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OJ\trainity\Project 5\"/>
    </mc:Choice>
  </mc:AlternateContent>
  <xr:revisionPtr revIDLastSave="0" documentId="13_ncr:1_{76BCB001-6CD9-4029-979F-A7EC1B4F897E}" xr6:coauthVersionLast="47" xr6:coauthVersionMax="47" xr10:uidLastSave="{00000000-0000-0000-0000-000000000000}"/>
  <bookViews>
    <workbookView xWindow="-98" yWindow="-98" windowWidth="24196" windowHeight="14476" tabRatio="721" firstSheet="2" activeTab="7" xr2:uid="{00000000-000D-0000-FFFF-FFFF00000000}"/>
  </bookViews>
  <sheets>
    <sheet name="IMDB_Movies" sheetId="1" r:id="rId1"/>
    <sheet name="1. Genre analysis" sheetId="8" r:id="rId2"/>
    <sheet name="1. GENRE " sheetId="9" r:id="rId3"/>
    <sheet name="Language" sheetId="4" state="hidden" r:id="rId4"/>
    <sheet name="2. DURATION" sheetId="10" r:id="rId5"/>
    <sheet name="3. Lang" sheetId="7" r:id="rId6"/>
    <sheet name="LANGUAGE ANALS" sheetId="11" r:id="rId7"/>
    <sheet name="4. Best directors" sheetId="2" r:id="rId8"/>
    <sheet name="5. Budget" sheetId="6" r:id="rId9"/>
  </sheet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8" l="1"/>
  <c r="E2" i="7"/>
  <c r="A1" i="7" a="1"/>
  <c r="A1" i="7" s="1"/>
  <c r="D32" i="10" a="1"/>
  <c r="D32" i="10" s="1"/>
  <c r="C75" i="10"/>
  <c r="B109" i="10"/>
  <c r="A2" i="10" a="1"/>
  <c r="E29" i="10" s="1" a="1"/>
  <c r="E29" i="10" s="1"/>
  <c r="A2" i="8" a="1"/>
  <c r="A2" i="8" s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M2" i="1"/>
  <c r="K3" i="8" a="1"/>
  <c r="K3" i="8" s="1"/>
  <c r="K4" i="8" a="1"/>
  <c r="K4" i="8" s="1"/>
  <c r="K5" i="8" a="1"/>
  <c r="K5" i="8" s="1"/>
  <c r="K6" i="8" a="1"/>
  <c r="K6" i="8" s="1"/>
  <c r="K7" i="8" a="1"/>
  <c r="K7" i="8" s="1"/>
  <c r="K8" i="8" a="1"/>
  <c r="K8" i="8" s="1"/>
  <c r="K9" i="8" a="1"/>
  <c r="K9" i="8" s="1"/>
  <c r="K10" i="8" a="1"/>
  <c r="K10" i="8" s="1"/>
  <c r="K11" i="8" a="1"/>
  <c r="K11" i="8" s="1"/>
  <c r="K12" i="8" a="1"/>
  <c r="K12" i="8" s="1"/>
  <c r="K13" i="8" a="1"/>
  <c r="K13" i="8" s="1"/>
  <c r="K14" i="8" a="1"/>
  <c r="K14" i="8" s="1"/>
  <c r="K15" i="8" a="1"/>
  <c r="K15" i="8" s="1"/>
  <c r="K16" i="8" a="1"/>
  <c r="K16" i="8" s="1"/>
  <c r="K17" i="8" a="1"/>
  <c r="K17" i="8" s="1"/>
  <c r="K18" i="8" a="1"/>
  <c r="K18" i="8" s="1"/>
  <c r="K19" i="8" a="1"/>
  <c r="K19" i="8" s="1"/>
  <c r="K20" i="8" a="1"/>
  <c r="K20" i="8" s="1"/>
  <c r="K21" i="8" a="1"/>
  <c r="K21" i="8" s="1"/>
  <c r="K22" i="8" a="1"/>
  <c r="K22" i="8" s="1"/>
  <c r="K23" i="8" a="1"/>
  <c r="K23" i="8" s="1"/>
  <c r="K24" i="8" a="1"/>
  <c r="K24" i="8" s="1"/>
  <c r="K2" i="8" a="1"/>
  <c r="K2" i="8" s="1"/>
  <c r="J2" i="8" a="1"/>
  <c r="J2" i="8" s="1"/>
  <c r="J3" i="8" a="1"/>
  <c r="J3" i="8" s="1"/>
  <c r="J4" i="8" a="1"/>
  <c r="J4" i="8" s="1"/>
  <c r="J5" i="8" a="1"/>
  <c r="J5" i="8" s="1"/>
  <c r="J6" i="8" a="1"/>
  <c r="J6" i="8" s="1"/>
  <c r="J7" i="8" a="1"/>
  <c r="J7" i="8" s="1"/>
  <c r="J8" i="8" a="1"/>
  <c r="J8" i="8" s="1"/>
  <c r="J9" i="8" a="1"/>
  <c r="J9" i="8" s="1"/>
  <c r="J10" i="8" a="1"/>
  <c r="J10" i="8" s="1"/>
  <c r="J11" i="8" a="1"/>
  <c r="J11" i="8" s="1"/>
  <c r="J12" i="8" a="1"/>
  <c r="J12" i="8" s="1"/>
  <c r="J13" i="8" a="1"/>
  <c r="J13" i="8" s="1"/>
  <c r="J14" i="8" a="1"/>
  <c r="J14" i="8" s="1"/>
  <c r="J15" i="8" a="1"/>
  <c r="J15" i="8" s="1"/>
  <c r="J16" i="8" a="1"/>
  <c r="J16" i="8" s="1"/>
  <c r="J17" i="8" a="1"/>
  <c r="J17" i="8" s="1"/>
  <c r="J18" i="8" a="1"/>
  <c r="J18" i="8" s="1"/>
  <c r="J19" i="8" a="1"/>
  <c r="J19" i="8" s="1"/>
  <c r="J20" i="8" a="1"/>
  <c r="J20" i="8" s="1"/>
  <c r="J21" i="8" a="1"/>
  <c r="J21" i="8" s="1"/>
  <c r="J22" i="8" a="1"/>
  <c r="J22" i="8" s="1"/>
  <c r="J23" i="8" a="1"/>
  <c r="J23" i="8" s="1"/>
  <c r="J24" i="8" a="1"/>
  <c r="J24" i="8" s="1"/>
  <c r="H3" i="8" a="1"/>
  <c r="H3" i="8" s="1"/>
  <c r="H4" i="8" a="1"/>
  <c r="H4" i="8" s="1"/>
  <c r="H5" i="8" a="1"/>
  <c r="H5" i="8" s="1"/>
  <c r="H6" i="8" a="1"/>
  <c r="H6" i="8" s="1"/>
  <c r="H7" i="8" a="1"/>
  <c r="H7" i="8" s="1"/>
  <c r="H8" i="8" a="1"/>
  <c r="H8" i="8" s="1"/>
  <c r="H9" i="8" a="1"/>
  <c r="H9" i="8" s="1"/>
  <c r="H10" i="8" a="1"/>
  <c r="H10" i="8" s="1"/>
  <c r="H11" i="8" a="1"/>
  <c r="H11" i="8" s="1"/>
  <c r="H12" i="8" a="1"/>
  <c r="H12" i="8" s="1"/>
  <c r="H13" i="8" a="1"/>
  <c r="H13" i="8" s="1"/>
  <c r="H14" i="8" a="1"/>
  <c r="H14" i="8" s="1"/>
  <c r="H15" i="8" a="1"/>
  <c r="H15" i="8" s="1"/>
  <c r="H16" i="8" a="1"/>
  <c r="H16" i="8" s="1"/>
  <c r="H17" i="8" a="1"/>
  <c r="H17" i="8" s="1"/>
  <c r="H18" i="8" a="1"/>
  <c r="H18" i="8" s="1"/>
  <c r="H19" i="8" a="1"/>
  <c r="H19" i="8" s="1"/>
  <c r="H20" i="8" a="1"/>
  <c r="H20" i="8" s="1"/>
  <c r="H21" i="8" a="1"/>
  <c r="H21" i="8" s="1"/>
  <c r="H22" i="8" a="1"/>
  <c r="H22" i="8" s="1"/>
  <c r="H23" i="8" a="1"/>
  <c r="H23" i="8" s="1"/>
  <c r="H24" i="8" a="1"/>
  <c r="H24" i="8" s="1"/>
  <c r="I3" i="8" a="1"/>
  <c r="I3" i="8" s="1"/>
  <c r="I4" i="8" a="1"/>
  <c r="I4" i="8" s="1"/>
  <c r="I5" i="8" a="1"/>
  <c r="I5" i="8" s="1"/>
  <c r="I6" i="8" a="1"/>
  <c r="I6" i="8" s="1"/>
  <c r="I7" i="8" a="1"/>
  <c r="I7" i="8" s="1"/>
  <c r="I8" i="8" a="1"/>
  <c r="I8" i="8" s="1"/>
  <c r="I9" i="8" a="1"/>
  <c r="I9" i="8" s="1"/>
  <c r="I10" i="8" a="1"/>
  <c r="I10" i="8" s="1"/>
  <c r="I11" i="8" a="1"/>
  <c r="I11" i="8" s="1"/>
  <c r="I12" i="8" a="1"/>
  <c r="I12" i="8" s="1"/>
  <c r="I13" i="8" a="1"/>
  <c r="I13" i="8" s="1"/>
  <c r="I14" i="8" a="1"/>
  <c r="I14" i="8" s="1"/>
  <c r="I15" i="8" a="1"/>
  <c r="I15" i="8" s="1"/>
  <c r="I16" i="8" a="1"/>
  <c r="I16" i="8" s="1"/>
  <c r="I17" i="8" a="1"/>
  <c r="I17" i="8" s="1"/>
  <c r="I18" i="8" a="1"/>
  <c r="I18" i="8" s="1"/>
  <c r="I19" i="8" a="1"/>
  <c r="I19" i="8" s="1"/>
  <c r="I20" i="8" a="1"/>
  <c r="I20" i="8" s="1"/>
  <c r="I21" i="8" a="1"/>
  <c r="I21" i="8" s="1"/>
  <c r="I22" i="8" a="1"/>
  <c r="I22" i="8" s="1"/>
  <c r="I23" i="8" a="1"/>
  <c r="I23" i="8" s="1"/>
  <c r="I24" i="8" a="1"/>
  <c r="I24" i="8" s="1"/>
  <c r="I2" i="8" a="1"/>
  <c r="I2" i="8" s="1"/>
  <c r="H2" i="8" a="1"/>
  <c r="H2" i="8" s="1"/>
  <c r="E3" i="8" a="1"/>
  <c r="E3" i="8" s="1"/>
  <c r="E4" i="8" a="1"/>
  <c r="E4" i="8" s="1"/>
  <c r="E5" i="8" a="1"/>
  <c r="E5" i="8" s="1"/>
  <c r="E6" i="8" a="1"/>
  <c r="E6" i="8" s="1"/>
  <c r="E7" i="8" a="1"/>
  <c r="E7" i="8" s="1"/>
  <c r="E8" i="8" a="1"/>
  <c r="E8" i="8" s="1"/>
  <c r="E9" i="8" a="1"/>
  <c r="E9" i="8" s="1"/>
  <c r="E10" i="8" a="1"/>
  <c r="E10" i="8" s="1"/>
  <c r="E11" i="8" a="1"/>
  <c r="E11" i="8" s="1"/>
  <c r="E12" i="8" a="1"/>
  <c r="E12" i="8" s="1"/>
  <c r="E13" i="8" a="1"/>
  <c r="E13" i="8" s="1"/>
  <c r="E14" i="8" a="1"/>
  <c r="E14" i="8" s="1"/>
  <c r="E15" i="8" a="1"/>
  <c r="E15" i="8" s="1"/>
  <c r="E16" i="8" a="1"/>
  <c r="E16" i="8" s="1"/>
  <c r="E17" i="8" a="1"/>
  <c r="E17" i="8" s="1"/>
  <c r="E18" i="8" a="1"/>
  <c r="E18" i="8" s="1"/>
  <c r="E19" i="8" a="1"/>
  <c r="E19" i="8" s="1"/>
  <c r="E20" i="8" a="1"/>
  <c r="E20" i="8" s="1"/>
  <c r="E21" i="8" a="1"/>
  <c r="E21" i="8" s="1"/>
  <c r="E22" i="8" a="1"/>
  <c r="E22" i="8" s="1"/>
  <c r="E23" i="8" a="1"/>
  <c r="E23" i="8" s="1"/>
  <c r="E24" i="8" a="1"/>
  <c r="E24" i="8" s="1"/>
  <c r="F3" i="8" a="1"/>
  <c r="F3" i="8" s="1"/>
  <c r="F4" i="8" a="1"/>
  <c r="F4" i="8" s="1"/>
  <c r="F5" i="8" a="1"/>
  <c r="F5" i="8" s="1"/>
  <c r="F6" i="8" a="1"/>
  <c r="F6" i="8" s="1"/>
  <c r="F7" i="8" a="1"/>
  <c r="F7" i="8" s="1"/>
  <c r="F8" i="8" a="1"/>
  <c r="F8" i="8" s="1"/>
  <c r="F9" i="8" a="1"/>
  <c r="F9" i="8" s="1"/>
  <c r="F10" i="8" a="1"/>
  <c r="F10" i="8" s="1"/>
  <c r="F11" i="8" a="1"/>
  <c r="F11" i="8" s="1"/>
  <c r="F12" i="8" a="1"/>
  <c r="F12" i="8" s="1"/>
  <c r="F13" i="8" a="1"/>
  <c r="F13" i="8" s="1"/>
  <c r="F14" i="8" a="1"/>
  <c r="F14" i="8" s="1"/>
  <c r="F15" i="8" a="1"/>
  <c r="F15" i="8" s="1"/>
  <c r="F16" i="8" a="1"/>
  <c r="F16" i="8" s="1"/>
  <c r="F17" i="8" a="1"/>
  <c r="F17" i="8" s="1"/>
  <c r="F18" i="8" a="1"/>
  <c r="F18" i="8" s="1"/>
  <c r="F19" i="8" a="1"/>
  <c r="F19" i="8" s="1"/>
  <c r="F20" i="8" a="1"/>
  <c r="F20" i="8" s="1"/>
  <c r="F21" i="8" a="1"/>
  <c r="F21" i="8" s="1"/>
  <c r="F22" i="8" a="1"/>
  <c r="F22" i="8" s="1"/>
  <c r="F23" i="8" a="1"/>
  <c r="F23" i="8" s="1"/>
  <c r="F24" i="8" a="1"/>
  <c r="F24" i="8" s="1"/>
  <c r="E2" i="8" a="1"/>
  <c r="E2" i="8" s="1"/>
  <c r="F2" i="8" a="1"/>
  <c r="F2" i="8" s="1"/>
  <c r="B65" i="10" l="1"/>
  <c r="C25" i="10"/>
  <c r="E134" i="10" a="1"/>
  <c r="E134" i="10" s="1"/>
  <c r="B52" i="10"/>
  <c r="D15" i="10" a="1"/>
  <c r="D15" i="10" s="1"/>
  <c r="E121" i="10" a="1"/>
  <c r="E121" i="10" s="1"/>
  <c r="C18" i="10"/>
  <c r="D129" i="10" a="1"/>
  <c r="D129" i="10" s="1"/>
  <c r="E76" i="10" a="1"/>
  <c r="E76" i="10" s="1"/>
  <c r="B22" i="10"/>
  <c r="C5" i="10"/>
  <c r="D115" i="10" a="1"/>
  <c r="D115" i="10" s="1"/>
  <c r="E64" i="10" a="1"/>
  <c r="E64" i="10" s="1"/>
  <c r="B149" i="10"/>
  <c r="C123" i="10"/>
  <c r="D87" i="10" a="1"/>
  <c r="D87" i="10" s="1"/>
  <c r="E42" i="10" a="1"/>
  <c r="E42" i="10" s="1"/>
  <c r="B140" i="10"/>
  <c r="C111" i="10"/>
  <c r="D65" i="10" a="1"/>
  <c r="D65" i="10" s="1"/>
  <c r="D24" i="7" a="1"/>
  <c r="D24" i="7" s="1"/>
  <c r="B99" i="10"/>
  <c r="C62" i="10"/>
  <c r="E22" i="10" a="1"/>
  <c r="E22" i="10" s="1"/>
  <c r="C6" i="7"/>
  <c r="D37" i="7" a="1"/>
  <c r="D37" i="7" s="1"/>
  <c r="B20" i="10"/>
  <c r="B138" i="10"/>
  <c r="B96" i="10"/>
  <c r="B50" i="10"/>
  <c r="C157" i="10"/>
  <c r="C109" i="10"/>
  <c r="C59" i="10"/>
  <c r="D12" i="10" a="1"/>
  <c r="D12" i="10" s="1"/>
  <c r="D114" i="10" a="1"/>
  <c r="D114" i="10" s="1"/>
  <c r="D60" i="10" a="1"/>
  <c r="D60" i="10" s="1"/>
  <c r="E12" i="10" a="1"/>
  <c r="E12" i="10" s="1"/>
  <c r="E111" i="10" a="1"/>
  <c r="E111" i="10" s="1"/>
  <c r="E62" i="10" a="1"/>
  <c r="E62" i="10" s="1"/>
  <c r="C17" i="7"/>
  <c r="E5" i="7" a="1"/>
  <c r="E5" i="7" s="1"/>
  <c r="B13" i="10"/>
  <c r="B130" i="10"/>
  <c r="B89" i="10"/>
  <c r="B41" i="10"/>
  <c r="C147" i="10"/>
  <c r="C99" i="10"/>
  <c r="C49" i="10"/>
  <c r="D157" i="10" a="1"/>
  <c r="D157" i="10" s="1"/>
  <c r="D109" i="10" a="1"/>
  <c r="D109" i="10" s="1"/>
  <c r="D53" i="10" a="1"/>
  <c r="D53" i="10" s="1"/>
  <c r="E9" i="10" a="1"/>
  <c r="E9" i="10" s="1"/>
  <c r="E107" i="10" a="1"/>
  <c r="E107" i="10" s="1"/>
  <c r="E57" i="10" a="1"/>
  <c r="E57" i="10" s="1"/>
  <c r="C27" i="7"/>
  <c r="E11" i="7" a="1"/>
  <c r="E11" i="7" s="1"/>
  <c r="B10" i="10"/>
  <c r="B128" i="10"/>
  <c r="B85" i="10"/>
  <c r="B37" i="10"/>
  <c r="C144" i="10"/>
  <c r="C96" i="10"/>
  <c r="C47" i="10"/>
  <c r="D155" i="10" a="1"/>
  <c r="D155" i="10" s="1"/>
  <c r="D106" i="10" a="1"/>
  <c r="D106" i="10" s="1"/>
  <c r="D44" i="10" a="1"/>
  <c r="D44" i="10" s="1"/>
  <c r="E152" i="10" a="1"/>
  <c r="E152" i="10" s="1"/>
  <c r="E90" i="10" a="1"/>
  <c r="E90" i="10" s="1"/>
  <c r="E56" i="10" a="1"/>
  <c r="E56" i="10" s="1"/>
  <c r="C38" i="7"/>
  <c r="E17" i="7" a="1"/>
  <c r="E17" i="7" s="1"/>
  <c r="B4" i="10"/>
  <c r="B120" i="10"/>
  <c r="B76" i="10"/>
  <c r="B28" i="10"/>
  <c r="C135" i="10"/>
  <c r="C87" i="10"/>
  <c r="C38" i="10"/>
  <c r="D148" i="10" a="1"/>
  <c r="D148" i="10" s="1"/>
  <c r="D100" i="10" a="1"/>
  <c r="D100" i="10" s="1"/>
  <c r="D38" i="10" a="1"/>
  <c r="D38" i="10" s="1"/>
  <c r="E149" i="10" a="1"/>
  <c r="E149" i="10" s="1"/>
  <c r="E85" i="10" a="1"/>
  <c r="E85" i="10" s="1"/>
  <c r="E50" i="10" a="1"/>
  <c r="E50" i="10" s="1"/>
  <c r="D9" i="7" a="1"/>
  <c r="D9" i="7" s="1"/>
  <c r="E23" i="7" a="1"/>
  <c r="E23" i="7" s="1"/>
  <c r="B156" i="10"/>
  <c r="B117" i="10"/>
  <c r="B74" i="10"/>
  <c r="B26" i="10"/>
  <c r="C133" i="10"/>
  <c r="C83" i="10"/>
  <c r="C35" i="10"/>
  <c r="D134" i="10" a="1"/>
  <c r="D134" i="10" s="1"/>
  <c r="D94" i="10" a="1"/>
  <c r="D94" i="10" s="1"/>
  <c r="D37" i="10" a="1"/>
  <c r="D37" i="10" s="1"/>
  <c r="E140" i="10" a="1"/>
  <c r="E140" i="10" s="1"/>
  <c r="E84" i="10" a="1"/>
  <c r="E84" i="10" s="1"/>
  <c r="E43" i="10" a="1"/>
  <c r="E43" i="10" s="1"/>
  <c r="D18" i="7" a="1"/>
  <c r="D18" i="7" s="1"/>
  <c r="E29" i="7" a="1"/>
  <c r="E29" i="7" s="1"/>
  <c r="B147" i="10"/>
  <c r="B107" i="10"/>
  <c r="B61" i="10"/>
  <c r="C13" i="10"/>
  <c r="C120" i="10"/>
  <c r="C71" i="10"/>
  <c r="D24" i="10" a="1"/>
  <c r="D24" i="10" s="1"/>
  <c r="D128" i="10" a="1"/>
  <c r="D128" i="10" s="1"/>
  <c r="D86" i="10" a="1"/>
  <c r="D86" i="10" s="1"/>
  <c r="D30" i="10" a="1"/>
  <c r="D30" i="10" s="1"/>
  <c r="E124" i="10" a="1"/>
  <c r="E124" i="10" s="1"/>
  <c r="E71" i="10" a="1"/>
  <c r="E71" i="10" s="1"/>
  <c r="E27" i="10" a="1"/>
  <c r="E27" i="10" s="1"/>
  <c r="D30" i="7" a="1"/>
  <c r="D30" i="7" s="1"/>
  <c r="C9" i="7"/>
  <c r="C19" i="7"/>
  <c r="C30" i="7"/>
  <c r="C40" i="7"/>
  <c r="D12" i="7" a="1"/>
  <c r="D12" i="7" s="1"/>
  <c r="D26" i="7" a="1"/>
  <c r="D26" i="7" s="1"/>
  <c r="D32" i="7" a="1"/>
  <c r="D32" i="7" s="1"/>
  <c r="D38" i="7" a="1"/>
  <c r="D38" i="7" s="1"/>
  <c r="E6" i="7" a="1"/>
  <c r="E6" i="7" s="1"/>
  <c r="E12" i="7" a="1"/>
  <c r="E12" i="7" s="1"/>
  <c r="E18" i="7" a="1"/>
  <c r="E18" i="7" s="1"/>
  <c r="E24" i="7" a="1"/>
  <c r="E24" i="7" s="1"/>
  <c r="E31" i="7" a="1"/>
  <c r="E31" i="7" s="1"/>
  <c r="B18" i="10"/>
  <c r="B9" i="10"/>
  <c r="B155" i="10"/>
  <c r="B146" i="10"/>
  <c r="B137" i="10"/>
  <c r="B127" i="10"/>
  <c r="B116" i="10"/>
  <c r="B105" i="10"/>
  <c r="B95" i="10"/>
  <c r="B84" i="10"/>
  <c r="B73" i="10"/>
  <c r="B60" i="10"/>
  <c r="B49" i="10"/>
  <c r="B36" i="10"/>
  <c r="C24" i="10"/>
  <c r="C12" i="10"/>
  <c r="C155" i="10"/>
  <c r="C143" i="10"/>
  <c r="C131" i="10"/>
  <c r="C119" i="10"/>
  <c r="C107" i="10"/>
  <c r="C94" i="10"/>
  <c r="C81" i="10"/>
  <c r="C70" i="10"/>
  <c r="C57" i="10"/>
  <c r="C46" i="10"/>
  <c r="C33" i="10"/>
  <c r="D23" i="10" a="1"/>
  <c r="D23" i="10" s="1"/>
  <c r="D9" i="10" a="1"/>
  <c r="D9" i="10" s="1"/>
  <c r="D147" i="10" a="1"/>
  <c r="D147" i="10" s="1"/>
  <c r="D141" i="10" a="1"/>
  <c r="D141" i="10" s="1"/>
  <c r="D127" i="10" a="1"/>
  <c r="D127" i="10" s="1"/>
  <c r="D120" i="10" a="1"/>
  <c r="D120" i="10" s="1"/>
  <c r="D92" i="10" a="1"/>
  <c r="D92" i="10" s="1"/>
  <c r="D85" i="10" a="1"/>
  <c r="D85" i="10" s="1"/>
  <c r="D78" i="10" a="1"/>
  <c r="D78" i="10" s="1"/>
  <c r="D71" i="10" a="1"/>
  <c r="D71" i="10" s="1"/>
  <c r="D64" i="10" a="1"/>
  <c r="D64" i="10" s="1"/>
  <c r="D50" i="10" a="1"/>
  <c r="D50" i="10" s="1"/>
  <c r="D29" i="10" a="1"/>
  <c r="D29" i="10" s="1"/>
  <c r="E21" i="10" a="1"/>
  <c r="E21" i="10" s="1"/>
  <c r="E5" i="10" a="1"/>
  <c r="E5" i="10" s="1"/>
  <c r="E148" i="10" a="1"/>
  <c r="E148" i="10" s="1"/>
  <c r="E133" i="10" a="1"/>
  <c r="E133" i="10" s="1"/>
  <c r="E120" i="10" a="1"/>
  <c r="E120" i="10" s="1"/>
  <c r="E105" i="10" a="1"/>
  <c r="E105" i="10" s="1"/>
  <c r="E97" i="10" a="1"/>
  <c r="E97" i="10" s="1"/>
  <c r="E82" i="10" a="1"/>
  <c r="E82" i="10" s="1"/>
  <c r="E75" i="10" a="1"/>
  <c r="E75" i="10" s="1"/>
  <c r="E48" i="10" a="1"/>
  <c r="E48" i="10" s="1"/>
  <c r="E41" i="10" a="1"/>
  <c r="E41" i="10" s="1"/>
  <c r="E26" i="10" a="1"/>
  <c r="E26" i="10" s="1"/>
  <c r="C10" i="7"/>
  <c r="C20" i="7"/>
  <c r="C31" i="7"/>
  <c r="D2" i="7" a="1"/>
  <c r="D2" i="7" s="1"/>
  <c r="D13" i="7" a="1"/>
  <c r="D13" i="7" s="1"/>
  <c r="D21" i="7" a="1"/>
  <c r="D21" i="7" s="1"/>
  <c r="D27" i="7" a="1"/>
  <c r="D27" i="7" s="1"/>
  <c r="D33" i="7" a="1"/>
  <c r="D33" i="7" s="1"/>
  <c r="D39" i="7" a="1"/>
  <c r="D39" i="7" s="1"/>
  <c r="E7" i="7" a="1"/>
  <c r="E7" i="7" s="1"/>
  <c r="E13" i="7" a="1"/>
  <c r="E13" i="7" s="1"/>
  <c r="E19" i="7" a="1"/>
  <c r="E19" i="7" s="1"/>
  <c r="B17" i="10"/>
  <c r="B8" i="10"/>
  <c r="B154" i="10"/>
  <c r="B145" i="10"/>
  <c r="B136" i="10"/>
  <c r="B125" i="10"/>
  <c r="B114" i="10"/>
  <c r="B104" i="10"/>
  <c r="B93" i="10"/>
  <c r="B83" i="10"/>
  <c r="B71" i="10"/>
  <c r="B59" i="10"/>
  <c r="B47" i="10"/>
  <c r="B34" i="10"/>
  <c r="C22" i="10"/>
  <c r="C11" i="10"/>
  <c r="C153" i="10"/>
  <c r="C142" i="10"/>
  <c r="C129" i="10"/>
  <c r="C118" i="10"/>
  <c r="C104" i="10"/>
  <c r="C93" i="10"/>
  <c r="C80" i="10"/>
  <c r="C69" i="10"/>
  <c r="C56" i="10"/>
  <c r="C45" i="10"/>
  <c r="C32" i="10"/>
  <c r="D20" i="10" a="1"/>
  <c r="D20" i="10" s="1"/>
  <c r="D8" i="10" a="1"/>
  <c r="D8" i="10" s="1"/>
  <c r="D140" i="10" a="1"/>
  <c r="D140" i="10" s="1"/>
  <c r="D133" i="10" a="1"/>
  <c r="D133" i="10" s="1"/>
  <c r="D126" i="10" a="1"/>
  <c r="D126" i="10" s="1"/>
  <c r="D111" i="10" a="1"/>
  <c r="D111" i="10" s="1"/>
  <c r="D105" i="10" a="1"/>
  <c r="D105" i="10" s="1"/>
  <c r="D91" i="10" a="1"/>
  <c r="D91" i="10" s="1"/>
  <c r="D84" i="10" a="1"/>
  <c r="D84" i="10" s="1"/>
  <c r="D63" i="10" a="1"/>
  <c r="D63" i="10" s="1"/>
  <c r="D56" i="10" a="1"/>
  <c r="D56" i="10" s="1"/>
  <c r="D42" i="10" a="1"/>
  <c r="D42" i="10" s="1"/>
  <c r="D36" i="10" a="1"/>
  <c r="D36" i="10" s="1"/>
  <c r="E18" i="10" a="1"/>
  <c r="E18" i="10" s="1"/>
  <c r="E4" i="10" a="1"/>
  <c r="E4" i="10" s="1"/>
  <c r="E145" i="10" a="1"/>
  <c r="E145" i="10" s="1"/>
  <c r="E132" i="10" a="1"/>
  <c r="E132" i="10" s="1"/>
  <c r="E118" i="10" a="1"/>
  <c r="E118" i="10" s="1"/>
  <c r="E104" i="10" a="1"/>
  <c r="E104" i="10" s="1"/>
  <c r="E96" i="10" a="1"/>
  <c r="E96" i="10" s="1"/>
  <c r="E81" i="10" a="1"/>
  <c r="E81" i="10" s="1"/>
  <c r="E67" i="10" a="1"/>
  <c r="E67" i="10" s="1"/>
  <c r="E61" i="10" a="1"/>
  <c r="E61" i="10" s="1"/>
  <c r="E47" i="10" a="1"/>
  <c r="E47" i="10" s="1"/>
  <c r="E39" i="10" a="1"/>
  <c r="E39" i="10" s="1"/>
  <c r="E33" i="10" a="1"/>
  <c r="E33" i="10" s="1"/>
  <c r="C11" i="7"/>
  <c r="C22" i="7"/>
  <c r="C32" i="7"/>
  <c r="D3" i="7" a="1"/>
  <c r="D3" i="7" s="1"/>
  <c r="E20" i="7" a="1"/>
  <c r="E20" i="7" s="1"/>
  <c r="E26" i="7" a="1"/>
  <c r="E26" i="7" s="1"/>
  <c r="E32" i="7" a="1"/>
  <c r="E32" i="7" s="1"/>
  <c r="B16" i="10"/>
  <c r="B7" i="10"/>
  <c r="B153" i="10"/>
  <c r="B144" i="10"/>
  <c r="B135" i="10"/>
  <c r="B123" i="10"/>
  <c r="B113" i="10"/>
  <c r="B103" i="10"/>
  <c r="B92" i="10"/>
  <c r="B82" i="10"/>
  <c r="B69" i="10"/>
  <c r="B58" i="10"/>
  <c r="B44" i="10"/>
  <c r="B33" i="10"/>
  <c r="C21" i="10"/>
  <c r="C10" i="10"/>
  <c r="C152" i="10"/>
  <c r="C141" i="10"/>
  <c r="C128" i="10"/>
  <c r="C115" i="10"/>
  <c r="C103" i="10"/>
  <c r="C91" i="10"/>
  <c r="C79" i="10"/>
  <c r="C67" i="10"/>
  <c r="C55" i="10"/>
  <c r="C43" i="10"/>
  <c r="C30" i="10"/>
  <c r="D18" i="10" a="1"/>
  <c r="D18" i="10" s="1"/>
  <c r="D7" i="10" a="1"/>
  <c r="D7" i="10" s="1"/>
  <c r="D146" i="10" a="1"/>
  <c r="D146" i="10" s="1"/>
  <c r="D118" i="10" a="1"/>
  <c r="D118" i="10" s="1"/>
  <c r="D97" i="10" a="1"/>
  <c r="D97" i="10" s="1"/>
  <c r="D83" i="10" a="1"/>
  <c r="D83" i="10" s="1"/>
  <c r="D76" i="10" a="1"/>
  <c r="D76" i="10" s="1"/>
  <c r="D69" i="10" a="1"/>
  <c r="D69" i="10" s="1"/>
  <c r="D62" i="10" a="1"/>
  <c r="D62" i="10" s="1"/>
  <c r="D55" i="10" a="1"/>
  <c r="D55" i="10" s="1"/>
  <c r="D27" i="10" a="1"/>
  <c r="D27" i="10" s="1"/>
  <c r="E16" i="10" a="1"/>
  <c r="E16" i="10" s="1"/>
  <c r="E3" i="10" a="1"/>
  <c r="E3" i="10" s="1"/>
  <c r="E143" i="10" a="1"/>
  <c r="E143" i="10" s="1"/>
  <c r="E131" i="10" a="1"/>
  <c r="E131" i="10" s="1"/>
  <c r="E116" i="10" a="1"/>
  <c r="E116" i="10" s="1"/>
  <c r="E103" i="10" a="1"/>
  <c r="E103" i="10" s="1"/>
  <c r="E94" i="10" a="1"/>
  <c r="E94" i="10" s="1"/>
  <c r="E88" i="10" a="1"/>
  <c r="E88" i="10" s="1"/>
  <c r="E74" i="10" a="1"/>
  <c r="E74" i="10" s="1"/>
  <c r="E53" i="10" a="1"/>
  <c r="E53" i="10" s="1"/>
  <c r="E32" i="10" a="1"/>
  <c r="E32" i="10" s="1"/>
  <c r="E25" i="10" a="1"/>
  <c r="E25" i="10" s="1"/>
  <c r="C12" i="7"/>
  <c r="C23" i="7"/>
  <c r="C33" i="7"/>
  <c r="D5" i="7" a="1"/>
  <c r="D5" i="7" s="1"/>
  <c r="D16" i="7" a="1"/>
  <c r="D16" i="7" s="1"/>
  <c r="D22" i="7" a="1"/>
  <c r="D22" i="7" s="1"/>
  <c r="D28" i="7" a="1"/>
  <c r="D28" i="7" s="1"/>
  <c r="D34" i="7" a="1"/>
  <c r="D34" i="7" s="1"/>
  <c r="D40" i="7" a="1"/>
  <c r="D40" i="7" s="1"/>
  <c r="E8" i="7" a="1"/>
  <c r="E8" i="7" s="1"/>
  <c r="E15" i="7" a="1"/>
  <c r="E15" i="7" s="1"/>
  <c r="E21" i="7" a="1"/>
  <c r="E21" i="7" s="1"/>
  <c r="E27" i="7" a="1"/>
  <c r="E27" i="7" s="1"/>
  <c r="B24" i="10"/>
  <c r="B15" i="10"/>
  <c r="B6" i="10"/>
  <c r="B152" i="10"/>
  <c r="B143" i="10"/>
  <c r="B132" i="10"/>
  <c r="B122" i="10"/>
  <c r="B112" i="10"/>
  <c r="B101" i="10"/>
  <c r="B91" i="10"/>
  <c r="B81" i="10"/>
  <c r="B68" i="10"/>
  <c r="B55" i="10"/>
  <c r="B43" i="10"/>
  <c r="B31" i="10"/>
  <c r="C20" i="10"/>
  <c r="C8" i="10"/>
  <c r="C151" i="10"/>
  <c r="C139" i="10"/>
  <c r="C126" i="10"/>
  <c r="C113" i="10"/>
  <c r="C102" i="10"/>
  <c r="C89" i="10"/>
  <c r="C78" i="10"/>
  <c r="C65" i="10"/>
  <c r="C54" i="10"/>
  <c r="C40" i="10"/>
  <c r="C29" i="10"/>
  <c r="D17" i="10" a="1"/>
  <c r="D17" i="10" s="1"/>
  <c r="D5" i="10" a="1"/>
  <c r="D5" i="10" s="1"/>
  <c r="D152" i="10" a="1"/>
  <c r="D152" i="10" s="1"/>
  <c r="D138" i="10" a="1"/>
  <c r="D138" i="10" s="1"/>
  <c r="D124" i="10" a="1"/>
  <c r="D124" i="10" s="1"/>
  <c r="D117" i="10" a="1"/>
  <c r="D117" i="10" s="1"/>
  <c r="D110" i="10" a="1"/>
  <c r="D110" i="10" s="1"/>
  <c r="D103" i="10" a="1"/>
  <c r="D103" i="10" s="1"/>
  <c r="D82" i="10" a="1"/>
  <c r="D82" i="10" s="1"/>
  <c r="D61" i="10" a="1"/>
  <c r="D61" i="10" s="1"/>
  <c r="D47" i="10" a="1"/>
  <c r="D47" i="10" s="1"/>
  <c r="D41" i="10" a="1"/>
  <c r="D41" i="10" s="1"/>
  <c r="D33" i="10" a="1"/>
  <c r="D33" i="10" s="1"/>
  <c r="E14" i="10" a="1"/>
  <c r="E14" i="10" s="1"/>
  <c r="E157" i="10" a="1"/>
  <c r="E157" i="10" s="1"/>
  <c r="E142" i="10" a="1"/>
  <c r="E142" i="10" s="1"/>
  <c r="E129" i="10" a="1"/>
  <c r="E129" i="10" s="1"/>
  <c r="E115" i="10" a="1"/>
  <c r="E115" i="10" s="1"/>
  <c r="E101" i="10" a="1"/>
  <c r="E101" i="10" s="1"/>
  <c r="E80" i="10" a="1"/>
  <c r="E80" i="10" s="1"/>
  <c r="E73" i="10" a="1"/>
  <c r="E73" i="10" s="1"/>
  <c r="E66" i="10" a="1"/>
  <c r="E66" i="10" s="1"/>
  <c r="E59" i="10" a="1"/>
  <c r="E59" i="10" s="1"/>
  <c r="E52" i="10" a="1"/>
  <c r="E52" i="10" s="1"/>
  <c r="E38" i="10" a="1"/>
  <c r="E38" i="10" s="1"/>
  <c r="C3" i="7"/>
  <c r="C14" i="7"/>
  <c r="C24" i="7"/>
  <c r="C35" i="7"/>
  <c r="D7" i="7" a="1"/>
  <c r="D7" i="7" s="1"/>
  <c r="D17" i="7" a="1"/>
  <c r="D17" i="7" s="1"/>
  <c r="D23" i="7" a="1"/>
  <c r="D23" i="7" s="1"/>
  <c r="D29" i="7" a="1"/>
  <c r="D29" i="7" s="1"/>
  <c r="D35" i="7" a="1"/>
  <c r="D35" i="7" s="1"/>
  <c r="E3" i="7" a="1"/>
  <c r="E3" i="7" s="1"/>
  <c r="E34" i="7" a="1"/>
  <c r="E34" i="7" s="1"/>
  <c r="B23" i="10"/>
  <c r="B14" i="10"/>
  <c r="B5" i="10"/>
  <c r="B151" i="10"/>
  <c r="B141" i="10"/>
  <c r="B131" i="10"/>
  <c r="B121" i="10"/>
  <c r="B111" i="10"/>
  <c r="B100" i="10"/>
  <c r="B90" i="10"/>
  <c r="B79" i="10"/>
  <c r="B66" i="10"/>
  <c r="B53" i="10"/>
  <c r="B42" i="10"/>
  <c r="B29" i="10"/>
  <c r="C19" i="10"/>
  <c r="C6" i="10"/>
  <c r="C150" i="10"/>
  <c r="C136" i="10"/>
  <c r="C125" i="10"/>
  <c r="C112" i="10"/>
  <c r="C101" i="10"/>
  <c r="C88" i="10"/>
  <c r="C77" i="10"/>
  <c r="C64" i="10"/>
  <c r="C51" i="10"/>
  <c r="C39" i="10"/>
  <c r="C27" i="10"/>
  <c r="D16" i="10" a="1"/>
  <c r="D16" i="10" s="1"/>
  <c r="D3" i="10" a="1"/>
  <c r="D3" i="10" s="1"/>
  <c r="D151" i="10" a="1"/>
  <c r="D151" i="10" s="1"/>
  <c r="D137" i="10" a="1"/>
  <c r="D137" i="10" s="1"/>
  <c r="D123" i="10" a="1"/>
  <c r="D123" i="10" s="1"/>
  <c r="D116" i="10" a="1"/>
  <c r="D116" i="10" s="1"/>
  <c r="D102" i="10" a="1"/>
  <c r="D102" i="10" s="1"/>
  <c r="D96" i="10" a="1"/>
  <c r="D96" i="10" s="1"/>
  <c r="D88" i="10" a="1"/>
  <c r="D88" i="10" s="1"/>
  <c r="D74" i="10" a="1"/>
  <c r="D74" i="10" s="1"/>
  <c r="D68" i="10" a="1"/>
  <c r="D68" i="10" s="1"/>
  <c r="D54" i="10" a="1"/>
  <c r="D54" i="10" s="1"/>
  <c r="D39" i="10" a="1"/>
  <c r="D39" i="10" s="1"/>
  <c r="E13" i="10" a="1"/>
  <c r="E13" i="10" s="1"/>
  <c r="E155" i="10" a="1"/>
  <c r="E155" i="10" s="1"/>
  <c r="E141" i="10" a="1"/>
  <c r="E141" i="10" s="1"/>
  <c r="E127" i="10" a="1"/>
  <c r="E127" i="10" s="1"/>
  <c r="E112" i="10" a="1"/>
  <c r="E112" i="10" s="1"/>
  <c r="E99" i="10" a="1"/>
  <c r="E99" i="10" s="1"/>
  <c r="E93" i="10" a="1"/>
  <c r="E93" i="10" s="1"/>
  <c r="E79" i="10" a="1"/>
  <c r="E79" i="10" s="1"/>
  <c r="E72" i="10" a="1"/>
  <c r="E72" i="10" s="1"/>
  <c r="E51" i="10" a="1"/>
  <c r="E51" i="10" s="1"/>
  <c r="E44" i="10" a="1"/>
  <c r="E44" i="10" s="1"/>
  <c r="E30" i="10" a="1"/>
  <c r="E30" i="10" s="1"/>
  <c r="C4" i="7"/>
  <c r="C15" i="7"/>
  <c r="C26" i="7"/>
  <c r="C36" i="7"/>
  <c r="D8" i="7" a="1"/>
  <c r="D8" i="7" s="1"/>
  <c r="E4" i="7" a="1"/>
  <c r="E4" i="7" s="1"/>
  <c r="E10" i="7" a="1"/>
  <c r="E10" i="7" s="1"/>
  <c r="E16" i="7" a="1"/>
  <c r="E16" i="7" s="1"/>
  <c r="E22" i="7" a="1"/>
  <c r="E22" i="7" s="1"/>
  <c r="E28" i="7" a="1"/>
  <c r="E28" i="7" s="1"/>
  <c r="E35" i="7" a="1"/>
  <c r="E35" i="7" s="1"/>
  <c r="B21" i="10"/>
  <c r="B12" i="10"/>
  <c r="B157" i="10"/>
  <c r="B148" i="10"/>
  <c r="B139" i="10"/>
  <c r="B129" i="10"/>
  <c r="B119" i="10"/>
  <c r="B108" i="10"/>
  <c r="B98" i="10"/>
  <c r="B87" i="10"/>
  <c r="B75" i="10"/>
  <c r="B63" i="10"/>
  <c r="B51" i="10"/>
  <c r="B39" i="10"/>
  <c r="B27" i="10"/>
  <c r="C16" i="10"/>
  <c r="C3" i="10"/>
  <c r="C145" i="10"/>
  <c r="C134" i="10"/>
  <c r="C121" i="10"/>
  <c r="C110" i="10"/>
  <c r="C97" i="10"/>
  <c r="C86" i="10"/>
  <c r="C72" i="10"/>
  <c r="C61" i="10"/>
  <c r="C48" i="10"/>
  <c r="C37" i="10"/>
  <c r="D14" i="10" a="1"/>
  <c r="D14" i="10" s="1"/>
  <c r="D149" i="10" a="1"/>
  <c r="D149" i="10" s="1"/>
  <c r="D142" i="10" a="1"/>
  <c r="D142" i="10" s="1"/>
  <c r="D135" i="10" a="1"/>
  <c r="D135" i="10" s="1"/>
  <c r="D108" i="10" a="1"/>
  <c r="D108" i="10" s="1"/>
  <c r="D93" i="10" a="1"/>
  <c r="D93" i="10" s="1"/>
  <c r="D79" i="10" a="1"/>
  <c r="D79" i="10" s="1"/>
  <c r="D73" i="10" a="1"/>
  <c r="D73" i="10" s="1"/>
  <c r="D59" i="10" a="1"/>
  <c r="D59" i="10" s="1"/>
  <c r="D51" i="10" a="1"/>
  <c r="D51" i="10" s="1"/>
  <c r="D45" i="10" a="1"/>
  <c r="D45" i="10" s="1"/>
  <c r="D31" i="10" a="1"/>
  <c r="D31" i="10" s="1"/>
  <c r="E24" i="10" a="1"/>
  <c r="E24" i="10" s="1"/>
  <c r="E11" i="10" a="1"/>
  <c r="E11" i="10" s="1"/>
  <c r="E151" i="10" a="1"/>
  <c r="E151" i="10" s="1"/>
  <c r="E136" i="10" a="1"/>
  <c r="E136" i="10" s="1"/>
  <c r="E123" i="10" a="1"/>
  <c r="E123" i="10" s="1"/>
  <c r="E109" i="10" a="1"/>
  <c r="E109" i="10" s="1"/>
  <c r="E98" i="10" a="1"/>
  <c r="E98" i="10" s="1"/>
  <c r="E91" i="10" a="1"/>
  <c r="E91" i="10" s="1"/>
  <c r="E70" i="10" a="1"/>
  <c r="E70" i="10" s="1"/>
  <c r="E49" i="10" a="1"/>
  <c r="E49" i="10" s="1"/>
  <c r="E35" i="10" a="1"/>
  <c r="E35" i="10" s="1"/>
  <c r="C8" i="7"/>
  <c r="C18" i="7"/>
  <c r="C28" i="7"/>
  <c r="C39" i="7"/>
  <c r="D11" i="7" a="1"/>
  <c r="D11" i="7" s="1"/>
  <c r="D19" i="7" a="1"/>
  <c r="D19" i="7" s="1"/>
  <c r="D25" i="7" a="1"/>
  <c r="D25" i="7" s="1"/>
  <c r="E34" i="10" a="1"/>
  <c r="E34" i="10" s="1"/>
  <c r="E40" i="10" a="1"/>
  <c r="E40" i="10" s="1"/>
  <c r="E58" i="10" a="1"/>
  <c r="E58" i="10" s="1"/>
  <c r="E65" i="10" a="1"/>
  <c r="E65" i="10" s="1"/>
  <c r="E83" i="10" a="1"/>
  <c r="E83" i="10" s="1"/>
  <c r="E89" i="10" a="1"/>
  <c r="E89" i="10" s="1"/>
  <c r="E102" i="10" a="1"/>
  <c r="E102" i="10" s="1"/>
  <c r="E113" i="10" a="1"/>
  <c r="E113" i="10" s="1"/>
  <c r="E125" i="10" a="1"/>
  <c r="E125" i="10" s="1"/>
  <c r="E139" i="10" a="1"/>
  <c r="E139" i="10" s="1"/>
  <c r="E150" i="10" a="1"/>
  <c r="E150" i="10" s="1"/>
  <c r="E6" i="10" a="1"/>
  <c r="E6" i="10" s="1"/>
  <c r="E20" i="10" a="1"/>
  <c r="E20" i="10" s="1"/>
  <c r="D28" i="10" a="1"/>
  <c r="D28" i="10" s="1"/>
  <c r="D46" i="10" a="1"/>
  <c r="D46" i="10" s="1"/>
  <c r="D52" i="10" a="1"/>
  <c r="D52" i="10" s="1"/>
  <c r="D70" i="10" a="1"/>
  <c r="D70" i="10" s="1"/>
  <c r="D77" i="10" a="1"/>
  <c r="D77" i="10" s="1"/>
  <c r="D95" i="10" a="1"/>
  <c r="D95" i="10" s="1"/>
  <c r="D101" i="10" a="1"/>
  <c r="D101" i="10" s="1"/>
  <c r="D119" i="10" a="1"/>
  <c r="D119" i="10" s="1"/>
  <c r="D125" i="10" a="1"/>
  <c r="D125" i="10" s="1"/>
  <c r="D132" i="10" a="1"/>
  <c r="D132" i="10" s="1"/>
  <c r="D143" i="10" a="1"/>
  <c r="D143" i="10" s="1"/>
  <c r="D150" i="10" a="1"/>
  <c r="D150" i="10" s="1"/>
  <c r="D156" i="10" a="1"/>
  <c r="D156" i="10" s="1"/>
  <c r="D10" i="10" a="1"/>
  <c r="D10" i="10" s="1"/>
  <c r="D22" i="10" a="1"/>
  <c r="D22" i="10" s="1"/>
  <c r="C31" i="10"/>
  <c r="C41" i="10"/>
  <c r="C53" i="10"/>
  <c r="C63" i="10"/>
  <c r="C73" i="10"/>
  <c r="C85" i="10"/>
  <c r="C95" i="10"/>
  <c r="C105" i="10"/>
  <c r="C117" i="10"/>
  <c r="C127" i="10"/>
  <c r="C137" i="10"/>
  <c r="C149" i="10"/>
  <c r="C4" i="10"/>
  <c r="C14" i="10"/>
  <c r="B25" i="10"/>
  <c r="B35" i="10"/>
  <c r="B45" i="10"/>
  <c r="B57" i="10"/>
  <c r="B67" i="10"/>
  <c r="B77" i="10"/>
  <c r="B88" i="10"/>
  <c r="B97" i="10"/>
  <c r="B106" i="10"/>
  <c r="B115" i="10"/>
  <c r="B124" i="10"/>
  <c r="B133" i="10"/>
  <c r="C7" i="7"/>
  <c r="C16" i="7"/>
  <c r="C25" i="7"/>
  <c r="C34" i="7"/>
  <c r="D4" i="7" a="1"/>
  <c r="D4" i="7" s="1"/>
  <c r="D15" i="7" a="1"/>
  <c r="D15" i="7" s="1"/>
  <c r="D20" i="7" a="1"/>
  <c r="D20" i="7" s="1"/>
  <c r="D31" i="7" a="1"/>
  <c r="D31" i="7" s="1"/>
  <c r="D36" i="7" a="1"/>
  <c r="D36" i="7" s="1"/>
  <c r="E9" i="7" a="1"/>
  <c r="E9" i="7" s="1"/>
  <c r="E14" i="7" a="1"/>
  <c r="E14" i="7" s="1"/>
  <c r="E25" i="7" a="1"/>
  <c r="E25" i="7" s="1"/>
  <c r="E30" i="7" a="1"/>
  <c r="E30" i="7" s="1"/>
  <c r="E31" i="10" a="1"/>
  <c r="E31" i="10" s="1"/>
  <c r="E36" i="10" a="1"/>
  <c r="E36" i="10" s="1"/>
  <c r="E45" i="10" a="1"/>
  <c r="E45" i="10" s="1"/>
  <c r="E54" i="10" a="1"/>
  <c r="E54" i="10" s="1"/>
  <c r="E63" i="10" a="1"/>
  <c r="E63" i="10" s="1"/>
  <c r="E68" i="10" a="1"/>
  <c r="E68" i="10" s="1"/>
  <c r="E77" i="10" a="1"/>
  <c r="E77" i="10" s="1"/>
  <c r="E86" i="10" a="1"/>
  <c r="E86" i="10" s="1"/>
  <c r="E95" i="10" a="1"/>
  <c r="E95" i="10" s="1"/>
  <c r="E108" i="10" a="1"/>
  <c r="E108" i="10" s="1"/>
  <c r="E117" i="10" a="1"/>
  <c r="E117" i="10" s="1"/>
  <c r="E126" i="10" a="1"/>
  <c r="E126" i="10" s="1"/>
  <c r="E135" i="10" a="1"/>
  <c r="E135" i="10" s="1"/>
  <c r="E144" i="10" a="1"/>
  <c r="E144" i="10" s="1"/>
  <c r="E153" i="10" a="1"/>
  <c r="E153" i="10" s="1"/>
  <c r="E8" i="10" a="1"/>
  <c r="E8" i="10" s="1"/>
  <c r="E17" i="10" a="1"/>
  <c r="E17" i="10" s="1"/>
  <c r="D25" i="10" a="1"/>
  <c r="D25" i="10" s="1"/>
  <c r="D34" i="10" a="1"/>
  <c r="D34" i="10" s="1"/>
  <c r="D43" i="10" a="1"/>
  <c r="D43" i="10" s="1"/>
  <c r="D48" i="10" a="1"/>
  <c r="D48" i="10" s="1"/>
  <c r="D57" i="10" a="1"/>
  <c r="D57" i="10" s="1"/>
  <c r="D66" i="10" a="1"/>
  <c r="D66" i="10" s="1"/>
  <c r="D75" i="10" a="1"/>
  <c r="D75" i="10" s="1"/>
  <c r="D80" i="10" a="1"/>
  <c r="D80" i="10" s="1"/>
  <c r="D89" i="10" a="1"/>
  <c r="D89" i="10" s="1"/>
  <c r="D98" i="10" a="1"/>
  <c r="D98" i="10" s="1"/>
  <c r="D107" i="10" a="1"/>
  <c r="D107" i="10" s="1"/>
  <c r="D112" i="10" a="1"/>
  <c r="D112" i="10" s="1"/>
  <c r="D121" i="10" a="1"/>
  <c r="D121" i="10" s="1"/>
  <c r="D130" i="10" a="1"/>
  <c r="D130" i="10" s="1"/>
  <c r="D139" i="10" a="1"/>
  <c r="D139" i="10" s="1"/>
  <c r="D144" i="10" a="1"/>
  <c r="D144" i="10" s="1"/>
  <c r="D153" i="10" a="1"/>
  <c r="D153" i="10" s="1"/>
  <c r="D11" i="10" a="1"/>
  <c r="D11" i="10" s="1"/>
  <c r="D19" i="10" a="1"/>
  <c r="D19" i="10" s="1"/>
  <c r="C26" i="10"/>
  <c r="C34" i="10"/>
  <c r="C42" i="10"/>
  <c r="C50" i="10"/>
  <c r="C58" i="10"/>
  <c r="C66" i="10"/>
  <c r="C74" i="10"/>
  <c r="C82" i="10"/>
  <c r="C90" i="10"/>
  <c r="C98" i="10"/>
  <c r="C106" i="10"/>
  <c r="C114" i="10"/>
  <c r="C122" i="10"/>
  <c r="C130" i="10"/>
  <c r="C138" i="10"/>
  <c r="C146" i="10"/>
  <c r="C154" i="10"/>
  <c r="C7" i="10"/>
  <c r="C15" i="10"/>
  <c r="C23" i="10"/>
  <c r="B30" i="10"/>
  <c r="B38" i="10"/>
  <c r="B46" i="10"/>
  <c r="B54" i="10"/>
  <c r="B62" i="10"/>
  <c r="B70" i="10"/>
  <c r="B78" i="10"/>
  <c r="B86" i="10"/>
  <c r="B94" i="10"/>
  <c r="B102" i="10"/>
  <c r="B110" i="10"/>
  <c r="B118" i="10"/>
  <c r="B126" i="10"/>
  <c r="B134" i="10"/>
  <c r="B142" i="10"/>
  <c r="B150" i="10"/>
  <c r="B3" i="10"/>
  <c r="B11" i="10"/>
  <c r="B19" i="10"/>
  <c r="E28" i="10" a="1"/>
  <c r="E28" i="10" s="1"/>
  <c r="E37" i="10" a="1"/>
  <c r="E37" i="10" s="1"/>
  <c r="E46" i="10" a="1"/>
  <c r="E46" i="10" s="1"/>
  <c r="E55" i="10" a="1"/>
  <c r="E55" i="10" s="1"/>
  <c r="E60" i="10" a="1"/>
  <c r="E60" i="10" s="1"/>
  <c r="E69" i="10" a="1"/>
  <c r="E69" i="10" s="1"/>
  <c r="E78" i="10" a="1"/>
  <c r="E78" i="10" s="1"/>
  <c r="E87" i="10" a="1"/>
  <c r="E87" i="10" s="1"/>
  <c r="E92" i="10" a="1"/>
  <c r="E92" i="10" s="1"/>
  <c r="E110" i="10" a="1"/>
  <c r="E110" i="10" s="1"/>
  <c r="E119" i="10" a="1"/>
  <c r="E119" i="10" s="1"/>
  <c r="E128" i="10" a="1"/>
  <c r="E128" i="10" s="1"/>
  <c r="E137" i="10" a="1"/>
  <c r="E137" i="10" s="1"/>
  <c r="E147" i="10" a="1"/>
  <c r="E147" i="10" s="1"/>
  <c r="E156" i="10" a="1"/>
  <c r="E156" i="10" s="1"/>
  <c r="E10" i="10" a="1"/>
  <c r="E10" i="10" s="1"/>
  <c r="E19" i="10" a="1"/>
  <c r="E19" i="10" s="1"/>
  <c r="D26" i="10" a="1"/>
  <c r="D26" i="10" s="1"/>
  <c r="D35" i="10" a="1"/>
  <c r="D35" i="10" s="1"/>
  <c r="D40" i="10" a="1"/>
  <c r="D40" i="10" s="1"/>
  <c r="D49" i="10" a="1"/>
  <c r="D49" i="10" s="1"/>
  <c r="D58" i="10" a="1"/>
  <c r="D58" i="10" s="1"/>
  <c r="D67" i="10" a="1"/>
  <c r="D67" i="10" s="1"/>
  <c r="D72" i="10" a="1"/>
  <c r="D72" i="10" s="1"/>
  <c r="D81" i="10" a="1"/>
  <c r="D81" i="10" s="1"/>
  <c r="D90" i="10" a="1"/>
  <c r="D90" i="10" s="1"/>
  <c r="D99" i="10" a="1"/>
  <c r="D99" i="10" s="1"/>
  <c r="D104" i="10" a="1"/>
  <c r="D104" i="10" s="1"/>
  <c r="D113" i="10" a="1"/>
  <c r="D113" i="10" s="1"/>
  <c r="D122" i="10" a="1"/>
  <c r="D122" i="10" s="1"/>
  <c r="D131" i="10" a="1"/>
  <c r="D131" i="10" s="1"/>
  <c r="D136" i="10" a="1"/>
  <c r="D136" i="10" s="1"/>
  <c r="D145" i="10" a="1"/>
  <c r="D145" i="10" s="1"/>
  <c r="D154" i="10" a="1"/>
  <c r="D154" i="10" s="1"/>
  <c r="D4" i="10" a="1"/>
  <c r="D4" i="10" s="1"/>
  <c r="D13" i="10" a="1"/>
  <c r="D13" i="10" s="1"/>
  <c r="D21" i="10" a="1"/>
  <c r="D21" i="10" s="1"/>
  <c r="C28" i="10"/>
  <c r="C36" i="10"/>
  <c r="C44" i="10"/>
  <c r="C52" i="10"/>
  <c r="C60" i="10"/>
  <c r="C68" i="10"/>
  <c r="C76" i="10"/>
  <c r="C84" i="10"/>
  <c r="C92" i="10"/>
  <c r="C100" i="10"/>
  <c r="C108" i="10"/>
  <c r="C116" i="10"/>
  <c r="C124" i="10"/>
  <c r="C132" i="10"/>
  <c r="C140" i="10"/>
  <c r="C148" i="10"/>
  <c r="C156" i="10"/>
  <c r="C9" i="10"/>
  <c r="C17" i="10"/>
  <c r="B32" i="10"/>
  <c r="B40" i="10"/>
  <c r="B48" i="10"/>
  <c r="B56" i="10"/>
  <c r="B64" i="10"/>
  <c r="B72" i="10"/>
  <c r="B80" i="10"/>
  <c r="A2" i="10"/>
  <c r="E100" i="10" a="1"/>
  <c r="E100" i="10" s="1"/>
  <c r="E106" i="10" a="1"/>
  <c r="E106" i="10" s="1"/>
  <c r="E114" i="10" a="1"/>
  <c r="E114" i="10" s="1"/>
  <c r="E122" i="10" a="1"/>
  <c r="E122" i="10" s="1"/>
  <c r="E130" i="10" a="1"/>
  <c r="E130" i="10" s="1"/>
  <c r="E138" i="10" a="1"/>
  <c r="E138" i="10" s="1"/>
  <c r="E146" i="10" a="1"/>
  <c r="E146" i="10" s="1"/>
  <c r="E154" i="10" a="1"/>
  <c r="E154" i="10" s="1"/>
  <c r="E7" i="10" a="1"/>
  <c r="E7" i="10" s="1"/>
  <c r="E15" i="10" a="1"/>
  <c r="E15" i="10" s="1"/>
  <c r="E23" i="10" a="1"/>
  <c r="E23" i="10" s="1"/>
  <c r="D6" i="10" a="1"/>
  <c r="D6" i="10" s="1"/>
  <c r="C5" i="7"/>
  <c r="C13" i="7"/>
  <c r="C21" i="7"/>
  <c r="C29" i="7"/>
  <c r="C37" i="7"/>
  <c r="D6" i="7" a="1"/>
  <c r="D6" i="7" s="1"/>
  <c r="D14" i="7" a="1"/>
  <c r="D14" i="7" s="1"/>
  <c r="E37" i="7" a="1"/>
  <c r="E37" i="7" s="1"/>
  <c r="E33" i="7" a="1"/>
  <c r="E33" i="7" s="1"/>
  <c r="E38" i="7" a="1"/>
  <c r="E38" i="7" s="1"/>
  <c r="E39" i="7" a="1"/>
  <c r="E39" i="7" s="1"/>
  <c r="D10" i="7" a="1"/>
  <c r="D10" i="7" s="1"/>
  <c r="E40" i="7" a="1"/>
  <c r="E40" i="7" s="1"/>
  <c r="E36" i="7" a="1"/>
  <c r="E36" i="7" s="1"/>
  <c r="G2" i="8"/>
  <c r="G16" i="8"/>
  <c r="G19" i="8"/>
  <c r="G11" i="8"/>
  <c r="G3" i="8"/>
  <c r="G18" i="8"/>
  <c r="G10" i="8"/>
  <c r="G17" i="8"/>
  <c r="G9" i="8"/>
  <c r="G24" i="8"/>
  <c r="G8" i="8"/>
  <c r="G23" i="8"/>
  <c r="G15" i="8"/>
  <c r="G7" i="8"/>
  <c r="G22" i="8"/>
  <c r="G14" i="8"/>
  <c r="G6" i="8"/>
  <c r="G21" i="8"/>
  <c r="G13" i="8"/>
  <c r="G5" i="8"/>
  <c r="G20" i="8"/>
  <c r="G12" i="8"/>
  <c r="G4" i="8"/>
  <c r="C2" i="10" l="1"/>
  <c r="D2" i="10" a="1"/>
  <c r="D2" i="10" s="1"/>
  <c r="E2" i="10" a="1"/>
  <c r="E2" i="10" s="1"/>
  <c r="B2" i="10"/>
  <c r="D6" i="8"/>
  <c r="D3" i="8"/>
  <c r="D4" i="8"/>
  <c r="D5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" i="8"/>
  <c r="J3785" i="1"/>
  <c r="K3785" i="1" s="1"/>
  <c r="J3784" i="1"/>
  <c r="K3784" i="1" s="1"/>
  <c r="J3762" i="1"/>
  <c r="K3762" i="1" s="1"/>
  <c r="J3779" i="1"/>
  <c r="K3779" i="1" s="1"/>
  <c r="J3773" i="1"/>
  <c r="K3773" i="1" s="1"/>
  <c r="J3658" i="1"/>
  <c r="K3658" i="1" s="1"/>
  <c r="J3700" i="1"/>
  <c r="K3700" i="1" s="1"/>
  <c r="J3730" i="1"/>
  <c r="K3730" i="1" s="1"/>
  <c r="J3724" i="1"/>
  <c r="K3724" i="1" s="1"/>
  <c r="J3757" i="1"/>
  <c r="K3757" i="1" s="1"/>
  <c r="J3756" i="1"/>
  <c r="K3756" i="1" s="1"/>
  <c r="J3542" i="1"/>
  <c r="K3542" i="1" s="1"/>
  <c r="J1941" i="1"/>
  <c r="K1941" i="1" s="1"/>
  <c r="J3777" i="1"/>
  <c r="K3777" i="1" s="1"/>
  <c r="J3126" i="1"/>
  <c r="K3126" i="1" s="1"/>
  <c r="J2315" i="1"/>
  <c r="K2315" i="1" s="1"/>
  <c r="J1602" i="1"/>
  <c r="K1602" i="1" s="1"/>
  <c r="J1209" i="1"/>
  <c r="K1209" i="1" s="1"/>
  <c r="J1175" i="1"/>
  <c r="K1175" i="1" s="1"/>
  <c r="J1720" i="1"/>
  <c r="K1720" i="1" s="1"/>
  <c r="J1584" i="1"/>
  <c r="K1584" i="1" s="1"/>
  <c r="J2032" i="1"/>
  <c r="K2032" i="1" s="1"/>
  <c r="J1956" i="1"/>
  <c r="K1956" i="1" s="1"/>
  <c r="J1339" i="1"/>
  <c r="K1339" i="1" s="1"/>
  <c r="J2250" i="1"/>
  <c r="K2250" i="1" s="1"/>
  <c r="J606" i="1"/>
  <c r="K606" i="1" s="1"/>
  <c r="J1815" i="1"/>
  <c r="K1815" i="1" s="1"/>
  <c r="J1146" i="1"/>
  <c r="K1146" i="1" s="1"/>
  <c r="J1619" i="1"/>
  <c r="K1619" i="1" s="1"/>
  <c r="J2514" i="1"/>
  <c r="K2514" i="1" s="1"/>
  <c r="J2286" i="1"/>
  <c r="K2286" i="1" s="1"/>
  <c r="J1801" i="1"/>
  <c r="K1801" i="1" s="1"/>
  <c r="J708" i="1"/>
  <c r="K708" i="1" s="1"/>
  <c r="J2904" i="1"/>
  <c r="K2904" i="1" s="1"/>
  <c r="J1870" i="1"/>
  <c r="K1870" i="1" s="1"/>
  <c r="J1835" i="1"/>
  <c r="K1835" i="1" s="1"/>
  <c r="J1776" i="1"/>
  <c r="K1776" i="1" s="1"/>
  <c r="J2039" i="1"/>
  <c r="K2039" i="1" s="1"/>
  <c r="J3063" i="1"/>
  <c r="K3063" i="1" s="1"/>
  <c r="J1913" i="1"/>
  <c r="K1913" i="1" s="1"/>
  <c r="J2222" i="1"/>
  <c r="K2222" i="1" s="1"/>
  <c r="J2701" i="1"/>
  <c r="K2701" i="1" s="1"/>
  <c r="J590" i="1"/>
  <c r="K590" i="1" s="1"/>
  <c r="J1413" i="1"/>
  <c r="K1413" i="1" s="1"/>
  <c r="J1155" i="1"/>
  <c r="K1155" i="1" s="1"/>
  <c r="J1039" i="1"/>
  <c r="K1039" i="1" s="1"/>
  <c r="J1309" i="1"/>
  <c r="K1309" i="1" s="1"/>
  <c r="J1561" i="1"/>
  <c r="K1561" i="1" s="1"/>
  <c r="J1065" i="1"/>
  <c r="K1065" i="1" s="1"/>
  <c r="J1967" i="1"/>
  <c r="K1967" i="1" s="1"/>
  <c r="J2040" i="1"/>
  <c r="K2040" i="1" s="1"/>
  <c r="J2593" i="1"/>
  <c r="K2593" i="1" s="1"/>
  <c r="J1028" i="1"/>
  <c r="K1028" i="1" s="1"/>
  <c r="J2518" i="1"/>
  <c r="K2518" i="1" s="1"/>
  <c r="J1775" i="1"/>
  <c r="K1775" i="1" s="1"/>
  <c r="J2827" i="1"/>
  <c r="K2827" i="1" s="1"/>
  <c r="J2234" i="1"/>
  <c r="K2234" i="1" s="1"/>
  <c r="J2432" i="1"/>
  <c r="K2432" i="1" s="1"/>
  <c r="J1380" i="1"/>
  <c r="K1380" i="1" s="1"/>
  <c r="J2342" i="1"/>
  <c r="K2342" i="1" s="1"/>
  <c r="J3484" i="1"/>
  <c r="K3484" i="1" s="1"/>
  <c r="J3026" i="1"/>
  <c r="K3026" i="1" s="1"/>
  <c r="J1197" i="1"/>
  <c r="K1197" i="1" s="1"/>
  <c r="J1170" i="1"/>
  <c r="K1170" i="1" s="1"/>
  <c r="J1897" i="1"/>
  <c r="K1897" i="1" s="1"/>
  <c r="J1728" i="1"/>
  <c r="K1728" i="1" s="1"/>
  <c r="J2680" i="1"/>
  <c r="K2680" i="1" s="1"/>
  <c r="J2767" i="1"/>
  <c r="K2767" i="1" s="1"/>
  <c r="J1271" i="1"/>
  <c r="K1271" i="1" s="1"/>
  <c r="J1626" i="1"/>
  <c r="K1626" i="1" s="1"/>
  <c r="J2408" i="1"/>
  <c r="K2408" i="1" s="1"/>
  <c r="J694" i="1"/>
  <c r="K694" i="1" s="1"/>
  <c r="J2946" i="1"/>
  <c r="K2946" i="1" s="1"/>
  <c r="J1683" i="1"/>
  <c r="K1683" i="1" s="1"/>
  <c r="J2433" i="1"/>
  <c r="K2433" i="1" s="1"/>
  <c r="J1344" i="1"/>
  <c r="K1344" i="1" s="1"/>
  <c r="J1564" i="1"/>
  <c r="K1564" i="1" s="1"/>
  <c r="J1294" i="1"/>
  <c r="K1294" i="1" s="1"/>
  <c r="J2170" i="1"/>
  <c r="K2170" i="1" s="1"/>
  <c r="J2629" i="1"/>
  <c r="K2629" i="1" s="1"/>
  <c r="J3141" i="1"/>
  <c r="K3141" i="1" s="1"/>
  <c r="J1304" i="1"/>
  <c r="K1304" i="1" s="1"/>
  <c r="J1821" i="1"/>
  <c r="K1821" i="1" s="1"/>
  <c r="J2094" i="1"/>
  <c r="K2094" i="1" s="1"/>
  <c r="J2611" i="1"/>
  <c r="K2611" i="1" s="1"/>
  <c r="J2745" i="1"/>
  <c r="K2745" i="1" s="1"/>
  <c r="J2189" i="1"/>
  <c r="K2189" i="1" s="1"/>
  <c r="J1044" i="1"/>
  <c r="K1044" i="1" s="1"/>
  <c r="J1030" i="1"/>
  <c r="K1030" i="1" s="1"/>
  <c r="J3210" i="1"/>
  <c r="K3210" i="1" s="1"/>
  <c r="J2331" i="1"/>
  <c r="K2331" i="1" s="1"/>
  <c r="J1973" i="1"/>
  <c r="K1973" i="1" s="1"/>
  <c r="J2861" i="1"/>
  <c r="K2861" i="1" s="1"/>
  <c r="J2467" i="1"/>
  <c r="K2467" i="1" s="1"/>
  <c r="J2108" i="1"/>
  <c r="K2108" i="1" s="1"/>
  <c r="J1702" i="1"/>
  <c r="K1702" i="1" s="1"/>
  <c r="J1409" i="1"/>
  <c r="K1409" i="1" s="1"/>
  <c r="J1096" i="1"/>
  <c r="K1096" i="1" s="1"/>
  <c r="J2831" i="1"/>
  <c r="K2831" i="1" s="1"/>
  <c r="J1709" i="1"/>
  <c r="K1709" i="1" s="1"/>
  <c r="J1468" i="1"/>
  <c r="K1468" i="1" s="1"/>
  <c r="J1553" i="1"/>
  <c r="K1553" i="1" s="1"/>
  <c r="J1803" i="1"/>
  <c r="K1803" i="1" s="1"/>
  <c r="J3706" i="1"/>
  <c r="K3706" i="1" s="1"/>
  <c r="J2527" i="1"/>
  <c r="K2527" i="1" s="1"/>
  <c r="J1590" i="1"/>
  <c r="K1590" i="1" s="1"/>
  <c r="J1814" i="1"/>
  <c r="K1814" i="1" s="1"/>
  <c r="J1181" i="1"/>
  <c r="K1181" i="1" s="1"/>
  <c r="J2104" i="1"/>
  <c r="K2104" i="1" s="1"/>
  <c r="J1238" i="1"/>
  <c r="K1238" i="1" s="1"/>
  <c r="J2963" i="1"/>
  <c r="K2963" i="1" s="1"/>
  <c r="J1073" i="1"/>
  <c r="K1073" i="1" s="1"/>
  <c r="J3093" i="1"/>
  <c r="K3093" i="1" s="1"/>
  <c r="J3083" i="1"/>
  <c r="K3083" i="1" s="1"/>
  <c r="J3463" i="1"/>
  <c r="K3463" i="1" s="1"/>
  <c r="J2604" i="1"/>
  <c r="K2604" i="1" s="1"/>
  <c r="J2459" i="1"/>
  <c r="K2459" i="1" s="1"/>
  <c r="J3204" i="1"/>
  <c r="K3204" i="1" s="1"/>
  <c r="J417" i="1"/>
  <c r="K417" i="1" s="1"/>
  <c r="J2200" i="1"/>
  <c r="K2200" i="1" s="1"/>
  <c r="J2896" i="1"/>
  <c r="K2896" i="1" s="1"/>
  <c r="J994" i="1"/>
  <c r="K994" i="1" s="1"/>
  <c r="J1110" i="1"/>
  <c r="K1110" i="1" s="1"/>
  <c r="J1116" i="1"/>
  <c r="K1116" i="1" s="1"/>
  <c r="J1415" i="1"/>
  <c r="K1415" i="1" s="1"/>
  <c r="J1275" i="1"/>
  <c r="K1275" i="1" s="1"/>
  <c r="J1520" i="1"/>
  <c r="K1520" i="1" s="1"/>
  <c r="J1521" i="1"/>
  <c r="K1521" i="1" s="1"/>
  <c r="J1531" i="1"/>
  <c r="K1531" i="1" s="1"/>
  <c r="J1735" i="1"/>
  <c r="K1735" i="1" s="1"/>
  <c r="J1759" i="1"/>
  <c r="K1759" i="1" s="1"/>
  <c r="J1736" i="1"/>
  <c r="K1736" i="1" s="1"/>
  <c r="J2083" i="1"/>
  <c r="K2083" i="1" s="1"/>
  <c r="J754" i="1"/>
  <c r="K754" i="1" s="1"/>
  <c r="J1148" i="1"/>
  <c r="K1148" i="1" s="1"/>
  <c r="J1950" i="1"/>
  <c r="K1950" i="1" s="1"/>
  <c r="J2148" i="1"/>
  <c r="K2148" i="1" s="1"/>
  <c r="J1721" i="1"/>
  <c r="K1721" i="1" s="1"/>
  <c r="J2332" i="1"/>
  <c r="K2332" i="1" s="1"/>
  <c r="J2284" i="1"/>
  <c r="K2284" i="1" s="1"/>
  <c r="J2640" i="1"/>
  <c r="K2640" i="1" s="1"/>
  <c r="J1609" i="1"/>
  <c r="K1609" i="1" s="1"/>
  <c r="J2907" i="1"/>
  <c r="K2907" i="1" s="1"/>
  <c r="J2215" i="1"/>
  <c r="K2215" i="1" s="1"/>
  <c r="J1857" i="1"/>
  <c r="K1857" i="1" s="1"/>
  <c r="J2159" i="1"/>
  <c r="K2159" i="1" s="1"/>
  <c r="J2147" i="1"/>
  <c r="K2147" i="1" s="1"/>
  <c r="J2773" i="1"/>
  <c r="K2773" i="1" s="1"/>
  <c r="J3333" i="1"/>
  <c r="K3333" i="1" s="1"/>
  <c r="J3191" i="1"/>
  <c r="K3191" i="1" s="1"/>
  <c r="J2656" i="1"/>
  <c r="K2656" i="1" s="1"/>
  <c r="J1265" i="1"/>
  <c r="K1265" i="1" s="1"/>
  <c r="J2520" i="1"/>
  <c r="K2520" i="1" s="1"/>
  <c r="J2127" i="1"/>
  <c r="K2127" i="1" s="1"/>
  <c r="J1840" i="1"/>
  <c r="K1840" i="1" s="1"/>
  <c r="J687" i="1"/>
  <c r="K687" i="1" s="1"/>
  <c r="J2121" i="1"/>
  <c r="K2121" i="1" s="1"/>
  <c r="J3751" i="1"/>
  <c r="K3751" i="1" s="1"/>
  <c r="J2865" i="1"/>
  <c r="K2865" i="1" s="1"/>
  <c r="J2409" i="1"/>
  <c r="K2409" i="1" s="1"/>
  <c r="J2324" i="1"/>
  <c r="K2324" i="1" s="1"/>
  <c r="J1436" i="1"/>
  <c r="K1436" i="1" s="1"/>
  <c r="J2000" i="1"/>
  <c r="K2000" i="1" s="1"/>
  <c r="J1469" i="1"/>
  <c r="K1469" i="1" s="1"/>
  <c r="J2396" i="1"/>
  <c r="K2396" i="1" s="1"/>
  <c r="J1708" i="1"/>
  <c r="K1708" i="1" s="1"/>
  <c r="J2244" i="1"/>
  <c r="K2244" i="1" s="1"/>
  <c r="J1830" i="1"/>
  <c r="K1830" i="1" s="1"/>
  <c r="J1986" i="1"/>
  <c r="K1986" i="1" s="1"/>
  <c r="J918" i="1"/>
  <c r="K918" i="1" s="1"/>
  <c r="J1485" i="1"/>
  <c r="K1485" i="1" s="1"/>
  <c r="J1474" i="1"/>
  <c r="K1474" i="1" s="1"/>
  <c r="J1541" i="1"/>
  <c r="K1541" i="1" s="1"/>
  <c r="J2289" i="1"/>
  <c r="K2289" i="1" s="1"/>
  <c r="J2813" i="1"/>
  <c r="K2813" i="1" s="1"/>
  <c r="J3202" i="1"/>
  <c r="K3202" i="1" s="1"/>
  <c r="J2087" i="1"/>
  <c r="K2087" i="1" s="1"/>
  <c r="J1658" i="1"/>
  <c r="K1658" i="1" s="1"/>
  <c r="J2967" i="1"/>
  <c r="K2967" i="1" s="1"/>
  <c r="J968" i="1"/>
  <c r="K968" i="1" s="1"/>
  <c r="J1601" i="1"/>
  <c r="K1601" i="1" s="1"/>
  <c r="J3133" i="1"/>
  <c r="K3133" i="1" s="1"/>
  <c r="J3759" i="1"/>
  <c r="K3759" i="1" s="1"/>
  <c r="J689" i="1"/>
  <c r="K689" i="1" s="1"/>
  <c r="J2030" i="1"/>
  <c r="K2030" i="1" s="1"/>
  <c r="J3187" i="1"/>
  <c r="K3187" i="1" s="1"/>
  <c r="J3186" i="1"/>
  <c r="K3186" i="1" s="1"/>
  <c r="J2070" i="1"/>
  <c r="K2070" i="1" s="1"/>
  <c r="J2794" i="1"/>
  <c r="K2794" i="1" s="1"/>
  <c r="J1539" i="1"/>
  <c r="K1539" i="1" s="1"/>
  <c r="J2539" i="1"/>
  <c r="K2539" i="1" s="1"/>
  <c r="J2107" i="1"/>
  <c r="K2107" i="1" s="1"/>
  <c r="J1593" i="1"/>
  <c r="K1593" i="1" s="1"/>
  <c r="J2607" i="1"/>
  <c r="K2607" i="1" s="1"/>
  <c r="J1507" i="1"/>
  <c r="K1507" i="1" s="1"/>
  <c r="J2556" i="1"/>
  <c r="K2556" i="1" s="1"/>
  <c r="J1916" i="1"/>
  <c r="K1916" i="1" s="1"/>
  <c r="J2510" i="1"/>
  <c r="K2510" i="1" s="1"/>
  <c r="J1225" i="1"/>
  <c r="K1225" i="1" s="1"/>
  <c r="J2237" i="1"/>
  <c r="K2237" i="1" s="1"/>
  <c r="J2064" i="1"/>
  <c r="K2064" i="1" s="1"/>
  <c r="J2695" i="1"/>
  <c r="K2695" i="1" s="1"/>
  <c r="J1319" i="1"/>
  <c r="K1319" i="1" s="1"/>
  <c r="J1508" i="1"/>
  <c r="K1508" i="1" s="1"/>
  <c r="J594" i="1"/>
  <c r="K594" i="1" s="1"/>
  <c r="J1899" i="1"/>
  <c r="K1899" i="1" s="1"/>
  <c r="J1802" i="1"/>
  <c r="K1802" i="1" s="1"/>
  <c r="J1126" i="1"/>
  <c r="K1126" i="1" s="1"/>
  <c r="J2961" i="1"/>
  <c r="K2961" i="1" s="1"/>
  <c r="J2809" i="1"/>
  <c r="K2809" i="1" s="1"/>
  <c r="J1810" i="1"/>
  <c r="K1810" i="1" s="1"/>
  <c r="J3154" i="1"/>
  <c r="K3154" i="1" s="1"/>
  <c r="J1965" i="1"/>
  <c r="K1965" i="1" s="1"/>
  <c r="J2021" i="1"/>
  <c r="K2021" i="1" s="1"/>
  <c r="J2985" i="1"/>
  <c r="K2985" i="1" s="1"/>
  <c r="J1875" i="1"/>
  <c r="K1875" i="1" s="1"/>
  <c r="J2131" i="1"/>
  <c r="K2131" i="1" s="1"/>
  <c r="J3116" i="1"/>
  <c r="K3116" i="1" s="1"/>
  <c r="J2265" i="1"/>
  <c r="K2265" i="1" s="1"/>
  <c r="J800" i="1"/>
  <c r="K800" i="1" s="1"/>
  <c r="J751" i="1"/>
  <c r="K751" i="1" s="1"/>
  <c r="J1257" i="1"/>
  <c r="K1257" i="1" s="1"/>
  <c r="J1300" i="1"/>
  <c r="K1300" i="1" s="1"/>
  <c r="J1433" i="1"/>
  <c r="K1433" i="1" s="1"/>
  <c r="J1599" i="1"/>
  <c r="K1599" i="1" s="1"/>
  <c r="J2114" i="1"/>
  <c r="K2114" i="1" s="1"/>
  <c r="J2188" i="1"/>
  <c r="K2188" i="1" s="1"/>
  <c r="J1434" i="1"/>
  <c r="K1434" i="1" s="1"/>
  <c r="J1264" i="1"/>
  <c r="K1264" i="1" s="1"/>
  <c r="J1410" i="1"/>
  <c r="K1410" i="1" s="1"/>
  <c r="J1003" i="1"/>
  <c r="K1003" i="1" s="1"/>
  <c r="J847" i="1"/>
  <c r="K847" i="1" s="1"/>
  <c r="J1930" i="1"/>
  <c r="K1930" i="1" s="1"/>
  <c r="J2117" i="1"/>
  <c r="K2117" i="1" s="1"/>
  <c r="J2223" i="1"/>
  <c r="K2223" i="1" s="1"/>
  <c r="J2674" i="1"/>
  <c r="K2674" i="1" s="1"/>
  <c r="J2982" i="1"/>
  <c r="K2982" i="1" s="1"/>
  <c r="J3161" i="1"/>
  <c r="K3161" i="1" s="1"/>
  <c r="J2357" i="1"/>
  <c r="K2357" i="1" s="1"/>
  <c r="J1854" i="1"/>
  <c r="K1854" i="1" s="1"/>
  <c r="J2804" i="1"/>
  <c r="K2804" i="1" s="1"/>
  <c r="J1388" i="1"/>
  <c r="K1388" i="1" s="1"/>
  <c r="J2241" i="1"/>
  <c r="K2241" i="1" s="1"/>
  <c r="J1723" i="1"/>
  <c r="K1723" i="1" s="1"/>
  <c r="J2414" i="1"/>
  <c r="K2414" i="1" s="1"/>
  <c r="J1049" i="1"/>
  <c r="K1049" i="1" s="1"/>
  <c r="J1543" i="1"/>
  <c r="K1543" i="1" s="1"/>
  <c r="J2488" i="1"/>
  <c r="K2488" i="1" s="1"/>
  <c r="J2603" i="1"/>
  <c r="K2603" i="1" s="1"/>
  <c r="J2266" i="1"/>
  <c r="K2266" i="1" s="1"/>
  <c r="J747" i="1"/>
  <c r="K747" i="1" s="1"/>
  <c r="J815" i="1"/>
  <c r="K815" i="1" s="1"/>
  <c r="J451" i="1"/>
  <c r="K451" i="1" s="1"/>
  <c r="J2995" i="1"/>
  <c r="K2995" i="1" s="1"/>
  <c r="J2900" i="1"/>
  <c r="K2900" i="1" s="1"/>
  <c r="J1646" i="1"/>
  <c r="K1646" i="1" s="1"/>
  <c r="J1811" i="1"/>
  <c r="K1811" i="1" s="1"/>
  <c r="J570" i="1"/>
  <c r="K570" i="1" s="1"/>
  <c r="J2959" i="1"/>
  <c r="K2959" i="1" s="1"/>
  <c r="J1033" i="1"/>
  <c r="K1033" i="1" s="1"/>
  <c r="J1881" i="1"/>
  <c r="K1881" i="1" s="1"/>
  <c r="J1101" i="1"/>
  <c r="K1101" i="1" s="1"/>
  <c r="J1915" i="1"/>
  <c r="K1915" i="1" s="1"/>
  <c r="J916" i="1"/>
  <c r="K916" i="1" s="1"/>
  <c r="J1492" i="1"/>
  <c r="K1492" i="1" s="1"/>
  <c r="J1813" i="1"/>
  <c r="K1813" i="1" s="1"/>
  <c r="J1944" i="1"/>
  <c r="K1944" i="1" s="1"/>
  <c r="J1809" i="1"/>
  <c r="K1809" i="1" s="1"/>
  <c r="J1757" i="1"/>
  <c r="K1757" i="1" s="1"/>
  <c r="J2079" i="1"/>
  <c r="K2079" i="1" s="1"/>
  <c r="J2027" i="1"/>
  <c r="K2027" i="1" s="1"/>
  <c r="J1614" i="1"/>
  <c r="K1614" i="1" s="1"/>
  <c r="J2826" i="1"/>
  <c r="K2826" i="1" s="1"/>
  <c r="J2565" i="1"/>
  <c r="K2565" i="1" s="1"/>
  <c r="J2304" i="1"/>
  <c r="K2304" i="1" s="1"/>
  <c r="J2634" i="1"/>
  <c r="K2634" i="1" s="1"/>
  <c r="J1706" i="1"/>
  <c r="K1706" i="1" s="1"/>
  <c r="J3214" i="1"/>
  <c r="K3214" i="1" s="1"/>
  <c r="J2093" i="1"/>
  <c r="K2093" i="1" s="1"/>
  <c r="J1002" i="1"/>
  <c r="K1002" i="1" s="1"/>
  <c r="J2663" i="1"/>
  <c r="K2663" i="1" s="1"/>
  <c r="J3229" i="1"/>
  <c r="K3229" i="1" s="1"/>
  <c r="J1517" i="1"/>
  <c r="K1517" i="1" s="1"/>
  <c r="J2653" i="1"/>
  <c r="K2653" i="1" s="1"/>
  <c r="J2453" i="1"/>
  <c r="K2453" i="1" s="1"/>
  <c r="J1995" i="1"/>
  <c r="K1995" i="1" s="1"/>
  <c r="J2717" i="1"/>
  <c r="K2717" i="1" s="1"/>
  <c r="J3129" i="1"/>
  <c r="K3129" i="1" s="1"/>
  <c r="J2181" i="1"/>
  <c r="K2181" i="1" s="1"/>
  <c r="J1637" i="1"/>
  <c r="K1637" i="1" s="1"/>
  <c r="J1189" i="1"/>
  <c r="K1189" i="1" s="1"/>
  <c r="J3726" i="1"/>
  <c r="K3726" i="1" s="1"/>
  <c r="J1618" i="1"/>
  <c r="K1618" i="1" s="1"/>
  <c r="J1069" i="1"/>
  <c r="K1069" i="1" s="1"/>
  <c r="J3149" i="1"/>
  <c r="K3149" i="1" s="1"/>
  <c r="J2282" i="1"/>
  <c r="K2282" i="1" s="1"/>
  <c r="J1856" i="1"/>
  <c r="K1856" i="1" s="1"/>
  <c r="J2581" i="1"/>
  <c r="K2581" i="1" s="1"/>
  <c r="J736" i="1"/>
  <c r="K736" i="1" s="1"/>
  <c r="J770" i="1"/>
  <c r="K770" i="1" s="1"/>
  <c r="J1202" i="1"/>
  <c r="K1202" i="1" s="1"/>
  <c r="J2024" i="1"/>
  <c r="K2024" i="1" s="1"/>
  <c r="J1604" i="1"/>
  <c r="K1604" i="1" s="1"/>
  <c r="J2485" i="1"/>
  <c r="K2485" i="1" s="1"/>
  <c r="J1442" i="1"/>
  <c r="K1442" i="1" s="1"/>
  <c r="J1748" i="1"/>
  <c r="K1748" i="1" s="1"/>
  <c r="J1971" i="1"/>
  <c r="K1971" i="1" s="1"/>
  <c r="J1340" i="1"/>
  <c r="K1340" i="1" s="1"/>
  <c r="J1985" i="1"/>
  <c r="K1985" i="1" s="1"/>
  <c r="J2139" i="1"/>
  <c r="K2139" i="1" s="1"/>
  <c r="J1260" i="1"/>
  <c r="K1260" i="1" s="1"/>
  <c r="J2345" i="1"/>
  <c r="K2345" i="1" s="1"/>
  <c r="J2316" i="1"/>
  <c r="K2316" i="1" s="1"/>
  <c r="J1884" i="1"/>
  <c r="K1884" i="1" s="1"/>
  <c r="J2455" i="1"/>
  <c r="K2455" i="1" s="1"/>
  <c r="J2608" i="1"/>
  <c r="K2608" i="1" s="1"/>
  <c r="J1777" i="1"/>
  <c r="K1777" i="1" s="1"/>
  <c r="J1172" i="1"/>
  <c r="K1172" i="1" s="1"/>
  <c r="J2926" i="1"/>
  <c r="K2926" i="1" s="1"/>
  <c r="J2376" i="1"/>
  <c r="K2376" i="1" s="1"/>
  <c r="J2764" i="1"/>
  <c r="K2764" i="1" s="1"/>
  <c r="J3164" i="1"/>
  <c r="K3164" i="1" s="1"/>
  <c r="J3520" i="1"/>
  <c r="K3520" i="1" s="1"/>
  <c r="J3004" i="1"/>
  <c r="K3004" i="1" s="1"/>
  <c r="J2305" i="1"/>
  <c r="K2305" i="1" s="1"/>
  <c r="J2577" i="1"/>
  <c r="K2577" i="1" s="1"/>
  <c r="J2048" i="1"/>
  <c r="K2048" i="1" s="1"/>
  <c r="J3192" i="1"/>
  <c r="K3192" i="1" s="1"/>
  <c r="J2253" i="1"/>
  <c r="K2253" i="1" s="1"/>
  <c r="J1387" i="1"/>
  <c r="K1387" i="1" s="1"/>
  <c r="J1677" i="1"/>
  <c r="K1677" i="1" s="1"/>
  <c r="J2296" i="1"/>
  <c r="K2296" i="1" s="1"/>
  <c r="J2596" i="1"/>
  <c r="K2596" i="1" s="1"/>
  <c r="J3001" i="1"/>
  <c r="K3001" i="1" s="1"/>
  <c r="J1084" i="1"/>
  <c r="K1084" i="1" s="1"/>
  <c r="J2812" i="1"/>
  <c r="K2812" i="1" s="1"/>
  <c r="J2461" i="1"/>
  <c r="K2461" i="1" s="1"/>
  <c r="J1935" i="1"/>
  <c r="K1935" i="1" s="1"/>
  <c r="J3557" i="1"/>
  <c r="K3557" i="1" s="1"/>
  <c r="J3389" i="1"/>
  <c r="K3389" i="1" s="1"/>
  <c r="J1591" i="1"/>
  <c r="K1591" i="1" s="1"/>
  <c r="J1036" i="1"/>
  <c r="K1036" i="1" s="1"/>
  <c r="J3383" i="1"/>
  <c r="K3383" i="1" s="1"/>
  <c r="J2105" i="1"/>
  <c r="K2105" i="1" s="1"/>
  <c r="J2685" i="1"/>
  <c r="K2685" i="1" s="1"/>
  <c r="J1286" i="1"/>
  <c r="K1286" i="1" s="1"/>
  <c r="J999" i="1"/>
  <c r="K999" i="1" s="1"/>
  <c r="J3274" i="1"/>
  <c r="K3274" i="1" s="1"/>
  <c r="J2076" i="1"/>
  <c r="K2076" i="1" s="1"/>
  <c r="J2319" i="1"/>
  <c r="K2319" i="1" s="1"/>
  <c r="J2429" i="1"/>
  <c r="K2429" i="1" s="1"/>
  <c r="J1874" i="1"/>
  <c r="K1874" i="1" s="1"/>
  <c r="J3783" i="1"/>
  <c r="K3783" i="1" s="1"/>
  <c r="J464" i="1"/>
  <c r="K464" i="1" s="1"/>
  <c r="J468" i="1"/>
  <c r="K468" i="1" s="1"/>
  <c r="J527" i="1"/>
  <c r="K527" i="1" s="1"/>
  <c r="J567" i="1"/>
  <c r="K567" i="1" s="1"/>
  <c r="J2442" i="1"/>
  <c r="K2442" i="1" s="1"/>
  <c r="J1108" i="1"/>
  <c r="K1108" i="1" s="1"/>
  <c r="J1136" i="1"/>
  <c r="K1136" i="1" s="1"/>
  <c r="J2090" i="1"/>
  <c r="K2090" i="1" s="1"/>
  <c r="J1760" i="1"/>
  <c r="K1760" i="1" s="1"/>
  <c r="J2367" i="1"/>
  <c r="K2367" i="1" s="1"/>
  <c r="J704" i="1"/>
  <c r="K704" i="1" s="1"/>
  <c r="J1537" i="1"/>
  <c r="K1537" i="1" s="1"/>
  <c r="J1734" i="1"/>
  <c r="K1734" i="1" s="1"/>
  <c r="J3778" i="1"/>
  <c r="K3778" i="1" s="1"/>
  <c r="J769" i="1"/>
  <c r="K769" i="1" s="1"/>
  <c r="J3450" i="1"/>
  <c r="K3450" i="1" s="1"/>
  <c r="J1826" i="1"/>
  <c r="K1826" i="1" s="1"/>
  <c r="J2857" i="1"/>
  <c r="K2857" i="1" s="1"/>
  <c r="J2477" i="1"/>
  <c r="K2477" i="1" s="1"/>
  <c r="J2291" i="1"/>
  <c r="K2291" i="1" s="1"/>
  <c r="J722" i="1"/>
  <c r="K722" i="1" s="1"/>
  <c r="J739" i="1"/>
  <c r="K739" i="1" s="1"/>
  <c r="J817" i="1"/>
  <c r="K817" i="1" s="1"/>
  <c r="J966" i="1"/>
  <c r="K966" i="1" s="1"/>
  <c r="J2496" i="1"/>
  <c r="K2496" i="1" s="1"/>
  <c r="J1449" i="1"/>
  <c r="K1449" i="1" s="1"/>
  <c r="J1566" i="1"/>
  <c r="K1566" i="1" s="1"/>
  <c r="J1816" i="1"/>
  <c r="K1816" i="1" s="1"/>
  <c r="J1847" i="1"/>
  <c r="K1847" i="1" s="1"/>
  <c r="J896" i="1"/>
  <c r="K896" i="1" s="1"/>
  <c r="J2045" i="1"/>
  <c r="K2045" i="1" s="1"/>
  <c r="J1846" i="1"/>
  <c r="K1846" i="1" s="1"/>
  <c r="J2219" i="1"/>
  <c r="K2219" i="1" s="1"/>
  <c r="J1834" i="1"/>
  <c r="K1834" i="1" s="1"/>
  <c r="J2330" i="1"/>
  <c r="K2330" i="1" s="1"/>
  <c r="J2384" i="1"/>
  <c r="K2384" i="1" s="1"/>
  <c r="J2452" i="1"/>
  <c r="K2452" i="1" s="1"/>
  <c r="J1360" i="1"/>
  <c r="K1360" i="1" s="1"/>
  <c r="J2699" i="1"/>
  <c r="K2699" i="1" s="1"/>
  <c r="J3735" i="1"/>
  <c r="K3735" i="1" s="1"/>
  <c r="J777" i="1"/>
  <c r="K777" i="1" s="1"/>
  <c r="J1687" i="1"/>
  <c r="K1687" i="1" s="1"/>
  <c r="J2761" i="1"/>
  <c r="K2761" i="1" s="1"/>
  <c r="J2633" i="1"/>
  <c r="K2633" i="1" s="1"/>
  <c r="J3074" i="1"/>
  <c r="K3074" i="1" s="1"/>
  <c r="J2976" i="1"/>
  <c r="K2976" i="1" s="1"/>
  <c r="J2134" i="1"/>
  <c r="K2134" i="1" s="1"/>
  <c r="J2413" i="1"/>
  <c r="K2413" i="1" s="1"/>
  <c r="J2872" i="1"/>
  <c r="K2872" i="1" s="1"/>
  <c r="J1513" i="1"/>
  <c r="K1513" i="1" s="1"/>
  <c r="J3086" i="1"/>
  <c r="K3086" i="1" s="1"/>
  <c r="J2756" i="1"/>
  <c r="K2756" i="1" s="1"/>
  <c r="J3285" i="1"/>
  <c r="K3285" i="1" s="1"/>
  <c r="J2952" i="1"/>
  <c r="K2952" i="1" s="1"/>
  <c r="J1051" i="1"/>
  <c r="K1051" i="1" s="1"/>
  <c r="J980" i="1"/>
  <c r="K980" i="1" s="1"/>
  <c r="J1252" i="1"/>
  <c r="K1252" i="1" s="1"/>
  <c r="J1427" i="1"/>
  <c r="K1427" i="1" s="1"/>
  <c r="J1441" i="1"/>
  <c r="K1441" i="1" s="1"/>
  <c r="J2294" i="1"/>
  <c r="K2294" i="1" s="1"/>
  <c r="J2353" i="1"/>
  <c r="K2353" i="1" s="1"/>
  <c r="J1578" i="1"/>
  <c r="K1578" i="1" s="1"/>
  <c r="J1518" i="1"/>
  <c r="K1518" i="1" s="1"/>
  <c r="J1999" i="1"/>
  <c r="K1999" i="1" s="1"/>
  <c r="J1227" i="1"/>
  <c r="K1227" i="1" s="1"/>
  <c r="J2636" i="1"/>
  <c r="K2636" i="1" s="1"/>
  <c r="J2463" i="1"/>
  <c r="K2463" i="1" s="1"/>
  <c r="J2363" i="1"/>
  <c r="K2363" i="1" s="1"/>
  <c r="J2800" i="1"/>
  <c r="K2800" i="1" s="1"/>
  <c r="J2329" i="1"/>
  <c r="K2329" i="1" s="1"/>
  <c r="J2731" i="1"/>
  <c r="K2731" i="1" s="1"/>
  <c r="J2062" i="1"/>
  <c r="K2062" i="1" s="1"/>
  <c r="J2141" i="1"/>
  <c r="K2141" i="1" s="1"/>
  <c r="J2490" i="1"/>
  <c r="K2490" i="1" s="1"/>
  <c r="J3675" i="1"/>
  <c r="K3675" i="1" s="1"/>
  <c r="J3241" i="1"/>
  <c r="K3241" i="1" s="1"/>
  <c r="J1186" i="1"/>
  <c r="K1186" i="1" s="1"/>
  <c r="J2506" i="1"/>
  <c r="K2506" i="1" s="1"/>
  <c r="J2271" i="1"/>
  <c r="K2271" i="1" s="1"/>
  <c r="J2895" i="1"/>
  <c r="K2895" i="1" s="1"/>
  <c r="J1122" i="1"/>
  <c r="K1122" i="1" s="1"/>
  <c r="J2846" i="1"/>
  <c r="K2846" i="1" s="1"/>
  <c r="J3622" i="1"/>
  <c r="K3622" i="1" s="1"/>
  <c r="J661" i="1"/>
  <c r="K661" i="1" s="1"/>
  <c r="J2422" i="1"/>
  <c r="K2422" i="1" s="1"/>
  <c r="J2113" i="1"/>
  <c r="K2113" i="1" s="1"/>
  <c r="J1622" i="1"/>
  <c r="K1622" i="1" s="1"/>
  <c r="J922" i="1"/>
  <c r="K922" i="1" s="1"/>
  <c r="J619" i="1"/>
  <c r="K619" i="1" s="1"/>
  <c r="J1046" i="1"/>
  <c r="K1046" i="1" s="1"/>
  <c r="J1114" i="1"/>
  <c r="K1114" i="1" s="1"/>
  <c r="J1188" i="1"/>
  <c r="K1188" i="1" s="1"/>
  <c r="J1310" i="1"/>
  <c r="K1310" i="1" s="1"/>
  <c r="J1338" i="1"/>
  <c r="K1338" i="1" s="1"/>
  <c r="J1382" i="1"/>
  <c r="K1382" i="1" s="1"/>
  <c r="J1357" i="1"/>
  <c r="K1357" i="1" s="1"/>
  <c r="J1428" i="1"/>
  <c r="K1428" i="1" s="1"/>
  <c r="J1494" i="1"/>
  <c r="K1494" i="1" s="1"/>
  <c r="J1523" i="1"/>
  <c r="K1523" i="1" s="1"/>
  <c r="J1606" i="1"/>
  <c r="K1606" i="1" s="1"/>
  <c r="J1621" i="1"/>
  <c r="K1621" i="1" s="1"/>
  <c r="J1654" i="1"/>
  <c r="K1654" i="1" s="1"/>
  <c r="J1755" i="1"/>
  <c r="K1755" i="1" s="1"/>
  <c r="J1787" i="1"/>
  <c r="K1787" i="1" s="1"/>
  <c r="J1812" i="1"/>
  <c r="K1812" i="1" s="1"/>
  <c r="J1825" i="1"/>
  <c r="K1825" i="1" s="1"/>
  <c r="J1998" i="1"/>
  <c r="K1998" i="1" s="1"/>
  <c r="J1670" i="1"/>
  <c r="K1670" i="1" s="1"/>
  <c r="J2102" i="1"/>
  <c r="K2102" i="1" s="1"/>
  <c r="J1980" i="1"/>
  <c r="K1980" i="1" s="1"/>
  <c r="J2180" i="1"/>
  <c r="K2180" i="1" s="1"/>
  <c r="J2239" i="1"/>
  <c r="K2239" i="1" s="1"/>
  <c r="J997" i="1"/>
  <c r="K997" i="1" s="1"/>
  <c r="J2338" i="1"/>
  <c r="K2338" i="1" s="1"/>
  <c r="J2404" i="1"/>
  <c r="K2404" i="1" s="1"/>
  <c r="J2168" i="1"/>
  <c r="K2168" i="1" s="1"/>
  <c r="J2765" i="1"/>
  <c r="K2765" i="1" s="1"/>
  <c r="J2784" i="1"/>
  <c r="K2784" i="1" s="1"/>
  <c r="J2866" i="1"/>
  <c r="K2866" i="1" s="1"/>
  <c r="J2908" i="1"/>
  <c r="K2908" i="1" s="1"/>
  <c r="J2834" i="1"/>
  <c r="K2834" i="1" s="1"/>
  <c r="J3151" i="1"/>
  <c r="K3151" i="1" s="1"/>
  <c r="J3174" i="1"/>
  <c r="K3174" i="1" s="1"/>
  <c r="J3177" i="1"/>
  <c r="K3177" i="1" s="1"/>
  <c r="J3208" i="1"/>
  <c r="K3208" i="1" s="1"/>
  <c r="J3195" i="1"/>
  <c r="K3195" i="1" s="1"/>
  <c r="J3100" i="1"/>
  <c r="K3100" i="1" s="1"/>
  <c r="J3266" i="1"/>
  <c r="K3266" i="1" s="1"/>
  <c r="J842" i="1"/>
  <c r="K842" i="1" s="1"/>
  <c r="J1055" i="1"/>
  <c r="K1055" i="1" s="1"/>
  <c r="J2702" i="1"/>
  <c r="K2702" i="1" s="1"/>
  <c r="J2722" i="1"/>
  <c r="K2722" i="1" s="1"/>
  <c r="J1282" i="1"/>
  <c r="K1282" i="1" s="1"/>
  <c r="J1460" i="1"/>
  <c r="K1460" i="1" s="1"/>
  <c r="J548" i="1"/>
  <c r="K548" i="1" s="1"/>
  <c r="J2672" i="1"/>
  <c r="K2672" i="1" s="1"/>
  <c r="J3359" i="1"/>
  <c r="K3359" i="1" s="1"/>
  <c r="J1917" i="1"/>
  <c r="K1917" i="1" s="1"/>
  <c r="J1712" i="1"/>
  <c r="K1712" i="1" s="1"/>
  <c r="J1592" i="1"/>
  <c r="K1592" i="1" s="1"/>
  <c r="J2075" i="1"/>
  <c r="K2075" i="1" s="1"/>
  <c r="J341" i="1"/>
  <c r="K341" i="1" s="1"/>
  <c r="J1402" i="1"/>
  <c r="K1402" i="1" s="1"/>
  <c r="J1749" i="1"/>
  <c r="K1749" i="1" s="1"/>
  <c r="J2197" i="1"/>
  <c r="K2197" i="1" s="1"/>
  <c r="J2869" i="1"/>
  <c r="K2869" i="1" s="1"/>
  <c r="J1305" i="1"/>
  <c r="K1305" i="1" s="1"/>
  <c r="J3016" i="1"/>
  <c r="K3016" i="1" s="1"/>
  <c r="J373" i="1"/>
  <c r="K373" i="1" s="1"/>
  <c r="J2814" i="1"/>
  <c r="K2814" i="1" s="1"/>
  <c r="J1851" i="1"/>
  <c r="K1851" i="1" s="1"/>
  <c r="J886" i="1"/>
  <c r="K886" i="1" s="1"/>
  <c r="J3138" i="1"/>
  <c r="K3138" i="1" s="1"/>
  <c r="J1933" i="1"/>
  <c r="K1933" i="1" s="1"/>
  <c r="J1150" i="1"/>
  <c r="K1150" i="1" s="1"/>
  <c r="J1226" i="1"/>
  <c r="K1226" i="1" s="1"/>
  <c r="J1273" i="1"/>
  <c r="K1273" i="1" s="1"/>
  <c r="J1555" i="1"/>
  <c r="K1555" i="1" s="1"/>
  <c r="J1966" i="1"/>
  <c r="K1966" i="1" s="1"/>
  <c r="J2555" i="1"/>
  <c r="K2555" i="1" s="1"/>
  <c r="J421" i="1"/>
  <c r="K421" i="1" s="1"/>
  <c r="J460" i="1"/>
  <c r="K460" i="1" s="1"/>
  <c r="J785" i="1"/>
  <c r="K785" i="1" s="1"/>
  <c r="J1011" i="1"/>
  <c r="K1011" i="1" s="1"/>
  <c r="J1208" i="1"/>
  <c r="K1208" i="1" s="1"/>
  <c r="J1213" i="1"/>
  <c r="K1213" i="1" s="1"/>
  <c r="J1349" i="1"/>
  <c r="K1349" i="1" s="1"/>
  <c r="J1368" i="1"/>
  <c r="K1368" i="1" s="1"/>
  <c r="J1611" i="1"/>
  <c r="K1611" i="1" s="1"/>
  <c r="J1374" i="1"/>
  <c r="K1374" i="1" s="1"/>
  <c r="J2106" i="1"/>
  <c r="K2106" i="1" s="1"/>
  <c r="J2149" i="1"/>
  <c r="K2149" i="1" s="1"/>
  <c r="J988" i="1"/>
  <c r="K988" i="1" s="1"/>
  <c r="J2517" i="1"/>
  <c r="K2517" i="1" s="1"/>
  <c r="J2554" i="1"/>
  <c r="K2554" i="1" s="1"/>
  <c r="J2010" i="1"/>
  <c r="K2010" i="1" s="1"/>
  <c r="J2710" i="1"/>
  <c r="K2710" i="1" s="1"/>
  <c r="J1841" i="1"/>
  <c r="K1841" i="1" s="1"/>
  <c r="J3076" i="1"/>
  <c r="K3076" i="1" s="1"/>
  <c r="J2930" i="1"/>
  <c r="K2930" i="1" s="1"/>
  <c r="J3259" i="1"/>
  <c r="K3259" i="1" s="1"/>
  <c r="J3453" i="1"/>
  <c r="K3453" i="1" s="1"/>
  <c r="J1651" i="1"/>
  <c r="K1651" i="1" s="1"/>
  <c r="J2766" i="1"/>
  <c r="K2766" i="1" s="1"/>
  <c r="J2430" i="1"/>
  <c r="K2430" i="1" s="1"/>
  <c r="J841" i="1"/>
  <c r="K841" i="1" s="1"/>
  <c r="J1351" i="1"/>
  <c r="K1351" i="1" s="1"/>
  <c r="J680" i="1"/>
  <c r="K680" i="1" s="1"/>
  <c r="J1929" i="1"/>
  <c r="K1929" i="1" s="1"/>
  <c r="J2728" i="1"/>
  <c r="K2728" i="1" s="1"/>
  <c r="J2505" i="1"/>
  <c r="K2505" i="1" s="1"/>
  <c r="J397" i="1"/>
  <c r="K397" i="1" s="1"/>
  <c r="J958" i="1"/>
  <c r="K958" i="1" s="1"/>
  <c r="J631" i="1"/>
  <c r="K631" i="1" s="1"/>
  <c r="J1451" i="1"/>
  <c r="K1451" i="1" s="1"/>
  <c r="J1052" i="1"/>
  <c r="K1052" i="1" s="1"/>
  <c r="J1375" i="1"/>
  <c r="K1375" i="1" s="1"/>
  <c r="J1919" i="1"/>
  <c r="K1919" i="1" s="1"/>
  <c r="J2949" i="1"/>
  <c r="K2949" i="1" s="1"/>
  <c r="J2829" i="1"/>
  <c r="K2829" i="1" s="1"/>
  <c r="J624" i="1"/>
  <c r="K624" i="1" s="1"/>
  <c r="J1061" i="1"/>
  <c r="K1061" i="1" s="1"/>
  <c r="J3305" i="1"/>
  <c r="K3305" i="1" s="1"/>
  <c r="J2392" i="1"/>
  <c r="K2392" i="1" s="1"/>
  <c r="J1094" i="1"/>
  <c r="K1094" i="1" s="1"/>
  <c r="J1903" i="1"/>
  <c r="K1903" i="1" s="1"/>
  <c r="J2676" i="1"/>
  <c r="K2676" i="1" s="1"/>
  <c r="J3166" i="1"/>
  <c r="K3166" i="1" s="1"/>
  <c r="J1446" i="1"/>
  <c r="K1446" i="1" s="1"/>
  <c r="J2450" i="1"/>
  <c r="K2450" i="1" s="1"/>
  <c r="J2525" i="1"/>
  <c r="K2525" i="1" s="1"/>
  <c r="J1981" i="1"/>
  <c r="K1981" i="1" s="1"/>
  <c r="J2448" i="1"/>
  <c r="K2448" i="1" s="1"/>
  <c r="J2133" i="1"/>
  <c r="K2133" i="1" s="1"/>
  <c r="J972" i="1"/>
  <c r="K972" i="1" s="1"/>
  <c r="J1060" i="1"/>
  <c r="K1060" i="1" s="1"/>
  <c r="J1272" i="1"/>
  <c r="K1272" i="1" s="1"/>
  <c r="J1299" i="1"/>
  <c r="K1299" i="1" s="1"/>
  <c r="J2560" i="1"/>
  <c r="K2560" i="1" s="1"/>
  <c r="J1489" i="1"/>
  <c r="K1489" i="1" s="1"/>
  <c r="J1747" i="1"/>
  <c r="K1747" i="1" s="1"/>
  <c r="J2057" i="1"/>
  <c r="K2057" i="1" s="1"/>
  <c r="J2081" i="1"/>
  <c r="K2081" i="1" s="1"/>
  <c r="J1838" i="1"/>
  <c r="K1838" i="1" s="1"/>
  <c r="J2347" i="1"/>
  <c r="K2347" i="1" s="1"/>
  <c r="J2279" i="1"/>
  <c r="K2279" i="1" s="1"/>
  <c r="J2584" i="1"/>
  <c r="K2584" i="1" s="1"/>
  <c r="J2655" i="1"/>
  <c r="K2655" i="1" s="1"/>
  <c r="J2670" i="1"/>
  <c r="K2670" i="1" s="1"/>
  <c r="J2427" i="1"/>
  <c r="K2427" i="1" s="1"/>
  <c r="J2870" i="1"/>
  <c r="K2870" i="1" s="1"/>
  <c r="J2796" i="1"/>
  <c r="K2796" i="1" s="1"/>
  <c r="J2142" i="1"/>
  <c r="K2142" i="1" s="1"/>
  <c r="J3135" i="1"/>
  <c r="K3135" i="1" s="1"/>
  <c r="J3238" i="1"/>
  <c r="K3238" i="1" s="1"/>
  <c r="J3117" i="1"/>
  <c r="K3117" i="1" s="1"/>
  <c r="J3258" i="1"/>
  <c r="K3258" i="1" s="1"/>
  <c r="J3369" i="1"/>
  <c r="K3369" i="1" s="1"/>
  <c r="J3404" i="1"/>
  <c r="K3404" i="1" s="1"/>
  <c r="J2675" i="1"/>
  <c r="K2675" i="1" s="1"/>
  <c r="J3438" i="1"/>
  <c r="K3438" i="1" s="1"/>
  <c r="J3142" i="1"/>
  <c r="K3142" i="1" s="1"/>
  <c r="J3663" i="1"/>
  <c r="K3663" i="1" s="1"/>
  <c r="J2632" i="1"/>
  <c r="K2632" i="1" s="1"/>
  <c r="J642" i="1"/>
  <c r="K642" i="1" s="1"/>
  <c r="J773" i="1"/>
  <c r="K773" i="1" s="1"/>
  <c r="J1732" i="1"/>
  <c r="K1732" i="1" s="1"/>
  <c r="J3173" i="1"/>
  <c r="K3173" i="1" s="1"/>
  <c r="J1467" i="1"/>
  <c r="K1467" i="1" s="1"/>
  <c r="J1842" i="1"/>
  <c r="K1842" i="1" s="1"/>
  <c r="J2563" i="1"/>
  <c r="K2563" i="1" s="1"/>
  <c r="J2698" i="1"/>
  <c r="K2698" i="1" s="1"/>
  <c r="J803" i="1"/>
  <c r="K803" i="1" s="1"/>
  <c r="J2368" i="1"/>
  <c r="K2368" i="1" s="1"/>
  <c r="J1501" i="1"/>
  <c r="K1501" i="1" s="1"/>
  <c r="J3032" i="1"/>
  <c r="K3032" i="1" s="1"/>
  <c r="J3048" i="1"/>
  <c r="K3048" i="1" s="1"/>
  <c r="J1312" i="1"/>
  <c r="K1312" i="1" s="1"/>
  <c r="J2301" i="1"/>
  <c r="K2301" i="1" s="1"/>
  <c r="J2270" i="1"/>
  <c r="K2270" i="1" s="1"/>
  <c r="J524" i="1"/>
  <c r="K524" i="1" s="1"/>
  <c r="J2664" i="1"/>
  <c r="K2664" i="1" s="1"/>
  <c r="J2122" i="1"/>
  <c r="K2122" i="1" s="1"/>
  <c r="J2339" i="1"/>
  <c r="K2339" i="1" s="1"/>
  <c r="J1661" i="1"/>
  <c r="K1661" i="1" s="1"/>
  <c r="J1443" i="1"/>
  <c r="K1443" i="1" s="1"/>
  <c r="J1255" i="1"/>
  <c r="K1255" i="1" s="1"/>
  <c r="J407" i="1"/>
  <c r="K407" i="1" s="1"/>
  <c r="J1925" i="1"/>
  <c r="K1925" i="1" s="1"/>
  <c r="J2720" i="1"/>
  <c r="K2720" i="1" s="1"/>
  <c r="J1745" i="1"/>
  <c r="K1745" i="1" s="1"/>
  <c r="J2885" i="1"/>
  <c r="K2885" i="1" s="1"/>
  <c r="J2762" i="1"/>
  <c r="K2762" i="1" s="1"/>
  <c r="J2743" i="1"/>
  <c r="K2743" i="1" s="1"/>
  <c r="J1713" i="1"/>
  <c r="K1713" i="1" s="1"/>
  <c r="J1576" i="1"/>
  <c r="K1576" i="1" s="1"/>
  <c r="J1649" i="1"/>
  <c r="K1649" i="1" s="1"/>
  <c r="J2479" i="1"/>
  <c r="K2479" i="1" s="1"/>
  <c r="J2136" i="1"/>
  <c r="K2136" i="1" s="1"/>
  <c r="J1174" i="1"/>
  <c r="K1174" i="1" s="1"/>
  <c r="J2451" i="1"/>
  <c r="K2451" i="1" s="1"/>
  <c r="J1140" i="1"/>
  <c r="K1140" i="1" s="1"/>
  <c r="J2739" i="1"/>
  <c r="K2739" i="1" s="1"/>
  <c r="J1652" i="1"/>
  <c r="K1652" i="1" s="1"/>
  <c r="J2821" i="1"/>
  <c r="K2821" i="1" s="1"/>
  <c r="J718" i="1"/>
  <c r="K718" i="1" s="1"/>
  <c r="J1220" i="1"/>
  <c r="K1220" i="1" s="1"/>
  <c r="J1393" i="1"/>
  <c r="K1393" i="1" s="1"/>
  <c r="J1472" i="1"/>
  <c r="K1472" i="1" s="1"/>
  <c r="J1394" i="1"/>
  <c r="K1394" i="1" s="1"/>
  <c r="J1222" i="1"/>
  <c r="K1222" i="1" s="1"/>
  <c r="J1505" i="1"/>
  <c r="K1505" i="1" s="1"/>
  <c r="J2014" i="1"/>
  <c r="K2014" i="1" s="1"/>
  <c r="J2100" i="1"/>
  <c r="K2100" i="1" s="1"/>
  <c r="J2191" i="1"/>
  <c r="K2191" i="1" s="1"/>
  <c r="J1582" i="1"/>
  <c r="K1582" i="1" s="1"/>
  <c r="J2218" i="1"/>
  <c r="K2218" i="1" s="1"/>
  <c r="J2269" i="1"/>
  <c r="K2269" i="1" s="1"/>
  <c r="J2566" i="1"/>
  <c r="K2566" i="1" s="1"/>
  <c r="J2489" i="1"/>
  <c r="K2489" i="1" s="1"/>
  <c r="J2730" i="1"/>
  <c r="K2730" i="1" s="1"/>
  <c r="J2752" i="1"/>
  <c r="K2752" i="1" s="1"/>
  <c r="J2868" i="1"/>
  <c r="K2868" i="1" s="1"/>
  <c r="J2464" i="1"/>
  <c r="K2464" i="1" s="1"/>
  <c r="J3313" i="1"/>
  <c r="K3313" i="1" s="1"/>
  <c r="J3095" i="1"/>
  <c r="K3095" i="1" s="1"/>
  <c r="J3224" i="1"/>
  <c r="K3224" i="1" s="1"/>
  <c r="J3082" i="1"/>
  <c r="K3082" i="1" s="1"/>
  <c r="J3758" i="1"/>
  <c r="K3758" i="1" s="1"/>
  <c r="J600" i="1"/>
  <c r="K600" i="1" s="1"/>
  <c r="J1400" i="1"/>
  <c r="K1400" i="1" s="1"/>
  <c r="J2622" i="1"/>
  <c r="K2622" i="1" s="1"/>
  <c r="J3211" i="1"/>
  <c r="K3211" i="1" s="1"/>
  <c r="J1940" i="1"/>
  <c r="K1940" i="1" s="1"/>
  <c r="J2182" i="1"/>
  <c r="K2182" i="1" s="1"/>
  <c r="J1920" i="1"/>
  <c r="K1920" i="1" s="1"/>
  <c r="J2779" i="1"/>
  <c r="K2779" i="1" s="1"/>
  <c r="J2109" i="1"/>
  <c r="K2109" i="1" s="1"/>
  <c r="J741" i="1"/>
  <c r="K741" i="1" s="1"/>
  <c r="J1837" i="1"/>
  <c r="K1837" i="1" s="1"/>
  <c r="J2578" i="1"/>
  <c r="K2578" i="1" s="1"/>
  <c r="J564" i="1"/>
  <c r="K564" i="1" s="1"/>
  <c r="J314" i="1"/>
  <c r="K314" i="1" s="1"/>
  <c r="J2936" i="1"/>
  <c r="K2936" i="1" s="1"/>
  <c r="J1268" i="1"/>
  <c r="K1268" i="1" s="1"/>
  <c r="J2195" i="1"/>
  <c r="K2195" i="1" s="1"/>
  <c r="J724" i="1"/>
  <c r="K724" i="1" s="1"/>
  <c r="J1089" i="1"/>
  <c r="K1089" i="1" s="1"/>
  <c r="J1684" i="1"/>
  <c r="K1684" i="1" s="1"/>
  <c r="J1922" i="1"/>
  <c r="K1922" i="1" s="1"/>
  <c r="J2723" i="1"/>
  <c r="K2723" i="1" s="1"/>
  <c r="J2899" i="1"/>
  <c r="K2899" i="1" s="1"/>
  <c r="J845" i="1"/>
  <c r="K845" i="1" s="1"/>
  <c r="J1115" i="1"/>
  <c r="K1115" i="1" s="1"/>
  <c r="J735" i="1"/>
  <c r="K735" i="1" s="1"/>
  <c r="J1688" i="1"/>
  <c r="K1688" i="1" s="1"/>
  <c r="J1567" i="1"/>
  <c r="K1567" i="1" s="1"/>
  <c r="J2322" i="1"/>
  <c r="K2322" i="1" s="1"/>
  <c r="J2705" i="1"/>
  <c r="K2705" i="1" s="1"/>
  <c r="J2724" i="1"/>
  <c r="K2724" i="1" s="1"/>
  <c r="J1624" i="1"/>
  <c r="K1624" i="1" s="1"/>
  <c r="J1134" i="1"/>
  <c r="K1134" i="1" s="1"/>
  <c r="J1568" i="1"/>
  <c r="K1568" i="1" s="1"/>
  <c r="J2806" i="1"/>
  <c r="K2806" i="1" s="1"/>
  <c r="J3051" i="1"/>
  <c r="K3051" i="1" s="1"/>
  <c r="J898" i="1"/>
  <c r="K898" i="1" s="1"/>
  <c r="J1788" i="1"/>
  <c r="K1788" i="1" s="1"/>
  <c r="J867" i="1"/>
  <c r="K867" i="1" s="1"/>
  <c r="J917" i="1"/>
  <c r="K917" i="1" s="1"/>
  <c r="J1056" i="1"/>
  <c r="K1056" i="1" s="1"/>
  <c r="J1015" i="1"/>
  <c r="K1015" i="1" s="1"/>
  <c r="J1258" i="1"/>
  <c r="K1258" i="1" s="1"/>
  <c r="J1384" i="1"/>
  <c r="K1384" i="1" s="1"/>
  <c r="J1231" i="1"/>
  <c r="K1231" i="1" s="1"/>
  <c r="J1386" i="1"/>
  <c r="K1386" i="1" s="1"/>
  <c r="J1192" i="1"/>
  <c r="K1192" i="1" s="1"/>
  <c r="J1519" i="1"/>
  <c r="K1519" i="1" s="1"/>
  <c r="J1522" i="1"/>
  <c r="K1522" i="1" s="1"/>
  <c r="J1560" i="1"/>
  <c r="K1560" i="1" s="1"/>
  <c r="J1657" i="1"/>
  <c r="K1657" i="1" s="1"/>
  <c r="J1664" i="1"/>
  <c r="K1664" i="1" s="1"/>
  <c r="J1426" i="1"/>
  <c r="K1426" i="1" s="1"/>
  <c r="J1571" i="1"/>
  <c r="K1571" i="1" s="1"/>
  <c r="J1700" i="1"/>
  <c r="K1700" i="1" s="1"/>
  <c r="J1741" i="1"/>
  <c r="K1741" i="1" s="1"/>
  <c r="J1660" i="1"/>
  <c r="K1660" i="1" s="1"/>
  <c r="J1843" i="1"/>
  <c r="K1843" i="1" s="1"/>
  <c r="J1665" i="1"/>
  <c r="K1665" i="1" s="1"/>
  <c r="J1450" i="1"/>
  <c r="K1450" i="1" s="1"/>
  <c r="J1976" i="1"/>
  <c r="K1976" i="1" s="1"/>
  <c r="J2058" i="1"/>
  <c r="K2058" i="1" s="1"/>
  <c r="J2078" i="1"/>
  <c r="K2078" i="1" s="1"/>
  <c r="J2103" i="1"/>
  <c r="K2103" i="1" s="1"/>
  <c r="J2129" i="1"/>
  <c r="K2129" i="1" s="1"/>
  <c r="J2199" i="1"/>
  <c r="K2199" i="1" s="1"/>
  <c r="J2206" i="1"/>
  <c r="K2206" i="1" s="1"/>
  <c r="J2227" i="1"/>
  <c r="K2227" i="1" s="1"/>
  <c r="J2230" i="1"/>
  <c r="K2230" i="1" s="1"/>
  <c r="J2217" i="1"/>
  <c r="K2217" i="1" s="1"/>
  <c r="J2068" i="1"/>
  <c r="K2068" i="1" s="1"/>
  <c r="J1934" i="1"/>
  <c r="K1934" i="1" s="1"/>
  <c r="J2207" i="1"/>
  <c r="K2207" i="1" s="1"/>
  <c r="J424" i="1"/>
  <c r="K424" i="1" s="1"/>
  <c r="J2386" i="1"/>
  <c r="K2386" i="1" s="1"/>
  <c r="J2327" i="1"/>
  <c r="K2327" i="1" s="1"/>
  <c r="J2381" i="1"/>
  <c r="K2381" i="1" s="1"/>
  <c r="J2521" i="1"/>
  <c r="K2521" i="1" s="1"/>
  <c r="J2456" i="1"/>
  <c r="K2456" i="1" s="1"/>
  <c r="J2557" i="1"/>
  <c r="K2557" i="1" s="1"/>
  <c r="J2385" i="1"/>
  <c r="K2385" i="1" s="1"/>
  <c r="J2583" i="1"/>
  <c r="K2583" i="1" s="1"/>
  <c r="J2681" i="1"/>
  <c r="K2681" i="1" s="1"/>
  <c r="J2470" i="1"/>
  <c r="K2470" i="1" s="1"/>
  <c r="J2652" i="1"/>
  <c r="K2652" i="1" s="1"/>
  <c r="J2696" i="1"/>
  <c r="K2696" i="1" s="1"/>
  <c r="J2733" i="1"/>
  <c r="K2733" i="1" s="1"/>
  <c r="J2668" i="1"/>
  <c r="K2668" i="1" s="1"/>
  <c r="J2777" i="1"/>
  <c r="K2777" i="1" s="1"/>
  <c r="J2855" i="1"/>
  <c r="K2855" i="1" s="1"/>
  <c r="J2847" i="1"/>
  <c r="K2847" i="1" s="1"/>
  <c r="J2753" i="1"/>
  <c r="K2753" i="1" s="1"/>
  <c r="J3215" i="1"/>
  <c r="K3215" i="1" s="1"/>
  <c r="J3075" i="1"/>
  <c r="K3075" i="1" s="1"/>
  <c r="J3775" i="1"/>
  <c r="K3775" i="1" s="1"/>
  <c r="J2721" i="1"/>
  <c r="K2721" i="1" s="1"/>
  <c r="J3252" i="1"/>
  <c r="K3252" i="1" s="1"/>
  <c r="J3106" i="1"/>
  <c r="K3106" i="1" s="1"/>
  <c r="J3036" i="1"/>
  <c r="K3036" i="1" s="1"/>
  <c r="J3360" i="1"/>
  <c r="K3360" i="1" s="1"/>
  <c r="J3449" i="1"/>
  <c r="K3449" i="1" s="1"/>
  <c r="J3244" i="1"/>
  <c r="K3244" i="1" s="1"/>
  <c r="J2579" i="1"/>
  <c r="K2579" i="1" s="1"/>
  <c r="J1983" i="1"/>
  <c r="K1983" i="1" s="1"/>
  <c r="J528" i="1"/>
  <c r="K528" i="1" s="1"/>
  <c r="J405" i="1"/>
  <c r="K405" i="1" s="1"/>
  <c r="J1244" i="1"/>
  <c r="K1244" i="1" s="1"/>
  <c r="J1699" i="1"/>
  <c r="K1699" i="1" s="1"/>
  <c r="J2098" i="1"/>
  <c r="K2098" i="1" s="1"/>
  <c r="J3045" i="1"/>
  <c r="K3045" i="1" s="1"/>
  <c r="J1512" i="1"/>
  <c r="K1512" i="1" s="1"/>
  <c r="J2564" i="1"/>
  <c r="K2564" i="1" s="1"/>
  <c r="J2973" i="1"/>
  <c r="K2973" i="1" s="1"/>
  <c r="J2977" i="1"/>
  <c r="K2977" i="1" s="1"/>
  <c r="J3201" i="1"/>
  <c r="K3201" i="1" s="1"/>
  <c r="J3653" i="1"/>
  <c r="K3653" i="1" s="1"/>
  <c r="J1694" i="1"/>
  <c r="K1694" i="1" s="1"/>
  <c r="J3709" i="1"/>
  <c r="K3709" i="1" s="1"/>
  <c r="J3052" i="1"/>
  <c r="K3052" i="1" s="1"/>
  <c r="J663" i="1"/>
  <c r="K663" i="1" s="1"/>
  <c r="J293" i="1"/>
  <c r="K293" i="1" s="1"/>
  <c r="J675" i="1"/>
  <c r="K675" i="1" s="1"/>
  <c r="J1717" i="1"/>
  <c r="K1717" i="1" s="1"/>
  <c r="J1173" i="1"/>
  <c r="K1173" i="1" s="1"/>
  <c r="J1381" i="1"/>
  <c r="K1381" i="1" s="1"/>
  <c r="J278" i="1"/>
  <c r="K278" i="1" s="1"/>
  <c r="J1516" i="1"/>
  <c r="K1516" i="1" s="1"/>
  <c r="J2233" i="1"/>
  <c r="K2233" i="1" s="1"/>
  <c r="J2679" i="1"/>
  <c r="K2679" i="1" s="1"/>
  <c r="J2734" i="1"/>
  <c r="K2734" i="1" s="1"/>
  <c r="J2321" i="1"/>
  <c r="K2321" i="1" s="1"/>
  <c r="J2186" i="1"/>
  <c r="K2186" i="1" s="1"/>
  <c r="J2771" i="1"/>
  <c r="K2771" i="1" s="1"/>
  <c r="J2839" i="1"/>
  <c r="K2839" i="1" s="1"/>
  <c r="J1890" i="1"/>
  <c r="K1890" i="1" s="1"/>
  <c r="J2123" i="1"/>
  <c r="K2123" i="1" s="1"/>
  <c r="J2111" i="1"/>
  <c r="K2111" i="1" s="1"/>
  <c r="J2837" i="1"/>
  <c r="K2837" i="1" s="1"/>
  <c r="J3372" i="1"/>
  <c r="K3372" i="1" s="1"/>
  <c r="J2801" i="1"/>
  <c r="K2801" i="1" s="1"/>
  <c r="J3131" i="1"/>
  <c r="K3131" i="1" s="1"/>
  <c r="J3088" i="1"/>
  <c r="K3088" i="1" s="1"/>
  <c r="J1058" i="1"/>
  <c r="K1058" i="1" s="1"/>
  <c r="J2247" i="1"/>
  <c r="K2247" i="1" s="1"/>
  <c r="J3194" i="1"/>
  <c r="K3194" i="1" s="1"/>
  <c r="J2020" i="1"/>
  <c r="K2020" i="1" s="1"/>
  <c r="J2441" i="1"/>
  <c r="K2441" i="1" s="1"/>
  <c r="J2295" i="1"/>
  <c r="K2295" i="1" s="1"/>
  <c r="J1526" i="1"/>
  <c r="K1526" i="1" s="1"/>
  <c r="J1546" i="1"/>
  <c r="K1546" i="1" s="1"/>
  <c r="J2919" i="1"/>
  <c r="K2919" i="1" s="1"/>
  <c r="J290" i="1"/>
  <c r="K290" i="1" s="1"/>
  <c r="J656" i="1"/>
  <c r="K656" i="1" s="1"/>
  <c r="J786" i="1"/>
  <c r="K786" i="1" s="1"/>
  <c r="J843" i="1"/>
  <c r="K843" i="1" s="1"/>
  <c r="J1128" i="1"/>
  <c r="K1128" i="1" s="1"/>
  <c r="J1139" i="1"/>
  <c r="K1139" i="1" s="1"/>
  <c r="J1109" i="1"/>
  <c r="K1109" i="1" s="1"/>
  <c r="J1207" i="1"/>
  <c r="K1207" i="1" s="1"/>
  <c r="J1165" i="1"/>
  <c r="K1165" i="1" s="1"/>
  <c r="J1280" i="1"/>
  <c r="K1280" i="1" s="1"/>
  <c r="J670" i="1"/>
  <c r="K670" i="1" s="1"/>
  <c r="J1334" i="1"/>
  <c r="K1334" i="1" s="1"/>
  <c r="J1423" i="1"/>
  <c r="K1423" i="1" s="1"/>
  <c r="J1477" i="1"/>
  <c r="K1477" i="1" s="1"/>
  <c r="J1722" i="1"/>
  <c r="K1722" i="1" s="1"/>
  <c r="J1797" i="1"/>
  <c r="K1797" i="1" s="1"/>
  <c r="J1902" i="1"/>
  <c r="K1902" i="1" s="1"/>
  <c r="J1937" i="1"/>
  <c r="K1937" i="1" s="1"/>
  <c r="J1676" i="1"/>
  <c r="K1676" i="1" s="1"/>
  <c r="J1686" i="1"/>
  <c r="K1686" i="1" s="1"/>
  <c r="J2824" i="1"/>
  <c r="K2824" i="1" s="1"/>
  <c r="J1968" i="1"/>
  <c r="K1968" i="1" s="1"/>
  <c r="J2110" i="1"/>
  <c r="K2110" i="1" s="1"/>
  <c r="J2336" i="1"/>
  <c r="K2336" i="1" s="1"/>
  <c r="J2412" i="1"/>
  <c r="K2412" i="1" s="1"/>
  <c r="J1511" i="1"/>
  <c r="K1511" i="1" s="1"/>
  <c r="J2522" i="1"/>
  <c r="K2522" i="1" s="1"/>
  <c r="J2528" i="1"/>
  <c r="K2528" i="1" s="1"/>
  <c r="J2538" i="1"/>
  <c r="K2538" i="1" s="1"/>
  <c r="J2544" i="1"/>
  <c r="K2544" i="1" s="1"/>
  <c r="J2625" i="1"/>
  <c r="K2625" i="1" s="1"/>
  <c r="J2493" i="1"/>
  <c r="K2493" i="1" s="1"/>
  <c r="J3020" i="1"/>
  <c r="K3020" i="1" s="1"/>
  <c r="J3090" i="1"/>
  <c r="K3090" i="1" s="1"/>
  <c r="J3096" i="1"/>
  <c r="K3096" i="1" s="1"/>
  <c r="J2388" i="1"/>
  <c r="K2388" i="1" s="1"/>
  <c r="J1647" i="1"/>
  <c r="K1647" i="1" s="1"/>
  <c r="J3291" i="1"/>
  <c r="K3291" i="1" s="1"/>
  <c r="J3348" i="1"/>
  <c r="K3348" i="1" s="1"/>
  <c r="J2903" i="1"/>
  <c r="K2903" i="1" s="1"/>
  <c r="J3397" i="1"/>
  <c r="K3397" i="1" s="1"/>
  <c r="J2310" i="1"/>
  <c r="K2310" i="1" s="1"/>
  <c r="J2947" i="1"/>
  <c r="K2947" i="1" s="1"/>
  <c r="J3316" i="1"/>
  <c r="K3316" i="1" s="1"/>
  <c r="J2019" i="1"/>
  <c r="K2019" i="1" s="1"/>
  <c r="J3332" i="1"/>
  <c r="K3332" i="1" s="1"/>
  <c r="J3000" i="1"/>
  <c r="K3000" i="1" s="1"/>
  <c r="J3078" i="1"/>
  <c r="K3078" i="1" s="1"/>
  <c r="J2037" i="1"/>
  <c r="K2037" i="1" s="1"/>
  <c r="J868" i="1"/>
  <c r="K868" i="1" s="1"/>
  <c r="J1421" i="1"/>
  <c r="K1421" i="1" s="1"/>
  <c r="J1692" i="1"/>
  <c r="K1692" i="1" s="1"/>
  <c r="J1498" i="1"/>
  <c r="K1498" i="1" s="1"/>
  <c r="J1074" i="1"/>
  <c r="K1074" i="1" s="1"/>
  <c r="J3396" i="1"/>
  <c r="K3396" i="1" s="1"/>
  <c r="J1600" i="1"/>
  <c r="K1600" i="1" s="1"/>
  <c r="J1914" i="1"/>
  <c r="K1914" i="1" s="1"/>
  <c r="J1263" i="1"/>
  <c r="K1263" i="1" s="1"/>
  <c r="J2194" i="1"/>
  <c r="K2194" i="1" s="1"/>
  <c r="J1761" i="1"/>
  <c r="K1761" i="1" s="1"/>
  <c r="J2798" i="1"/>
  <c r="K2798" i="1" s="1"/>
  <c r="J1869" i="1"/>
  <c r="K1869" i="1" s="1"/>
  <c r="J3541" i="1"/>
  <c r="K3541" i="1" s="1"/>
  <c r="J2472" i="1"/>
  <c r="K2472" i="1" s="1"/>
  <c r="J626" i="1"/>
  <c r="K626" i="1" s="1"/>
  <c r="J914" i="1"/>
  <c r="K914" i="1" s="1"/>
  <c r="J730" i="1"/>
  <c r="K730" i="1" s="1"/>
  <c r="J995" i="1"/>
  <c r="K995" i="1" s="1"/>
  <c r="J2416" i="1"/>
  <c r="K2416" i="1" s="1"/>
  <c r="J2397" i="1"/>
  <c r="K2397" i="1" s="1"/>
  <c r="J2474" i="1"/>
  <c r="K2474" i="1" s="1"/>
  <c r="J2251" i="1"/>
  <c r="K2251" i="1" s="1"/>
  <c r="J2836" i="1"/>
  <c r="K2836" i="1" s="1"/>
  <c r="J2850" i="1"/>
  <c r="K2850" i="1" s="1"/>
  <c r="J856" i="1"/>
  <c r="K856" i="1" s="1"/>
  <c r="J2401" i="1"/>
  <c r="K2401" i="1" s="1"/>
  <c r="J1224" i="1"/>
  <c r="K1224" i="1" s="1"/>
  <c r="J1482" i="1"/>
  <c r="K1482" i="1" s="1"/>
  <c r="J3119" i="1"/>
  <c r="K3119" i="1" s="1"/>
  <c r="J1682" i="1"/>
  <c r="K1682" i="1" s="1"/>
  <c r="J1885" i="1"/>
  <c r="K1885" i="1" s="1"/>
  <c r="J2228" i="1"/>
  <c r="K2228" i="1" s="1"/>
  <c r="J2750" i="1"/>
  <c r="K2750" i="1" s="1"/>
  <c r="J1493" i="1"/>
  <c r="K1493" i="1" s="1"/>
  <c r="J3528" i="1"/>
  <c r="K3528" i="1" s="1"/>
  <c r="J3519" i="1"/>
  <c r="K3519" i="1" s="1"/>
  <c r="J1707" i="1"/>
  <c r="K1707" i="1" s="1"/>
  <c r="J2835" i="1"/>
  <c r="K2835" i="1" s="1"/>
  <c r="J1072" i="1"/>
  <c r="K1072" i="1" s="1"/>
  <c r="J1850" i="1"/>
  <c r="K1850" i="1" s="1"/>
  <c r="J2909" i="1"/>
  <c r="K2909" i="1" s="1"/>
  <c r="J1952" i="1"/>
  <c r="K1952" i="1" s="1"/>
  <c r="J1782" i="1"/>
  <c r="K1782" i="1" s="1"/>
  <c r="J1453" i="1"/>
  <c r="K1453" i="1" s="1"/>
  <c r="J1352" i="1"/>
  <c r="K1352" i="1" s="1"/>
  <c r="J295" i="1"/>
  <c r="K295" i="1" s="1"/>
  <c r="J644" i="1"/>
  <c r="K644" i="1" s="1"/>
  <c r="J414" i="1"/>
  <c r="K414" i="1" s="1"/>
  <c r="J671" i="1"/>
  <c r="K671" i="1" s="1"/>
  <c r="J748" i="1"/>
  <c r="K748" i="1" s="1"/>
  <c r="J3522" i="1"/>
  <c r="K3522" i="1" s="1"/>
  <c r="J811" i="1"/>
  <c r="K811" i="1" s="1"/>
  <c r="J801" i="1"/>
  <c r="K801" i="1" s="1"/>
  <c r="J1001" i="1"/>
  <c r="K1001" i="1" s="1"/>
  <c r="J496" i="1"/>
  <c r="K496" i="1" s="1"/>
  <c r="J814" i="1"/>
  <c r="K814" i="1" s="1"/>
  <c r="J1190" i="1"/>
  <c r="K1190" i="1" s="1"/>
  <c r="J659" i="1"/>
  <c r="K659" i="1" s="1"/>
  <c r="J794" i="1"/>
  <c r="K794" i="1" s="1"/>
  <c r="J1336" i="1"/>
  <c r="K1336" i="1" s="1"/>
  <c r="J1345" i="1"/>
  <c r="K1345" i="1" s="1"/>
  <c r="J1358" i="1"/>
  <c r="K1358" i="1" s="1"/>
  <c r="J1228" i="1"/>
  <c r="K1228" i="1" s="1"/>
  <c r="J1292" i="1"/>
  <c r="K1292" i="1" s="1"/>
  <c r="J1420" i="1"/>
  <c r="K1420" i="1" s="1"/>
  <c r="J1544" i="1"/>
  <c r="K1544" i="1" s="1"/>
  <c r="J1180" i="1"/>
  <c r="K1180" i="1" s="1"/>
  <c r="J1715" i="1"/>
  <c r="K1715" i="1" s="1"/>
  <c r="J1781" i="1"/>
  <c r="K1781" i="1" s="1"/>
  <c r="J1587" i="1"/>
  <c r="K1587" i="1" s="1"/>
  <c r="J1860" i="1"/>
  <c r="K1860" i="1" s="1"/>
  <c r="J1839" i="1"/>
  <c r="K1839" i="1" s="1"/>
  <c r="J1912" i="1"/>
  <c r="K1912" i="1" s="1"/>
  <c r="J1964" i="1"/>
  <c r="K1964" i="1" s="1"/>
  <c r="J1908" i="1"/>
  <c r="K1908" i="1" s="1"/>
  <c r="J1982" i="1"/>
  <c r="K1982" i="1" s="1"/>
  <c r="J2016" i="1"/>
  <c r="K2016" i="1" s="1"/>
  <c r="J1987" i="1"/>
  <c r="K1987" i="1" s="1"/>
  <c r="J2035" i="1"/>
  <c r="K2035" i="1" s="1"/>
  <c r="J2028" i="1"/>
  <c r="K2028" i="1" s="1"/>
  <c r="J2072" i="1"/>
  <c r="K2072" i="1" s="1"/>
  <c r="J2135" i="1"/>
  <c r="K2135" i="1" s="1"/>
  <c r="J1818" i="1"/>
  <c r="K1818" i="1" s="1"/>
  <c r="J2145" i="1"/>
  <c r="K2145" i="1" s="1"/>
  <c r="J2052" i="1"/>
  <c r="K2052" i="1" s="1"/>
  <c r="J2235" i="1"/>
  <c r="K2235" i="1" s="1"/>
  <c r="J2066" i="1"/>
  <c r="K2066" i="1" s="1"/>
  <c r="J2238" i="1"/>
  <c r="K2238" i="1" s="1"/>
  <c r="J2248" i="1"/>
  <c r="K2248" i="1" s="1"/>
  <c r="J2317" i="1"/>
  <c r="K2317" i="1" s="1"/>
  <c r="J2299" i="1"/>
  <c r="K2299" i="1" s="1"/>
  <c r="J2287" i="1"/>
  <c r="K2287" i="1" s="1"/>
  <c r="J2346" i="1"/>
  <c r="K2346" i="1" s="1"/>
  <c r="J2410" i="1"/>
  <c r="K2410" i="1" s="1"/>
  <c r="J2460" i="1"/>
  <c r="K2460" i="1" s="1"/>
  <c r="J2483" i="1"/>
  <c r="K2483" i="1" s="1"/>
  <c r="J2503" i="1"/>
  <c r="K2503" i="1" s="1"/>
  <c r="J2553" i="1"/>
  <c r="K2553" i="1" s="1"/>
  <c r="J2647" i="1"/>
  <c r="K2647" i="1" s="1"/>
  <c r="J2671" i="1"/>
  <c r="K2671" i="1" s="1"/>
  <c r="J2689" i="1"/>
  <c r="K2689" i="1" s="1"/>
  <c r="J2707" i="1"/>
  <c r="K2707" i="1" s="1"/>
  <c r="J2737" i="1"/>
  <c r="K2737" i="1" s="1"/>
  <c r="J2740" i="1"/>
  <c r="K2740" i="1" s="1"/>
  <c r="J2786" i="1"/>
  <c r="K2786" i="1" s="1"/>
  <c r="J2916" i="1"/>
  <c r="K2916" i="1" s="1"/>
  <c r="J2943" i="1"/>
  <c r="K2943" i="1" s="1"/>
  <c r="J2693" i="1"/>
  <c r="K2693" i="1" s="1"/>
  <c r="J2978" i="1"/>
  <c r="K2978" i="1" s="1"/>
  <c r="J3226" i="1"/>
  <c r="K3226" i="1" s="1"/>
  <c r="J3027" i="1"/>
  <c r="K3027" i="1" s="1"/>
  <c r="J3232" i="1"/>
  <c r="K3232" i="1" s="1"/>
  <c r="J3240" i="1"/>
  <c r="K3240" i="1" s="1"/>
  <c r="J3255" i="1"/>
  <c r="K3255" i="1" s="1"/>
  <c r="J2911" i="1"/>
  <c r="K2911" i="1" s="1"/>
  <c r="J2605" i="1"/>
  <c r="K2605" i="1" s="1"/>
  <c r="J3355" i="1"/>
  <c r="K3355" i="1" s="1"/>
  <c r="J3363" i="1"/>
  <c r="K3363" i="1" s="1"/>
  <c r="J3220" i="1"/>
  <c r="K3220" i="1" s="1"/>
  <c r="J3585" i="1"/>
  <c r="K3585" i="1" s="1"/>
  <c r="J1957" i="1"/>
  <c r="K1957" i="1" s="1"/>
  <c r="J2630" i="1"/>
  <c r="K2630" i="1" s="1"/>
  <c r="J3136" i="1"/>
  <c r="K3136" i="1" s="1"/>
  <c r="J1680" i="1"/>
  <c r="K1680" i="1" s="1"/>
  <c r="J2783" i="1"/>
  <c r="K2783" i="1" s="1"/>
  <c r="J1792" i="1"/>
  <c r="K1792" i="1" s="1"/>
  <c r="J2468" i="1"/>
  <c r="K2468" i="1" s="1"/>
  <c r="J3772" i="1"/>
  <c r="K3772" i="1" s="1"/>
  <c r="J3704" i="1"/>
  <c r="K3704" i="1" s="1"/>
  <c r="J3633" i="1"/>
  <c r="K3633" i="1" s="1"/>
  <c r="J2867" i="1"/>
  <c r="K2867" i="1" s="1"/>
  <c r="J2130" i="1"/>
  <c r="K2130" i="1" s="1"/>
  <c r="J2498" i="1"/>
  <c r="K2498" i="1" s="1"/>
  <c r="J1559" i="1"/>
  <c r="K1559" i="1" s="1"/>
  <c r="J2022" i="1"/>
  <c r="K2022" i="1" s="1"/>
  <c r="J554" i="1"/>
  <c r="K554" i="1" s="1"/>
  <c r="J782" i="1"/>
  <c r="K782" i="1" s="1"/>
  <c r="J453" i="1"/>
  <c r="K453" i="1" s="1"/>
  <c r="J1509" i="1"/>
  <c r="K1509" i="1" s="1"/>
  <c r="J1082" i="1"/>
  <c r="K1082" i="1" s="1"/>
  <c r="J1655" i="1"/>
  <c r="K1655" i="1" s="1"/>
  <c r="J1763" i="1"/>
  <c r="K1763" i="1" s="1"/>
  <c r="J1924" i="1"/>
  <c r="K1924" i="1" s="1"/>
  <c r="J2012" i="1"/>
  <c r="K2012" i="1" s="1"/>
  <c r="J2293" i="1"/>
  <c r="K2293" i="1" s="1"/>
  <c r="J1158" i="1"/>
  <c r="K1158" i="1" s="1"/>
  <c r="J2303" i="1"/>
  <c r="K2303" i="1" s="1"/>
  <c r="J1471" i="1"/>
  <c r="K1471" i="1" s="1"/>
  <c r="J2524" i="1"/>
  <c r="K2524" i="1" s="1"/>
  <c r="J1106" i="1"/>
  <c r="K1106" i="1" s="1"/>
  <c r="J911" i="1"/>
  <c r="K911" i="1" s="1"/>
  <c r="J3349" i="1"/>
  <c r="K3349" i="1" s="1"/>
  <c r="J1632" i="1"/>
  <c r="K1632" i="1" s="1"/>
  <c r="J3035" i="1"/>
  <c r="K3035" i="1" s="1"/>
  <c r="J3371" i="1"/>
  <c r="K3371" i="1" s="1"/>
  <c r="J3199" i="1"/>
  <c r="K3199" i="1" s="1"/>
  <c r="J1408" i="1"/>
  <c r="K1408" i="1" s="1"/>
  <c r="J733" i="1"/>
  <c r="K733" i="1" s="1"/>
  <c r="J1457" i="1"/>
  <c r="K1457" i="1" s="1"/>
  <c r="J1629" i="1"/>
  <c r="K1629" i="1" s="1"/>
  <c r="J1579" i="1"/>
  <c r="K1579" i="1" s="1"/>
  <c r="J165" i="1"/>
  <c r="K165" i="1" s="1"/>
  <c r="J2807" i="1"/>
  <c r="K2807" i="1" s="1"/>
  <c r="J2275" i="1"/>
  <c r="K2275" i="1" s="1"/>
  <c r="J1878" i="1"/>
  <c r="K1878" i="1" s="1"/>
  <c r="J1090" i="1"/>
  <c r="K1090" i="1" s="1"/>
  <c r="J1831" i="1"/>
  <c r="K1831" i="1" s="1"/>
  <c r="J1040" i="1"/>
  <c r="K1040" i="1" s="1"/>
  <c r="J466" i="1"/>
  <c r="K466" i="1" s="1"/>
  <c r="J690" i="1"/>
  <c r="K690" i="1" s="1"/>
  <c r="J637" i="1"/>
  <c r="K637" i="1" s="1"/>
  <c r="J874" i="1"/>
  <c r="K874" i="1" s="1"/>
  <c r="J925" i="1"/>
  <c r="K925" i="1" s="1"/>
  <c r="J935" i="1"/>
  <c r="K935" i="1" s="1"/>
  <c r="J1038" i="1"/>
  <c r="K1038" i="1" s="1"/>
  <c r="J1026" i="1"/>
  <c r="K1026" i="1" s="1"/>
  <c r="J1163" i="1"/>
  <c r="K1163" i="1" s="1"/>
  <c r="J1290" i="1"/>
  <c r="K1290" i="1" s="1"/>
  <c r="J1366" i="1"/>
  <c r="K1366" i="1" s="1"/>
  <c r="J1369" i="1"/>
  <c r="K1369" i="1" s="1"/>
  <c r="J1088" i="1"/>
  <c r="K1088" i="1" s="1"/>
  <c r="J1385" i="1"/>
  <c r="K1385" i="1" s="1"/>
  <c r="J1440" i="1"/>
  <c r="K1440" i="1" s="1"/>
  <c r="J1462" i="1"/>
  <c r="K1462" i="1" s="1"/>
  <c r="J1551" i="1"/>
  <c r="K1551" i="1" s="1"/>
  <c r="J1588" i="1"/>
  <c r="K1588" i="1" s="1"/>
  <c r="J1641" i="1"/>
  <c r="K1641" i="1" s="1"/>
  <c r="J1742" i="1"/>
  <c r="K1742" i="1" s="1"/>
  <c r="J1778" i="1"/>
  <c r="K1778" i="1" s="1"/>
  <c r="J1832" i="1"/>
  <c r="K1832" i="1" s="1"/>
  <c r="J2196" i="1"/>
  <c r="K2196" i="1" s="1"/>
  <c r="J1932" i="1"/>
  <c r="K1932" i="1" s="1"/>
  <c r="J2290" i="1"/>
  <c r="K2290" i="1" s="1"/>
  <c r="J1918" i="1"/>
  <c r="K1918" i="1" s="1"/>
  <c r="J2673" i="1"/>
  <c r="K2673" i="1" s="1"/>
  <c r="J2828" i="1"/>
  <c r="K2828" i="1" s="1"/>
  <c r="J2838" i="1"/>
  <c r="K2838" i="1" s="1"/>
  <c r="J2635" i="1"/>
  <c r="K2635" i="1" s="1"/>
  <c r="J2854" i="1"/>
  <c r="K2854" i="1" s="1"/>
  <c r="J2873" i="1"/>
  <c r="K2873" i="1" s="1"/>
  <c r="J2954" i="1"/>
  <c r="K2954" i="1" s="1"/>
  <c r="J3011" i="1"/>
  <c r="K3011" i="1" s="1"/>
  <c r="J3171" i="1"/>
  <c r="K3171" i="1" s="1"/>
  <c r="J3286" i="1"/>
  <c r="K3286" i="1" s="1"/>
  <c r="J3326" i="1"/>
  <c r="K3326" i="1" s="1"/>
  <c r="J3403" i="1"/>
  <c r="K3403" i="1" s="1"/>
  <c r="J3505" i="1"/>
  <c r="K3505" i="1" s="1"/>
  <c r="J3277" i="1"/>
  <c r="K3277" i="1" s="1"/>
  <c r="J2661" i="1"/>
  <c r="K2661" i="1" s="1"/>
  <c r="J875" i="1"/>
  <c r="K875" i="1" s="1"/>
  <c r="J3362" i="1"/>
  <c r="K3362" i="1" s="1"/>
  <c r="J1062" i="1"/>
  <c r="K1062" i="1" s="1"/>
  <c r="J2833" i="1"/>
  <c r="K2833" i="1" s="1"/>
  <c r="J2893" i="1"/>
  <c r="K2893" i="1" s="1"/>
  <c r="J502" i="1"/>
  <c r="K502" i="1" s="1"/>
  <c r="J1320" i="1"/>
  <c r="K1320" i="1" s="1"/>
  <c r="J2395" i="1"/>
  <c r="K2395" i="1" s="1"/>
  <c r="J3233" i="1"/>
  <c r="K3233" i="1" s="1"/>
  <c r="J3144" i="1"/>
  <c r="K3144" i="1" s="1"/>
  <c r="J1078" i="1"/>
  <c r="K1078" i="1" s="1"/>
  <c r="J3715" i="1"/>
  <c r="K3715" i="1" s="1"/>
  <c r="J648" i="1"/>
  <c r="K648" i="1" s="1"/>
  <c r="J2772" i="1"/>
  <c r="K2772" i="1" s="1"/>
  <c r="J1698" i="1"/>
  <c r="K1698" i="1" s="1"/>
  <c r="J442" i="1"/>
  <c r="K442" i="1" s="1"/>
  <c r="J1711" i="1"/>
  <c r="K1711" i="1" s="1"/>
  <c r="J560" i="1"/>
  <c r="K560" i="1" s="1"/>
  <c r="J1959" i="1"/>
  <c r="K1959" i="1" s="1"/>
  <c r="J3548" i="1"/>
  <c r="K3548" i="1" s="1"/>
  <c r="J2406" i="1"/>
  <c r="K2406" i="1" s="1"/>
  <c r="J3339" i="1"/>
  <c r="K3339" i="1" s="1"/>
  <c r="J2617" i="1"/>
  <c r="K2617" i="1" s="1"/>
  <c r="J1729" i="1"/>
  <c r="K1729" i="1" s="1"/>
  <c r="J2185" i="1"/>
  <c r="K2185" i="1" s="1"/>
  <c r="J2615" i="1"/>
  <c r="K2615" i="1" s="1"/>
  <c r="J517" i="1"/>
  <c r="K517" i="1" s="1"/>
  <c r="J1845" i="1"/>
  <c r="K1845" i="1" s="1"/>
  <c r="J2970" i="1"/>
  <c r="K2970" i="1" s="1"/>
  <c r="J509" i="1"/>
  <c r="K509" i="1" s="1"/>
  <c r="J589" i="1"/>
  <c r="K589" i="1" s="1"/>
  <c r="J732" i="1"/>
  <c r="K732" i="1" s="1"/>
  <c r="J1016" i="1"/>
  <c r="K1016" i="1" s="1"/>
  <c r="J1877" i="1"/>
  <c r="K1877" i="1" s="1"/>
  <c r="J2001" i="1"/>
  <c r="K2001" i="1" s="1"/>
  <c r="J2009" i="1"/>
  <c r="K2009" i="1" s="1"/>
  <c r="J1478" i="1"/>
  <c r="K1478" i="1" s="1"/>
  <c r="J2128" i="1"/>
  <c r="K2128" i="1" s="1"/>
  <c r="J2599" i="1"/>
  <c r="K2599" i="1" s="1"/>
  <c r="J2757" i="1"/>
  <c r="K2757" i="1" s="1"/>
  <c r="J2849" i="1"/>
  <c r="K2849" i="1" s="1"/>
  <c r="J1616" i="1"/>
  <c r="K1616" i="1" s="1"/>
  <c r="J3057" i="1"/>
  <c r="K3057" i="1" s="1"/>
  <c r="J1406" i="1"/>
  <c r="K1406" i="1" s="1"/>
  <c r="J2948" i="1"/>
  <c r="K2948" i="1" s="1"/>
  <c r="J702" i="1"/>
  <c r="K702" i="1" s="1"/>
  <c r="J2677" i="1"/>
  <c r="K2677" i="1" s="1"/>
  <c r="J3287" i="1"/>
  <c r="K3287" i="1" s="1"/>
  <c r="J2780" i="1"/>
  <c r="K2780" i="1" s="1"/>
  <c r="J2205" i="1"/>
  <c r="K2205" i="1" s="1"/>
  <c r="J860" i="1"/>
  <c r="K860" i="1" s="1"/>
  <c r="J1979" i="1"/>
  <c r="K1979" i="1" s="1"/>
  <c r="J2050" i="1"/>
  <c r="K2050" i="1" s="1"/>
  <c r="J2245" i="1"/>
  <c r="K2245" i="1" s="1"/>
  <c r="J2473" i="1"/>
  <c r="K2473" i="1" s="1"/>
  <c r="J2789" i="1"/>
  <c r="K2789" i="1" s="1"/>
  <c r="J2682" i="1"/>
  <c r="K2682" i="1" s="1"/>
  <c r="J872" i="1"/>
  <c r="K872" i="1" s="1"/>
  <c r="J1793" i="1"/>
  <c r="K1793" i="1" s="1"/>
  <c r="J2436" i="1"/>
  <c r="K2436" i="1" s="1"/>
  <c r="J2958" i="1"/>
  <c r="K2958" i="1" s="1"/>
  <c r="J3273" i="1"/>
  <c r="K3273" i="1" s="1"/>
  <c r="J1303" i="1"/>
  <c r="K1303" i="1" s="1"/>
  <c r="J3331" i="1"/>
  <c r="K3331" i="1" s="1"/>
  <c r="J2371" i="1"/>
  <c r="K2371" i="1" s="1"/>
  <c r="J1246" i="1"/>
  <c r="K1246" i="1" s="1"/>
  <c r="J2480" i="1"/>
  <c r="K2480" i="1" s="1"/>
  <c r="J223" i="1"/>
  <c r="K223" i="1" s="1"/>
  <c r="J511" i="1"/>
  <c r="K511" i="1" s="1"/>
  <c r="J457" i="1"/>
  <c r="K457" i="1" s="1"/>
  <c r="J668" i="1"/>
  <c r="K668" i="1" s="1"/>
  <c r="J625" i="1"/>
  <c r="K625" i="1" s="1"/>
  <c r="J446" i="1"/>
  <c r="K446" i="1" s="1"/>
  <c r="J743" i="1"/>
  <c r="K743" i="1" s="1"/>
  <c r="J551" i="1"/>
  <c r="K551" i="1" s="1"/>
  <c r="J633" i="1"/>
  <c r="K633" i="1" s="1"/>
  <c r="J753" i="1"/>
  <c r="K753" i="1" s="1"/>
  <c r="J795" i="1"/>
  <c r="K795" i="1" s="1"/>
  <c r="J850" i="1"/>
  <c r="K850" i="1" s="1"/>
  <c r="J885" i="1"/>
  <c r="K885" i="1" s="1"/>
  <c r="J943" i="1"/>
  <c r="K943" i="1" s="1"/>
  <c r="J962" i="1"/>
  <c r="K962" i="1" s="1"/>
  <c r="J928" i="1"/>
  <c r="K928" i="1" s="1"/>
  <c r="J1034" i="1"/>
  <c r="K1034" i="1" s="1"/>
  <c r="J882" i="1"/>
  <c r="K882" i="1" s="1"/>
  <c r="J873" i="1"/>
  <c r="K873" i="1" s="1"/>
  <c r="J1050" i="1"/>
  <c r="K1050" i="1" s="1"/>
  <c r="J1042" i="1"/>
  <c r="K1042" i="1" s="1"/>
  <c r="J920" i="1"/>
  <c r="K920" i="1" s="1"/>
  <c r="J1195" i="1"/>
  <c r="K1195" i="1" s="1"/>
  <c r="J1145" i="1"/>
  <c r="K1145" i="1" s="1"/>
  <c r="J1162" i="1"/>
  <c r="K1162" i="1" s="1"/>
  <c r="J1198" i="1"/>
  <c r="K1198" i="1" s="1"/>
  <c r="J1218" i="1"/>
  <c r="K1218" i="1" s="1"/>
  <c r="J1230" i="1"/>
  <c r="K1230" i="1" s="1"/>
  <c r="J1239" i="1"/>
  <c r="K1239" i="1" s="1"/>
  <c r="J1245" i="1"/>
  <c r="K1245" i="1" s="1"/>
  <c r="J1010" i="1"/>
  <c r="K1010" i="1" s="1"/>
  <c r="J1316" i="1"/>
  <c r="K1316" i="1" s="1"/>
  <c r="J1196" i="1"/>
  <c r="K1196" i="1" s="1"/>
  <c r="J1445" i="1"/>
  <c r="K1445" i="1" s="1"/>
  <c r="J1552" i="1"/>
  <c r="K1552" i="1" s="1"/>
  <c r="J1524" i="1"/>
  <c r="K1524" i="1" s="1"/>
  <c r="J1464" i="1"/>
  <c r="K1464" i="1" s="1"/>
  <c r="J1577" i="1"/>
  <c r="K1577" i="1" s="1"/>
  <c r="J1481" i="1"/>
  <c r="K1481" i="1" s="1"/>
  <c r="J1648" i="1"/>
  <c r="K1648" i="1" s="1"/>
  <c r="J1608" i="1"/>
  <c r="K1608" i="1" s="1"/>
  <c r="J1681" i="1"/>
  <c r="K1681" i="1" s="1"/>
  <c r="J1746" i="1"/>
  <c r="K1746" i="1" s="1"/>
  <c r="J1598" i="1"/>
  <c r="K1598" i="1" s="1"/>
  <c r="J1799" i="1"/>
  <c r="K1799" i="1" s="1"/>
  <c r="J1767" i="1"/>
  <c r="K1767" i="1" s="1"/>
  <c r="J1806" i="1"/>
  <c r="K1806" i="1" s="1"/>
  <c r="J1438" i="1"/>
  <c r="K1438" i="1" s="1"/>
  <c r="J1817" i="1"/>
  <c r="K1817" i="1" s="1"/>
  <c r="J1926" i="1"/>
  <c r="K1926" i="1" s="1"/>
  <c r="J2051" i="1"/>
  <c r="K2051" i="1" s="1"/>
  <c r="J2061" i="1"/>
  <c r="K2061" i="1" s="1"/>
  <c r="J2077" i="1"/>
  <c r="K2077" i="1" s="1"/>
  <c r="J2086" i="1"/>
  <c r="K2086" i="1" s="1"/>
  <c r="J2044" i="1"/>
  <c r="K2044" i="1" s="1"/>
  <c r="J2112" i="1"/>
  <c r="K2112" i="1" s="1"/>
  <c r="J2034" i="1"/>
  <c r="K2034" i="1" s="1"/>
  <c r="J1900" i="1"/>
  <c r="K1900" i="1" s="1"/>
  <c r="J2210" i="1"/>
  <c r="K2210" i="1" s="1"/>
  <c r="J2224" i="1"/>
  <c r="K2224" i="1" s="1"/>
  <c r="J2243" i="1"/>
  <c r="K2243" i="1" s="1"/>
  <c r="J1895" i="1"/>
  <c r="K1895" i="1" s="1"/>
  <c r="J2285" i="1"/>
  <c r="K2285" i="1" s="1"/>
  <c r="J2309" i="1"/>
  <c r="K2309" i="1" s="1"/>
  <c r="J2311" i="1"/>
  <c r="K2311" i="1" s="1"/>
  <c r="J2340" i="1"/>
  <c r="K2340" i="1" s="1"/>
  <c r="J2374" i="1"/>
  <c r="K2374" i="1" s="1"/>
  <c r="J2365" i="1"/>
  <c r="K2365" i="1" s="1"/>
  <c r="J2394" i="1"/>
  <c r="K2394" i="1" s="1"/>
  <c r="J2428" i="1"/>
  <c r="K2428" i="1" s="1"/>
  <c r="J2454" i="1"/>
  <c r="K2454" i="1" s="1"/>
  <c r="J2513" i="1"/>
  <c r="K2513" i="1" s="1"/>
  <c r="J2515" i="1"/>
  <c r="K2515" i="1" s="1"/>
  <c r="J2546" i="1"/>
  <c r="K2546" i="1" s="1"/>
  <c r="J2101" i="1"/>
  <c r="K2101" i="1" s="1"/>
  <c r="J2616" i="1"/>
  <c r="K2616" i="1" s="1"/>
  <c r="J2691" i="1"/>
  <c r="K2691" i="1" s="1"/>
  <c r="J2741" i="1"/>
  <c r="K2741" i="1" s="1"/>
  <c r="J2935" i="1"/>
  <c r="K2935" i="1" s="1"/>
  <c r="J2975" i="1"/>
  <c r="K2975" i="1" s="1"/>
  <c r="J2972" i="1"/>
  <c r="K2972" i="1" s="1"/>
  <c r="J2704" i="1"/>
  <c r="K2704" i="1" s="1"/>
  <c r="J2990" i="1"/>
  <c r="K2990" i="1" s="1"/>
  <c r="J2992" i="1"/>
  <c r="K2992" i="1" s="1"/>
  <c r="J2748" i="1"/>
  <c r="K2748" i="1" s="1"/>
  <c r="J3025" i="1"/>
  <c r="K3025" i="1" s="1"/>
  <c r="J3010" i="1"/>
  <c r="K3010" i="1" s="1"/>
  <c r="J3179" i="1"/>
  <c r="K3179" i="1" s="1"/>
  <c r="J3314" i="1"/>
  <c r="K3314" i="1" s="1"/>
  <c r="J3368" i="1"/>
  <c r="K3368" i="1" s="1"/>
  <c r="J3370" i="1"/>
  <c r="K3370" i="1" s="1"/>
  <c r="J2820" i="1"/>
  <c r="K2820" i="1" s="1"/>
  <c r="J3644" i="1"/>
  <c r="K3644" i="1" s="1"/>
  <c r="J3148" i="1"/>
  <c r="K3148" i="1" s="1"/>
  <c r="J3624" i="1"/>
  <c r="K3624" i="1" s="1"/>
  <c r="J3716" i="1"/>
  <c r="K3716" i="1" s="1"/>
  <c r="J2507" i="1"/>
  <c r="K2507" i="1" s="1"/>
  <c r="J2352" i="1"/>
  <c r="K2352" i="1" s="1"/>
  <c r="J3180" i="1"/>
  <c r="K3180" i="1" s="1"/>
  <c r="J1947" i="1"/>
  <c r="K1947" i="1" s="1"/>
  <c r="J2074" i="1"/>
  <c r="K2074" i="1" s="1"/>
  <c r="J543" i="1"/>
  <c r="K543" i="1" s="1"/>
  <c r="J1572" i="1"/>
  <c r="K1572" i="1" s="1"/>
  <c r="J2914" i="1"/>
  <c r="K2914" i="1" s="1"/>
  <c r="J3264" i="1"/>
  <c r="K3264" i="1" s="1"/>
  <c r="J2714" i="1"/>
  <c r="K2714" i="1" s="1"/>
  <c r="J2788" i="1"/>
  <c r="K2788" i="1" s="1"/>
  <c r="J3072" i="1"/>
  <c r="K3072" i="1" s="1"/>
  <c r="J3578" i="1"/>
  <c r="K3578" i="1" s="1"/>
  <c r="J3377" i="1"/>
  <c r="K3377" i="1" s="1"/>
  <c r="J1341" i="1"/>
  <c r="K1341" i="1" s="1"/>
  <c r="J2115" i="1"/>
  <c r="K2115" i="1" s="1"/>
  <c r="J3318" i="1"/>
  <c r="K3318" i="1" s="1"/>
  <c r="J1401" i="1"/>
  <c r="K1401" i="1" s="1"/>
  <c r="J2302" i="1"/>
  <c r="K2302" i="1" s="1"/>
  <c r="J3293" i="1"/>
  <c r="K3293" i="1" s="1"/>
  <c r="J499" i="1"/>
  <c r="K499" i="1" s="1"/>
  <c r="J677" i="1"/>
  <c r="K677" i="1" s="1"/>
  <c r="J2088" i="1"/>
  <c r="K2088" i="1" s="1"/>
  <c r="J577" i="1"/>
  <c r="K577" i="1" s="1"/>
  <c r="J889" i="1"/>
  <c r="K889" i="1" s="1"/>
  <c r="J930" i="1"/>
  <c r="K930" i="1" s="1"/>
  <c r="J1396" i="1"/>
  <c r="K1396" i="1" s="1"/>
  <c r="J1573" i="1"/>
  <c r="K1573" i="1" s="1"/>
  <c r="J1942" i="1"/>
  <c r="K1942" i="1" s="1"/>
  <c r="J2508" i="1"/>
  <c r="K2508" i="1" s="1"/>
  <c r="J2569" i="1"/>
  <c r="K2569" i="1" s="1"/>
  <c r="J2768" i="1"/>
  <c r="K2768" i="1" s="1"/>
  <c r="J2823" i="1"/>
  <c r="K2823" i="1" s="1"/>
  <c r="J3137" i="1"/>
  <c r="K3137" i="1" s="1"/>
  <c r="J1853" i="1"/>
  <c r="K1853" i="1" s="1"/>
  <c r="J3623" i="1"/>
  <c r="K3623" i="1" s="1"/>
  <c r="J2097" i="1"/>
  <c r="K2097" i="1" s="1"/>
  <c r="J2405" i="1"/>
  <c r="K2405" i="1" s="1"/>
  <c r="J1696" i="1"/>
  <c r="K1696" i="1" s="1"/>
  <c r="J401" i="1"/>
  <c r="K401" i="1" s="1"/>
  <c r="J3242" i="1"/>
  <c r="K3242" i="1" s="1"/>
  <c r="J3205" i="1"/>
  <c r="K3205" i="1" s="1"/>
  <c r="J664" i="1"/>
  <c r="K664" i="1" s="1"/>
  <c r="J1909" i="1"/>
  <c r="K1909" i="1" s="1"/>
  <c r="J3289" i="1"/>
  <c r="K3289" i="1" s="1"/>
  <c r="J830" i="1"/>
  <c r="K830" i="1" s="1"/>
  <c r="J1335" i="1"/>
  <c r="K1335" i="1" s="1"/>
  <c r="J1612" i="1"/>
  <c r="K1612" i="1" s="1"/>
  <c r="J2549" i="1"/>
  <c r="K2549" i="1" s="1"/>
  <c r="J1710" i="1"/>
  <c r="K1710" i="1" s="1"/>
  <c r="J1103" i="1"/>
  <c r="K1103" i="1" s="1"/>
  <c r="J345" i="1"/>
  <c r="K345" i="1" s="1"/>
  <c r="J462" i="1"/>
  <c r="K462" i="1" s="1"/>
  <c r="J2618" i="1"/>
  <c r="K2618" i="1" s="1"/>
  <c r="J2140" i="1"/>
  <c r="K2140" i="1" s="1"/>
  <c r="J2258" i="1"/>
  <c r="K2258" i="1" s="1"/>
  <c r="J682" i="1"/>
  <c r="K682" i="1" s="1"/>
  <c r="J1419" i="1"/>
  <c r="K1419" i="1" s="1"/>
  <c r="J1153" i="1"/>
  <c r="K1153" i="1" s="1"/>
  <c r="J1674" i="1"/>
  <c r="K1674" i="1" s="1"/>
  <c r="J1701" i="1"/>
  <c r="K1701" i="1" s="1"/>
  <c r="J3256" i="1"/>
  <c r="K3256" i="1" s="1"/>
  <c r="J1086" i="1"/>
  <c r="K1086" i="1" s="1"/>
  <c r="J1504" i="1"/>
  <c r="K1504" i="1" s="1"/>
  <c r="J1397" i="1"/>
  <c r="K1397" i="1" s="1"/>
  <c r="J1502" i="1"/>
  <c r="K1502" i="1" s="1"/>
  <c r="J1780" i="1"/>
  <c r="K1780" i="1" s="1"/>
  <c r="J2372" i="1"/>
  <c r="K2372" i="1" s="1"/>
  <c r="J2989" i="1"/>
  <c r="K2989" i="1" s="1"/>
  <c r="J2934" i="1"/>
  <c r="K2934" i="1" s="1"/>
  <c r="J3015" i="1"/>
  <c r="K3015" i="1" s="1"/>
  <c r="J3440" i="1"/>
  <c r="K3440" i="1" s="1"/>
  <c r="J3489" i="1"/>
  <c r="K3489" i="1" s="1"/>
  <c r="J3559" i="1"/>
  <c r="K3559" i="1" s="1"/>
  <c r="J1886" i="1"/>
  <c r="K1886" i="1" s="1"/>
  <c r="J2956" i="1"/>
  <c r="K2956" i="1" s="1"/>
  <c r="J1020" i="1"/>
  <c r="K1020" i="1" s="1"/>
  <c r="J2389" i="1"/>
  <c r="K2389" i="1" s="1"/>
  <c r="J3296" i="1"/>
  <c r="K3296" i="1" s="1"/>
  <c r="J3361" i="1"/>
  <c r="K3361" i="1" s="1"/>
  <c r="J981" i="1"/>
  <c r="K981" i="1" s="1"/>
  <c r="J2119" i="1"/>
  <c r="K2119" i="1" s="1"/>
  <c r="J2278" i="1"/>
  <c r="K2278" i="1" s="1"/>
  <c r="J2487" i="1"/>
  <c r="K2487" i="1" s="1"/>
  <c r="J839" i="1"/>
  <c r="K839" i="1" s="1"/>
  <c r="J982" i="1"/>
  <c r="K982" i="1" s="1"/>
  <c r="J1391" i="1"/>
  <c r="K1391" i="1" s="1"/>
  <c r="J2328" i="1"/>
  <c r="K2328" i="1" s="1"/>
  <c r="J976" i="1"/>
  <c r="K976" i="1" s="1"/>
  <c r="J1798" i="1"/>
  <c r="K1798" i="1" s="1"/>
  <c r="J632" i="1"/>
  <c r="K632" i="1" s="1"/>
  <c r="J206" i="1"/>
  <c r="K206" i="1" s="1"/>
  <c r="J229" i="1"/>
  <c r="K229" i="1" s="1"/>
  <c r="J449" i="1"/>
  <c r="K449" i="1" s="1"/>
  <c r="J603" i="1"/>
  <c r="K603" i="1" s="1"/>
  <c r="J574" i="1"/>
  <c r="K574" i="1" s="1"/>
  <c r="J537" i="1"/>
  <c r="K537" i="1" s="1"/>
  <c r="J884" i="1"/>
  <c r="K884" i="1" s="1"/>
  <c r="J495" i="1"/>
  <c r="K495" i="1" s="1"/>
  <c r="J926" i="1"/>
  <c r="K926" i="1" s="1"/>
  <c r="J900" i="1"/>
  <c r="K900" i="1" s="1"/>
  <c r="J629" i="1"/>
  <c r="K629" i="1" s="1"/>
  <c r="J1112" i="1"/>
  <c r="K1112" i="1" s="1"/>
  <c r="J1166" i="1"/>
  <c r="K1166" i="1" s="1"/>
  <c r="J1183" i="1"/>
  <c r="K1183" i="1" s="1"/>
  <c r="J1187" i="1"/>
  <c r="K1187" i="1" s="1"/>
  <c r="J1267" i="1"/>
  <c r="K1267" i="1" s="1"/>
  <c r="J1342" i="1"/>
  <c r="K1342" i="1" s="1"/>
  <c r="J1281" i="1"/>
  <c r="K1281" i="1" s="1"/>
  <c r="J1435" i="1"/>
  <c r="K1435" i="1" s="1"/>
  <c r="J1363" i="1"/>
  <c r="K1363" i="1" s="1"/>
  <c r="J1370" i="1"/>
  <c r="K1370" i="1" s="1"/>
  <c r="J871" i="1"/>
  <c r="K871" i="1" s="1"/>
  <c r="J1120" i="1"/>
  <c r="K1120" i="1" s="1"/>
  <c r="J1487" i="1"/>
  <c r="K1487" i="1" s="1"/>
  <c r="J1597" i="1"/>
  <c r="K1597" i="1" s="1"/>
  <c r="J1675" i="1"/>
  <c r="K1675" i="1" s="1"/>
  <c r="J1737" i="1"/>
  <c r="K1737" i="1" s="1"/>
  <c r="J1819" i="1"/>
  <c r="K1819" i="1" s="1"/>
  <c r="J1786" i="1"/>
  <c r="K1786" i="1" s="1"/>
  <c r="J1888" i="1"/>
  <c r="K1888" i="1" s="1"/>
  <c r="J1836" i="1"/>
  <c r="K1836" i="1" s="1"/>
  <c r="J2042" i="1"/>
  <c r="K2042" i="1" s="1"/>
  <c r="J2080" i="1"/>
  <c r="K2080" i="1" s="1"/>
  <c r="J1894" i="1"/>
  <c r="K1894" i="1" s="1"/>
  <c r="J2160" i="1"/>
  <c r="K2160" i="1" s="1"/>
  <c r="J2178" i="1"/>
  <c r="K2178" i="1" s="1"/>
  <c r="J2164" i="1"/>
  <c r="K2164" i="1" s="1"/>
  <c r="J2246" i="1"/>
  <c r="K2246" i="1" s="1"/>
  <c r="J2335" i="1"/>
  <c r="K2335" i="1" s="1"/>
  <c r="J2383" i="1"/>
  <c r="K2383" i="1" s="1"/>
  <c r="J2360" i="1"/>
  <c r="K2360" i="1" s="1"/>
  <c r="J2236" i="1"/>
  <c r="K2236" i="1" s="1"/>
  <c r="J2425" i="1"/>
  <c r="K2425" i="1" s="1"/>
  <c r="J2484" i="1"/>
  <c r="K2484" i="1" s="1"/>
  <c r="J2003" i="1"/>
  <c r="K2003" i="1" s="1"/>
  <c r="J2273" i="1"/>
  <c r="K2273" i="1" s="1"/>
  <c r="J2645" i="1"/>
  <c r="K2645" i="1" s="1"/>
  <c r="J2359" i="1"/>
  <c r="K2359" i="1" s="1"/>
  <c r="J2631" i="1"/>
  <c r="K2631" i="1" s="1"/>
  <c r="J2649" i="1"/>
  <c r="K2649" i="1" s="1"/>
  <c r="J2601" i="1"/>
  <c r="K2601" i="1" s="1"/>
  <c r="J2004" i="1"/>
  <c r="K2004" i="1" s="1"/>
  <c r="J2712" i="1"/>
  <c r="K2712" i="1" s="1"/>
  <c r="J2747" i="1"/>
  <c r="K2747" i="1" s="1"/>
  <c r="J2749" i="1"/>
  <c r="K2749" i="1" s="1"/>
  <c r="J2881" i="1"/>
  <c r="K2881" i="1" s="1"/>
  <c r="J2901" i="1"/>
  <c r="K2901" i="1" s="1"/>
  <c r="J2711" i="1"/>
  <c r="K2711" i="1" s="1"/>
  <c r="J3042" i="1"/>
  <c r="K3042" i="1" s="1"/>
  <c r="J2964" i="1"/>
  <c r="K2964" i="1" s="1"/>
  <c r="J3059" i="1"/>
  <c r="K3059" i="1" s="1"/>
  <c r="J3094" i="1"/>
  <c r="K3094" i="1" s="1"/>
  <c r="J3107" i="1"/>
  <c r="K3107" i="1" s="1"/>
  <c r="J3085" i="1"/>
  <c r="K3085" i="1" s="1"/>
  <c r="J3196" i="1"/>
  <c r="K3196" i="1" s="1"/>
  <c r="J3030" i="1"/>
  <c r="K3030" i="1" s="1"/>
  <c r="J3104" i="1"/>
  <c r="K3104" i="1" s="1"/>
  <c r="J3272" i="1"/>
  <c r="K3272" i="1" s="1"/>
  <c r="J3221" i="1"/>
  <c r="K3221" i="1" s="1"/>
  <c r="J3346" i="1"/>
  <c r="K3346" i="1" s="1"/>
  <c r="J3357" i="1"/>
  <c r="K3357" i="1" s="1"/>
  <c r="J3472" i="1"/>
  <c r="K3472" i="1" s="1"/>
  <c r="J3267" i="1"/>
  <c r="K3267" i="1" s="1"/>
  <c r="J3613" i="1"/>
  <c r="K3613" i="1" s="1"/>
  <c r="J3097" i="1"/>
  <c r="K3097" i="1" s="1"/>
  <c r="J3103" i="1"/>
  <c r="K3103" i="1" s="1"/>
  <c r="J3694" i="1"/>
  <c r="K3694" i="1" s="1"/>
  <c r="J2971" i="1"/>
  <c r="K2971" i="1" s="1"/>
  <c r="J3182" i="1"/>
  <c r="K3182" i="1" s="1"/>
  <c r="J901" i="1"/>
  <c r="K901" i="1" s="1"/>
  <c r="J2523" i="1"/>
  <c r="K2523" i="1" s="1"/>
  <c r="J3061" i="1"/>
  <c r="K3061" i="1" s="1"/>
  <c r="J1141" i="1"/>
  <c r="K1141" i="1" s="1"/>
  <c r="J2590" i="1"/>
  <c r="K2590" i="1" s="1"/>
  <c r="J2561" i="1"/>
  <c r="K2561" i="1" s="1"/>
  <c r="J2709" i="1"/>
  <c r="K2709" i="1" s="1"/>
  <c r="J2808" i="1"/>
  <c r="K2808" i="1" s="1"/>
  <c r="J2687" i="1"/>
  <c r="K2687" i="1" s="1"/>
  <c r="J1261" i="1"/>
  <c r="K1261" i="1" s="1"/>
  <c r="J1725" i="1"/>
  <c r="K1725" i="1" s="1"/>
  <c r="J1053" i="1"/>
  <c r="K1053" i="1" s="1"/>
  <c r="J1079" i="1"/>
  <c r="K1079" i="1" s="1"/>
  <c r="J897" i="1"/>
  <c r="K897" i="1" s="1"/>
  <c r="J2187" i="1"/>
  <c r="K2187" i="1" s="1"/>
  <c r="J2778" i="1"/>
  <c r="K2778" i="1" s="1"/>
  <c r="J2049" i="1"/>
  <c r="K2049" i="1" s="1"/>
  <c r="J3749" i="1"/>
  <c r="K3749" i="1" s="1"/>
  <c r="J909" i="1"/>
  <c r="K909" i="1" s="1"/>
  <c r="J379" i="1"/>
  <c r="K379" i="1" s="1"/>
  <c r="J1093" i="1"/>
  <c r="K1093" i="1" s="1"/>
  <c r="J2434" i="1"/>
  <c r="K2434" i="1" s="1"/>
  <c r="J1364" i="1"/>
  <c r="K1364" i="1" s="1"/>
  <c r="J658" i="1"/>
  <c r="K658" i="1" s="1"/>
  <c r="J3034" i="1"/>
  <c r="K3034" i="1" s="1"/>
  <c r="J2848" i="1"/>
  <c r="K2848" i="1" s="1"/>
  <c r="J1858" i="1"/>
  <c r="K1858" i="1" s="1"/>
  <c r="J3060" i="1"/>
  <c r="K3060" i="1" s="1"/>
  <c r="J3263" i="1"/>
  <c r="K3263" i="1" s="1"/>
  <c r="J3782" i="1"/>
  <c r="K3782" i="1" s="1"/>
  <c r="J1167" i="1"/>
  <c r="K1167" i="1" s="1"/>
  <c r="J2602" i="1"/>
  <c r="K2602" i="1" s="1"/>
  <c r="J3062" i="1"/>
  <c r="K3062" i="1" s="1"/>
  <c r="J280" i="1"/>
  <c r="K280" i="1" s="1"/>
  <c r="J1159" i="1"/>
  <c r="K1159" i="1" s="1"/>
  <c r="J1459" i="1"/>
  <c r="K1459" i="1" s="1"/>
  <c r="J1250" i="1"/>
  <c r="K1250" i="1" s="1"/>
  <c r="J1738" i="1"/>
  <c r="K1738" i="1" s="1"/>
  <c r="J1376" i="1"/>
  <c r="K1376" i="1" s="1"/>
  <c r="J1901" i="1"/>
  <c r="K1901" i="1" s="1"/>
  <c r="J1943" i="1"/>
  <c r="K1943" i="1" s="1"/>
  <c r="J2161" i="1"/>
  <c r="K2161" i="1" s="1"/>
  <c r="J1955" i="1"/>
  <c r="K1955" i="1" s="1"/>
  <c r="J338" i="1"/>
  <c r="K338" i="1" s="1"/>
  <c r="J3722" i="1"/>
  <c r="K3722" i="1" s="1"/>
  <c r="J650" i="1"/>
  <c r="K650" i="1" s="1"/>
  <c r="J404" i="1"/>
  <c r="K404" i="1" s="1"/>
  <c r="J467" i="1"/>
  <c r="K467" i="1" s="1"/>
  <c r="J3160" i="1"/>
  <c r="K3160" i="1" s="1"/>
  <c r="J163" i="1"/>
  <c r="K163" i="1" s="1"/>
  <c r="J343" i="1"/>
  <c r="K343" i="1" s="1"/>
  <c r="J1859" i="1"/>
  <c r="K1859" i="1" s="1"/>
  <c r="J1872" i="1"/>
  <c r="K1872" i="1" s="1"/>
  <c r="J2732" i="1"/>
  <c r="K2732" i="1" s="1"/>
  <c r="J2902" i="1"/>
  <c r="K2902" i="1" s="1"/>
  <c r="J1892" i="1"/>
  <c r="K1892" i="1" s="1"/>
  <c r="J593" i="1"/>
  <c r="K593" i="1" s="1"/>
  <c r="J1142" i="1"/>
  <c r="K1142" i="1" s="1"/>
  <c r="J823" i="1"/>
  <c r="K823" i="1" s="1"/>
  <c r="J622" i="1"/>
  <c r="K622" i="1" s="1"/>
  <c r="J1411" i="1"/>
  <c r="K1411" i="1" s="1"/>
  <c r="J1756" i="1"/>
  <c r="K1756" i="1" s="1"/>
  <c r="J1274" i="1"/>
  <c r="K1274" i="1" s="1"/>
  <c r="J1804" i="1"/>
  <c r="K1804" i="1" s="1"/>
  <c r="J1868" i="1"/>
  <c r="K1868" i="1" s="1"/>
  <c r="J1953" i="1"/>
  <c r="K1953" i="1" s="1"/>
  <c r="J2005" i="1"/>
  <c r="K2005" i="1" s="1"/>
  <c r="J1556" i="1"/>
  <c r="K1556" i="1" s="1"/>
  <c r="J2594" i="1"/>
  <c r="K2594" i="1" s="1"/>
  <c r="J2875" i="1"/>
  <c r="K2875" i="1" s="1"/>
  <c r="J3387" i="1"/>
  <c r="K3387" i="1" s="1"/>
  <c r="J3426" i="1"/>
  <c r="K3426" i="1" s="1"/>
  <c r="J3526" i="1"/>
  <c r="K3526" i="1" s="1"/>
  <c r="J2642" i="1"/>
  <c r="K2642" i="1" s="1"/>
  <c r="J1690" i="1"/>
  <c r="K1690" i="1" s="1"/>
  <c r="J787" i="1"/>
  <c r="K787" i="1" s="1"/>
  <c r="J825" i="1"/>
  <c r="K825" i="1" s="1"/>
  <c r="J2830" i="1"/>
  <c r="K2830" i="1" s="1"/>
  <c r="J1160" i="1"/>
  <c r="K1160" i="1" s="1"/>
  <c r="J3723" i="1"/>
  <c r="K3723" i="1" s="1"/>
  <c r="J2665" i="1"/>
  <c r="K2665" i="1" s="1"/>
  <c r="J715" i="1"/>
  <c r="K715" i="1" s="1"/>
  <c r="J655" i="1"/>
  <c r="K655" i="1" s="1"/>
  <c r="J2300" i="1"/>
  <c r="K2300" i="1" s="1"/>
  <c r="J1270" i="1"/>
  <c r="K1270" i="1" s="1"/>
  <c r="J1463" i="1"/>
  <c r="K1463" i="1" s="1"/>
  <c r="J1138" i="1"/>
  <c r="K1138" i="1" s="1"/>
  <c r="J2957" i="1"/>
  <c r="K2957" i="1" s="1"/>
  <c r="J3425" i="1"/>
  <c r="K3425" i="1" s="1"/>
  <c r="J3530" i="1"/>
  <c r="K3530" i="1" s="1"/>
  <c r="J870" i="1"/>
  <c r="K870" i="1" s="1"/>
  <c r="J2203" i="1"/>
  <c r="K2203" i="1" s="1"/>
  <c r="J891" i="1"/>
  <c r="K891" i="1" s="1"/>
  <c r="J955" i="1"/>
  <c r="K955" i="1" s="1"/>
  <c r="J933" i="1"/>
  <c r="K933" i="1" s="1"/>
  <c r="J1045" i="1"/>
  <c r="K1045" i="1" s="1"/>
  <c r="J1278" i="1"/>
  <c r="K1278" i="1" s="1"/>
  <c r="J1495" i="1"/>
  <c r="K1495" i="1" s="1"/>
  <c r="J2805" i="1"/>
  <c r="K2805" i="1" s="1"/>
  <c r="J3417" i="1"/>
  <c r="K3417" i="1" s="1"/>
  <c r="J877" i="1"/>
  <c r="K877" i="1" s="1"/>
  <c r="J1456" i="1"/>
  <c r="K1456" i="1" s="1"/>
  <c r="J1666" i="1"/>
  <c r="K1666" i="1" s="1"/>
  <c r="J1891" i="1"/>
  <c r="K1891" i="1" s="1"/>
  <c r="J2229" i="1"/>
  <c r="K2229" i="1" s="1"/>
  <c r="J2418" i="1"/>
  <c r="K2418" i="1" s="1"/>
  <c r="J1893" i="1"/>
  <c r="K1893" i="1" s="1"/>
  <c r="J479" i="1"/>
  <c r="K479" i="1" s="1"/>
  <c r="J2393" i="1"/>
  <c r="K2393" i="1" s="1"/>
  <c r="J2614" i="1"/>
  <c r="K2614" i="1" s="1"/>
  <c r="J2984" i="1"/>
  <c r="K2984" i="1" s="1"/>
  <c r="J3328" i="1"/>
  <c r="K3328" i="1" s="1"/>
  <c r="J2344" i="1"/>
  <c r="K2344" i="1" s="1"/>
  <c r="J375" i="1"/>
  <c r="K375" i="1" s="1"/>
  <c r="J268" i="1"/>
  <c r="K268" i="1" s="1"/>
  <c r="J444" i="1"/>
  <c r="K444" i="1" s="1"/>
  <c r="J491" i="1"/>
  <c r="K491" i="1" s="1"/>
  <c r="J461" i="1"/>
  <c r="K461" i="1" s="1"/>
  <c r="J485" i="1"/>
  <c r="K485" i="1" s="1"/>
  <c r="J529" i="1"/>
  <c r="K529" i="1" s="1"/>
  <c r="J492" i="1"/>
  <c r="K492" i="1" s="1"/>
  <c r="J701" i="1"/>
  <c r="K701" i="1" s="1"/>
  <c r="J578" i="1"/>
  <c r="K578" i="1" s="1"/>
  <c r="J538" i="1"/>
  <c r="K538" i="1" s="1"/>
  <c r="J792" i="1"/>
  <c r="K792" i="1" s="1"/>
  <c r="J763" i="1"/>
  <c r="K763" i="1" s="1"/>
  <c r="J796" i="1"/>
  <c r="K796" i="1" s="1"/>
  <c r="J829" i="1"/>
  <c r="K829" i="1" s="1"/>
  <c r="J952" i="1"/>
  <c r="K952" i="1" s="1"/>
  <c r="J974" i="1"/>
  <c r="K974" i="1" s="1"/>
  <c r="J953" i="1"/>
  <c r="K953" i="1" s="1"/>
  <c r="J989" i="1"/>
  <c r="K989" i="1" s="1"/>
  <c r="J951" i="1"/>
  <c r="K951" i="1" s="1"/>
  <c r="J998" i="1"/>
  <c r="K998" i="1" s="1"/>
  <c r="J1013" i="1"/>
  <c r="K1013" i="1" s="1"/>
  <c r="J1067" i="1"/>
  <c r="K1067" i="1" s="1"/>
  <c r="J1075" i="1"/>
  <c r="K1075" i="1" s="1"/>
  <c r="J1098" i="1"/>
  <c r="K1098" i="1" s="1"/>
  <c r="J1235" i="1"/>
  <c r="K1235" i="1" s="1"/>
  <c r="J1269" i="1"/>
  <c r="K1269" i="1" s="1"/>
  <c r="J1283" i="1"/>
  <c r="K1283" i="1" s="1"/>
  <c r="J1302" i="1"/>
  <c r="K1302" i="1" s="1"/>
  <c r="J1152" i="1"/>
  <c r="K1152" i="1" s="1"/>
  <c r="J1210" i="1"/>
  <c r="K1210" i="1" s="1"/>
  <c r="J1287" i="1"/>
  <c r="K1287" i="1" s="1"/>
  <c r="J1233" i="1"/>
  <c r="K1233" i="1" s="1"/>
  <c r="J1414" i="1"/>
  <c r="K1414" i="1" s="1"/>
  <c r="J1377" i="1"/>
  <c r="K1377" i="1" s="1"/>
  <c r="J1249" i="1"/>
  <c r="K1249" i="1" s="1"/>
  <c r="J1496" i="1"/>
  <c r="K1496" i="1" s="1"/>
  <c r="J1515" i="1"/>
  <c r="K1515" i="1" s="1"/>
  <c r="J1488" i="1"/>
  <c r="K1488" i="1" s="1"/>
  <c r="J1570" i="1"/>
  <c r="K1570" i="1" s="1"/>
  <c r="J1497" i="1"/>
  <c r="K1497" i="1" s="1"/>
  <c r="J1643" i="1"/>
  <c r="K1643" i="1" s="1"/>
  <c r="J1630" i="1"/>
  <c r="K1630" i="1" s="1"/>
  <c r="J1562" i="1"/>
  <c r="K1562" i="1" s="1"/>
  <c r="J1740" i="1"/>
  <c r="K1740" i="1" s="1"/>
  <c r="J1754" i="1"/>
  <c r="K1754" i="1" s="1"/>
  <c r="J1768" i="1"/>
  <c r="K1768" i="1" s="1"/>
  <c r="J1794" i="1"/>
  <c r="K1794" i="1" s="1"/>
  <c r="J1628" i="1"/>
  <c r="K1628" i="1" s="1"/>
  <c r="J1907" i="1"/>
  <c r="K1907" i="1" s="1"/>
  <c r="J1887" i="1"/>
  <c r="K1887" i="1" s="1"/>
  <c r="J2146" i="1"/>
  <c r="K2146" i="1" s="1"/>
  <c r="J2153" i="1"/>
  <c r="K2153" i="1" s="1"/>
  <c r="J1962" i="1"/>
  <c r="K1962" i="1" s="1"/>
  <c r="J2313" i="1"/>
  <c r="K2313" i="1" s="1"/>
  <c r="J2274" i="1"/>
  <c r="K2274" i="1" s="1"/>
  <c r="J2343" i="1"/>
  <c r="K2343" i="1" s="1"/>
  <c r="J1961" i="1"/>
  <c r="K1961" i="1" s="1"/>
  <c r="J2325" i="1"/>
  <c r="K2325" i="1" s="1"/>
  <c r="J2043" i="1"/>
  <c r="K2043" i="1" s="1"/>
  <c r="J2375" i="1"/>
  <c r="K2375" i="1" s="1"/>
  <c r="J2534" i="1"/>
  <c r="K2534" i="1" s="1"/>
  <c r="J2509" i="1"/>
  <c r="K2509" i="1" s="1"/>
  <c r="J2606" i="1"/>
  <c r="K2606" i="1" s="1"/>
  <c r="J1876" i="1"/>
  <c r="K1876" i="1" s="1"/>
  <c r="J2626" i="1"/>
  <c r="K2626" i="1" s="1"/>
  <c r="J2708" i="1"/>
  <c r="K2708" i="1" s="1"/>
  <c r="J2758" i="1"/>
  <c r="K2758" i="1" s="1"/>
  <c r="J2795" i="1"/>
  <c r="K2795" i="1" s="1"/>
  <c r="J2883" i="1"/>
  <c r="K2883" i="1" s="1"/>
  <c r="J2541" i="1"/>
  <c r="K2541" i="1" s="1"/>
  <c r="J2890" i="1"/>
  <c r="K2890" i="1" s="1"/>
  <c r="J2950" i="1"/>
  <c r="K2950" i="1" s="1"/>
  <c r="J2937" i="1"/>
  <c r="K2937" i="1" s="1"/>
  <c r="J3019" i="1"/>
  <c r="K3019" i="1" s="1"/>
  <c r="J3114" i="1"/>
  <c r="K3114" i="1" s="1"/>
  <c r="J2499" i="1"/>
  <c r="K2499" i="1" s="1"/>
  <c r="J2983" i="1"/>
  <c r="K2983" i="1" s="1"/>
  <c r="J3283" i="1"/>
  <c r="K3283" i="1" s="1"/>
  <c r="J2988" i="1"/>
  <c r="K2988" i="1" s="1"/>
  <c r="J3412" i="1"/>
  <c r="K3412" i="1" s="1"/>
  <c r="J3353" i="1"/>
  <c r="K3353" i="1" s="1"/>
  <c r="J3614" i="1"/>
  <c r="K3614" i="1" s="1"/>
  <c r="J1693" i="1"/>
  <c r="K1693" i="1" s="1"/>
  <c r="J3170" i="1"/>
  <c r="K3170" i="1" s="1"/>
  <c r="J1266" i="1"/>
  <c r="K1266" i="1" s="1"/>
  <c r="J1355" i="1"/>
  <c r="K1355" i="1" s="1"/>
  <c r="J361" i="1"/>
  <c r="K361" i="1" s="1"/>
  <c r="J1328" i="1"/>
  <c r="K1328" i="1" s="1"/>
  <c r="J827" i="1"/>
  <c r="K827" i="1" s="1"/>
  <c r="J1548" i="1"/>
  <c r="K1548" i="1" s="1"/>
  <c r="J3319" i="1"/>
  <c r="K3319" i="1" s="1"/>
  <c r="J3619" i="1"/>
  <c r="K3619" i="1" s="1"/>
  <c r="J738" i="1"/>
  <c r="K738" i="1" s="1"/>
  <c r="J750" i="1"/>
  <c r="K750" i="1" s="1"/>
  <c r="J1284" i="1"/>
  <c r="K1284" i="1" s="1"/>
  <c r="J1795" i="1"/>
  <c r="K1795" i="1" s="1"/>
  <c r="J1911" i="1"/>
  <c r="K1911" i="1" s="1"/>
  <c r="J2370" i="1"/>
  <c r="K2370" i="1" s="1"/>
  <c r="J3477" i="1"/>
  <c r="K3477" i="1" s="1"/>
  <c r="J2570" i="1"/>
  <c r="K2570" i="1" s="1"/>
  <c r="J1417" i="1"/>
  <c r="K1417" i="1" s="1"/>
  <c r="J1871" i="1"/>
  <c r="K1871" i="1" s="1"/>
  <c r="J2545" i="1"/>
  <c r="K2545" i="1" s="1"/>
  <c r="J2864" i="1"/>
  <c r="K2864" i="1" s="1"/>
  <c r="J2574" i="1"/>
  <c r="K2574" i="1" s="1"/>
  <c r="J2742" i="1"/>
  <c r="K2742" i="1" s="1"/>
  <c r="J179" i="1"/>
  <c r="K179" i="1" s="1"/>
  <c r="J1262" i="1"/>
  <c r="K1262" i="1" s="1"/>
  <c r="J3733" i="1"/>
  <c r="K3733" i="1" s="1"/>
  <c r="J274" i="1"/>
  <c r="K274" i="1" s="1"/>
  <c r="J2318" i="1"/>
  <c r="K2318" i="1" s="1"/>
  <c r="J2587" i="1"/>
  <c r="K2587" i="1" s="1"/>
  <c r="J971" i="1"/>
  <c r="K971" i="1" s="1"/>
  <c r="J3239" i="1"/>
  <c r="K3239" i="1" s="1"/>
  <c r="J3216" i="1"/>
  <c r="K3216" i="1" s="1"/>
  <c r="J1124" i="1"/>
  <c r="K1124" i="1" s="1"/>
  <c r="J2504" i="1"/>
  <c r="K2504" i="1" s="1"/>
  <c r="J426" i="1"/>
  <c r="K426" i="1" s="1"/>
  <c r="J3300" i="1"/>
  <c r="K3300" i="1" s="1"/>
  <c r="J212" i="1"/>
  <c r="K212" i="1" s="1"/>
  <c r="J310" i="1"/>
  <c r="K310" i="1" s="1"/>
  <c r="J266" i="1"/>
  <c r="K266" i="1" s="1"/>
  <c r="J688" i="1"/>
  <c r="K688" i="1" s="1"/>
  <c r="J857" i="1"/>
  <c r="K857" i="1" s="1"/>
  <c r="J822" i="1"/>
  <c r="K822" i="1" s="1"/>
  <c r="J907" i="1"/>
  <c r="K907" i="1" s="1"/>
  <c r="J913" i="1"/>
  <c r="K913" i="1" s="1"/>
  <c r="J948" i="1"/>
  <c r="K948" i="1" s="1"/>
  <c r="J1216" i="1"/>
  <c r="K1216" i="1" s="1"/>
  <c r="J1348" i="1"/>
  <c r="K1348" i="1" s="1"/>
  <c r="J798" i="1"/>
  <c r="K798" i="1" s="1"/>
  <c r="J1491" i="1"/>
  <c r="K1491" i="1" s="1"/>
  <c r="J1399" i="1"/>
  <c r="K1399" i="1" s="1"/>
  <c r="J1581" i="1"/>
  <c r="K1581" i="1" s="1"/>
  <c r="J1765" i="1"/>
  <c r="K1765" i="1" s="1"/>
  <c r="J863" i="1"/>
  <c r="K863" i="1" s="1"/>
  <c r="J1529" i="1"/>
  <c r="K1529" i="1" s="1"/>
  <c r="J2031" i="1"/>
  <c r="K2031" i="1" s="1"/>
  <c r="J1829" i="1"/>
  <c r="K1829" i="1" s="1"/>
  <c r="J1866" i="1"/>
  <c r="K1866" i="1" s="1"/>
  <c r="J2568" i="1"/>
  <c r="K2568" i="1" s="1"/>
  <c r="J2531" i="1"/>
  <c r="K2531" i="1" s="1"/>
  <c r="J3053" i="1"/>
  <c r="K3053" i="1" s="1"/>
  <c r="J2177" i="1"/>
  <c r="K2177" i="1" s="1"/>
  <c r="J3102" i="1"/>
  <c r="K3102" i="1" s="1"/>
  <c r="J3080" i="1"/>
  <c r="K3080" i="1" s="1"/>
  <c r="J3163" i="1"/>
  <c r="K3163" i="1" s="1"/>
  <c r="J2945" i="1"/>
  <c r="K2945" i="1" s="1"/>
  <c r="J3251" i="1"/>
  <c r="K3251" i="1" s="1"/>
  <c r="J1948" i="1"/>
  <c r="K1948" i="1" s="1"/>
  <c r="J2377" i="1"/>
  <c r="K2377" i="1" s="1"/>
  <c r="J3270" i="1"/>
  <c r="K3270" i="1" s="1"/>
  <c r="J2085" i="1"/>
  <c r="K2085" i="1" s="1"/>
  <c r="J3379" i="1"/>
  <c r="K3379" i="1" s="1"/>
  <c r="J2941" i="1"/>
  <c r="K2941" i="1" s="1"/>
  <c r="J3588" i="1"/>
  <c r="K3588" i="1" s="1"/>
  <c r="J325" i="1"/>
  <c r="K325" i="1" s="1"/>
  <c r="J1081" i="1"/>
  <c r="K1081" i="1" s="1"/>
  <c r="J837" i="1"/>
  <c r="K837" i="1" s="1"/>
  <c r="J3002" i="1"/>
  <c r="K3002" i="1" s="1"/>
  <c r="J3510" i="1"/>
  <c r="K3510" i="1" s="1"/>
  <c r="J686" i="1"/>
  <c r="K686" i="1" s="1"/>
  <c r="J1662" i="1"/>
  <c r="K1662" i="1" s="1"/>
  <c r="J1490" i="1"/>
  <c r="K1490" i="1" s="1"/>
  <c r="J1324" i="1"/>
  <c r="K1324" i="1" s="1"/>
  <c r="J3402" i="1"/>
  <c r="K3402" i="1" s="1"/>
  <c r="J783" i="1"/>
  <c r="K783" i="1" s="1"/>
  <c r="J934" i="1"/>
  <c r="K934" i="1" s="1"/>
  <c r="J1070" i="1"/>
  <c r="K1070" i="1" s="1"/>
  <c r="J1766" i="1"/>
  <c r="K1766" i="1" s="1"/>
  <c r="J2232" i="1"/>
  <c r="K2232" i="1" s="1"/>
  <c r="J2283" i="1"/>
  <c r="K2283" i="1" s="1"/>
  <c r="J2688" i="1"/>
  <c r="K2688" i="1" s="1"/>
  <c r="J2960" i="1"/>
  <c r="K2960" i="1" s="1"/>
  <c r="J2769" i="1"/>
  <c r="K2769" i="1" s="1"/>
  <c r="J3047" i="1"/>
  <c r="K3047" i="1" s="1"/>
  <c r="J3125" i="1"/>
  <c r="K3125" i="1" s="1"/>
  <c r="J1479" i="1"/>
  <c r="K1479" i="1" s="1"/>
  <c r="J1416" i="1"/>
  <c r="K1416" i="1" s="1"/>
  <c r="J3298" i="1"/>
  <c r="K3298" i="1" s="1"/>
  <c r="J602" i="1"/>
  <c r="K602" i="1" s="1"/>
  <c r="J2091" i="1"/>
  <c r="K2091" i="1" s="1"/>
  <c r="J1993" i="1"/>
  <c r="K1993" i="1" s="1"/>
  <c r="J2573" i="1"/>
  <c r="K2573" i="1" s="1"/>
  <c r="J1164" i="1"/>
  <c r="K1164" i="1" s="1"/>
  <c r="J3335" i="1"/>
  <c r="K3335" i="1" s="1"/>
  <c r="J463" i="1"/>
  <c r="K463" i="1" s="1"/>
  <c r="J2486" i="1"/>
  <c r="K2486" i="1" s="1"/>
  <c r="J921" i="1"/>
  <c r="K921" i="1" s="1"/>
  <c r="J2276" i="1"/>
  <c r="K2276" i="1" s="1"/>
  <c r="J430" i="1"/>
  <c r="K430" i="1" s="1"/>
  <c r="J439" i="1"/>
  <c r="K439" i="1" s="1"/>
  <c r="J544" i="1"/>
  <c r="K544" i="1" s="1"/>
  <c r="J808" i="1"/>
  <c r="K808" i="1" s="1"/>
  <c r="J879" i="1"/>
  <c r="K879" i="1" s="1"/>
  <c r="J1102" i="1"/>
  <c r="K1102" i="1" s="1"/>
  <c r="J947" i="1"/>
  <c r="K947" i="1" s="1"/>
  <c r="J1212" i="1"/>
  <c r="K1212" i="1" s="1"/>
  <c r="J1247" i="1"/>
  <c r="K1247" i="1" s="1"/>
  <c r="J1395" i="1"/>
  <c r="K1395" i="1" s="1"/>
  <c r="J1125" i="1"/>
  <c r="K1125" i="1" s="1"/>
  <c r="J1248" i="1"/>
  <c r="K1248" i="1" s="1"/>
  <c r="J1483" i="1"/>
  <c r="K1483" i="1" s="1"/>
  <c r="J1638" i="1"/>
  <c r="K1638" i="1" s="1"/>
  <c r="J1864" i="1"/>
  <c r="K1864" i="1" s="1"/>
  <c r="J2138" i="1"/>
  <c r="K2138" i="1" s="1"/>
  <c r="J2536" i="1"/>
  <c r="K2536" i="1" s="1"/>
  <c r="J2641" i="1"/>
  <c r="K2641" i="1" s="1"/>
  <c r="J2686" i="1"/>
  <c r="K2686" i="1" s="1"/>
  <c r="J3105" i="1"/>
  <c r="K3105" i="1" s="1"/>
  <c r="J2799" i="1"/>
  <c r="K2799" i="1" s="1"/>
  <c r="J1945" i="1"/>
  <c r="K1945" i="1" s="1"/>
  <c r="J734" i="1"/>
  <c r="K734" i="1" s="1"/>
  <c r="J601" i="1"/>
  <c r="K601" i="1" s="1"/>
  <c r="J1193" i="1"/>
  <c r="K1193" i="1" s="1"/>
  <c r="J2502" i="1"/>
  <c r="K2502" i="1" s="1"/>
  <c r="J2802" i="1"/>
  <c r="K2802" i="1" s="1"/>
  <c r="J1764" i="1"/>
  <c r="K1764" i="1" s="1"/>
  <c r="J666" i="1"/>
  <c r="K666" i="1" s="1"/>
  <c r="J3227" i="1"/>
  <c r="K3227" i="1" s="1"/>
  <c r="J1996" i="1"/>
  <c r="K1996" i="1" s="1"/>
  <c r="J2298" i="1"/>
  <c r="K2298" i="1" s="1"/>
  <c r="J3743" i="1"/>
  <c r="K3743" i="1" s="1"/>
  <c r="J1963" i="1"/>
  <c r="K1963" i="1" s="1"/>
  <c r="J2437" i="1"/>
  <c r="K2437" i="1" s="1"/>
  <c r="J2572" i="1"/>
  <c r="K2572" i="1" s="1"/>
  <c r="J1631" i="1"/>
  <c r="K1631" i="1" s="1"/>
  <c r="J1029" i="1"/>
  <c r="K1029" i="1" s="1"/>
  <c r="J1627" i="1"/>
  <c r="K1627" i="1" s="1"/>
  <c r="J3546" i="1"/>
  <c r="K3546" i="1" s="1"/>
  <c r="J3720" i="1"/>
  <c r="K3720" i="1" s="1"/>
  <c r="J880" i="1"/>
  <c r="K880" i="1" s="1"/>
  <c r="J371" i="1"/>
  <c r="K371" i="1" s="1"/>
  <c r="J532" i="1"/>
  <c r="K532" i="1" s="1"/>
  <c r="J576" i="1"/>
  <c r="K576" i="1" s="1"/>
  <c r="J1285" i="1"/>
  <c r="K1285" i="1" s="1"/>
  <c r="J1389" i="1"/>
  <c r="K1389" i="1" s="1"/>
  <c r="J2440" i="1"/>
  <c r="K2440" i="1" s="1"/>
  <c r="J2609" i="1"/>
  <c r="K2609" i="1" s="1"/>
  <c r="J3336" i="1"/>
  <c r="K3336" i="1" s="1"/>
  <c r="J1689" i="1"/>
  <c r="K1689" i="1" s="1"/>
  <c r="J3521" i="1"/>
  <c r="K3521" i="1" s="1"/>
  <c r="J469" i="1"/>
  <c r="K469" i="1" s="1"/>
  <c r="J180" i="1"/>
  <c r="K180" i="1" s="1"/>
  <c r="J244" i="1"/>
  <c r="K244" i="1" s="1"/>
  <c r="J303" i="1"/>
  <c r="K303" i="1" s="1"/>
  <c r="J369" i="1"/>
  <c r="K369" i="1" s="1"/>
  <c r="J254" i="1"/>
  <c r="K254" i="1" s="1"/>
  <c r="J610" i="1"/>
  <c r="K610" i="1" s="1"/>
  <c r="J628" i="1"/>
  <c r="K628" i="1" s="1"/>
  <c r="J649" i="1"/>
  <c r="K649" i="1" s="1"/>
  <c r="J667" i="1"/>
  <c r="K667" i="1" s="1"/>
  <c r="J332" i="1"/>
  <c r="K332" i="1" s="1"/>
  <c r="J700" i="1"/>
  <c r="K700" i="1" s="1"/>
  <c r="J640" i="1"/>
  <c r="K640" i="1" s="1"/>
  <c r="J709" i="1"/>
  <c r="K709" i="1" s="1"/>
  <c r="J924" i="1"/>
  <c r="K924" i="1" s="1"/>
  <c r="J936" i="1"/>
  <c r="K936" i="1" s="1"/>
  <c r="J975" i="1"/>
  <c r="K975" i="1" s="1"/>
  <c r="J854" i="1"/>
  <c r="K854" i="1" s="1"/>
  <c r="J1032" i="1"/>
  <c r="K1032" i="1" s="1"/>
  <c r="J1008" i="1"/>
  <c r="K1008" i="1" s="1"/>
  <c r="J1035" i="1"/>
  <c r="K1035" i="1" s="1"/>
  <c r="J1149" i="1"/>
  <c r="K1149" i="1" s="1"/>
  <c r="J1143" i="1"/>
  <c r="K1143" i="1" s="1"/>
  <c r="J1211" i="1"/>
  <c r="K1211" i="1" s="1"/>
  <c r="J1223" i="1"/>
  <c r="K1223" i="1" s="1"/>
  <c r="J759" i="1"/>
  <c r="K759" i="1" s="1"/>
  <c r="J1327" i="1"/>
  <c r="K1327" i="1" s="1"/>
  <c r="J1350" i="1"/>
  <c r="K1350" i="1" s="1"/>
  <c r="J1362" i="1"/>
  <c r="K1362" i="1" s="1"/>
  <c r="J1373" i="1"/>
  <c r="K1373" i="1" s="1"/>
  <c r="J1407" i="1"/>
  <c r="K1407" i="1" s="1"/>
  <c r="J1379" i="1"/>
  <c r="K1379" i="1" s="1"/>
  <c r="J1447" i="1"/>
  <c r="K1447" i="1" s="1"/>
  <c r="J1118" i="1"/>
  <c r="K1118" i="1" s="1"/>
  <c r="J1461" i="1"/>
  <c r="K1461" i="1" s="1"/>
  <c r="J1201" i="1"/>
  <c r="K1201" i="1" s="1"/>
  <c r="J1499" i="1"/>
  <c r="K1499" i="1" s="1"/>
  <c r="J1315" i="1"/>
  <c r="K1315" i="1" s="1"/>
  <c r="J1603" i="1"/>
  <c r="K1603" i="1" s="1"/>
  <c r="J1659" i="1"/>
  <c r="K1659" i="1" s="1"/>
  <c r="J1733" i="1"/>
  <c r="K1733" i="1" s="1"/>
  <c r="J1617" i="1"/>
  <c r="K1617" i="1" s="1"/>
  <c r="J2600" i="1"/>
  <c r="K2600" i="1" s="1"/>
  <c r="J1773" i="1"/>
  <c r="K1773" i="1" s="1"/>
  <c r="J1949" i="1"/>
  <c r="K1949" i="1" s="1"/>
  <c r="J1820" i="1"/>
  <c r="K1820" i="1" s="1"/>
  <c r="J1557" i="1"/>
  <c r="K1557" i="1" s="1"/>
  <c r="J1422" i="1"/>
  <c r="K1422" i="1" s="1"/>
  <c r="J2183" i="1"/>
  <c r="K2183" i="1" s="1"/>
  <c r="J2150" i="1"/>
  <c r="K2150" i="1" s="1"/>
  <c r="J611" i="1"/>
  <c r="K611" i="1" s="1"/>
  <c r="J2067" i="1"/>
  <c r="K2067" i="1" s="1"/>
  <c r="J2036" i="1"/>
  <c r="K2036" i="1" s="1"/>
  <c r="J2125" i="1"/>
  <c r="K2125" i="1" s="1"/>
  <c r="J2398" i="1"/>
  <c r="K2398" i="1" s="1"/>
  <c r="J2403" i="1"/>
  <c r="K2403" i="1" s="1"/>
  <c r="J2497" i="1"/>
  <c r="K2497" i="1" s="1"/>
  <c r="J2562" i="1"/>
  <c r="K2562" i="1" s="1"/>
  <c r="J2567" i="1"/>
  <c r="K2567" i="1" s="1"/>
  <c r="J2582" i="1"/>
  <c r="K2582" i="1" s="1"/>
  <c r="J2589" i="1"/>
  <c r="K2589" i="1" s="1"/>
  <c r="J2627" i="1"/>
  <c r="K2627" i="1" s="1"/>
  <c r="J2637" i="1"/>
  <c r="K2637" i="1" s="1"/>
  <c r="J2341" i="1"/>
  <c r="K2341" i="1" s="1"/>
  <c r="J2716" i="1"/>
  <c r="K2716" i="1" s="1"/>
  <c r="J1796" i="1"/>
  <c r="K1796" i="1" s="1"/>
  <c r="J2819" i="1"/>
  <c r="K2819" i="1" s="1"/>
  <c r="J2853" i="1"/>
  <c r="K2853" i="1" s="1"/>
  <c r="J2845" i="1"/>
  <c r="K2845" i="1" s="1"/>
  <c r="J2659" i="1"/>
  <c r="K2659" i="1" s="1"/>
  <c r="J2871" i="1"/>
  <c r="K2871" i="1" s="1"/>
  <c r="J2858" i="1"/>
  <c r="K2858" i="1" s="1"/>
  <c r="J2879" i="1"/>
  <c r="K2879" i="1" s="1"/>
  <c r="J2922" i="1"/>
  <c r="K2922" i="1" s="1"/>
  <c r="J2924" i="1"/>
  <c r="K2924" i="1" s="1"/>
  <c r="J2906" i="1"/>
  <c r="K2906" i="1" s="1"/>
  <c r="J3111" i="1"/>
  <c r="K3111" i="1" s="1"/>
  <c r="J3732" i="1"/>
  <c r="K3732" i="1" s="1"/>
  <c r="J3197" i="1"/>
  <c r="K3197" i="1" s="1"/>
  <c r="J3206" i="1"/>
  <c r="K3206" i="1" s="1"/>
  <c r="J3236" i="1"/>
  <c r="K3236" i="1" s="1"/>
  <c r="J3301" i="1"/>
  <c r="K3301" i="1" s="1"/>
  <c r="J3367" i="1"/>
  <c r="K3367" i="1" s="1"/>
  <c r="J3478" i="1"/>
  <c r="K3478" i="1" s="1"/>
  <c r="J3547" i="1"/>
  <c r="K3547" i="1" s="1"/>
  <c r="J3555" i="1"/>
  <c r="K3555" i="1" s="1"/>
  <c r="J3507" i="1"/>
  <c r="K3507" i="1" s="1"/>
  <c r="J3673" i="1"/>
  <c r="K3673" i="1" s="1"/>
  <c r="J3690" i="1"/>
  <c r="K3690" i="1" s="1"/>
  <c r="J2447" i="1"/>
  <c r="K2447" i="1" s="1"/>
  <c r="J3696" i="1"/>
  <c r="K3696" i="1" s="1"/>
  <c r="J3562" i="1"/>
  <c r="K3562" i="1" s="1"/>
  <c r="J411" i="1"/>
  <c r="K411" i="1" s="1"/>
  <c r="J3482" i="1"/>
  <c r="K3482" i="1" s="1"/>
  <c r="J1613" i="1"/>
  <c r="K1613" i="1" s="1"/>
  <c r="J3780" i="1"/>
  <c r="K3780" i="1" s="1"/>
  <c r="J695" i="1"/>
  <c r="K695" i="1" s="1"/>
  <c r="J3247" i="1"/>
  <c r="K3247" i="1" s="1"/>
  <c r="J2501" i="1"/>
  <c r="K2501" i="1" s="1"/>
  <c r="J1095" i="1"/>
  <c r="K1095" i="1" s="1"/>
  <c r="J1527" i="1"/>
  <c r="K1527" i="1" s="1"/>
  <c r="J2620" i="1"/>
  <c r="K2620" i="1" s="1"/>
  <c r="J3013" i="1"/>
  <c r="K3013" i="1" s="1"/>
  <c r="J1718" i="1"/>
  <c r="K1718" i="1" s="1"/>
  <c r="J3763" i="1"/>
  <c r="K3763" i="1" s="1"/>
  <c r="J614" i="1"/>
  <c r="K614" i="1" s="1"/>
  <c r="J514" i="1"/>
  <c r="K514" i="1" s="1"/>
  <c r="J2492" i="1"/>
  <c r="K2492" i="1" s="1"/>
  <c r="J3774" i="1"/>
  <c r="K3774" i="1" s="1"/>
  <c r="J2860" i="1"/>
  <c r="K2860" i="1" s="1"/>
  <c r="J441" i="1"/>
  <c r="K441" i="1" s="1"/>
  <c r="J681" i="1"/>
  <c r="K681" i="1" s="1"/>
  <c r="J436" i="1"/>
  <c r="K436" i="1" s="1"/>
  <c r="J744" i="1"/>
  <c r="K744" i="1" s="1"/>
  <c r="J866" i="1"/>
  <c r="K866" i="1" s="1"/>
  <c r="J636" i="1"/>
  <c r="K636" i="1" s="1"/>
  <c r="J1251" i="1"/>
  <c r="K1251" i="1" s="1"/>
  <c r="J1313" i="1"/>
  <c r="K1313" i="1" s="1"/>
  <c r="J1538" i="1"/>
  <c r="K1538" i="1" s="1"/>
  <c r="J1595" i="1"/>
  <c r="K1595" i="1" s="1"/>
  <c r="J1921" i="1"/>
  <c r="K1921" i="1" s="1"/>
  <c r="J3765" i="1"/>
  <c r="K3765" i="1" s="1"/>
  <c r="J1730" i="1"/>
  <c r="K1730" i="1" s="1"/>
  <c r="J2407" i="1"/>
  <c r="K2407" i="1" s="1"/>
  <c r="J2446" i="1"/>
  <c r="K2446" i="1" s="1"/>
  <c r="J2669" i="1"/>
  <c r="K2669" i="1" s="1"/>
  <c r="J2726" i="1"/>
  <c r="K2726" i="1" s="1"/>
  <c r="J3003" i="1"/>
  <c r="K3003" i="1" s="1"/>
  <c r="J2927" i="1"/>
  <c r="K2927" i="1" s="1"/>
  <c r="J1927" i="1"/>
  <c r="K1927" i="1" s="1"/>
  <c r="J3278" i="1"/>
  <c r="K3278" i="1" s="1"/>
  <c r="J3741" i="1"/>
  <c r="K3741" i="1" s="1"/>
  <c r="J2026" i="1"/>
  <c r="K2026" i="1" s="1"/>
  <c r="J3253" i="1"/>
  <c r="K3253" i="1" s="1"/>
  <c r="J3538" i="1"/>
  <c r="K3538" i="1" s="1"/>
  <c r="J1321" i="1"/>
  <c r="K1321" i="1" s="1"/>
  <c r="J3222" i="1"/>
  <c r="K3222" i="1" s="1"/>
  <c r="J609" i="1"/>
  <c r="K609" i="1" s="1"/>
  <c r="J2825" i="1"/>
  <c r="K2825" i="1" s="1"/>
  <c r="J957" i="1"/>
  <c r="K957" i="1" s="1"/>
  <c r="J2690" i="1"/>
  <c r="K2690" i="1" s="1"/>
  <c r="J3551" i="1"/>
  <c r="K3551" i="1" s="1"/>
  <c r="J1129" i="1"/>
  <c r="K1129" i="1" s="1"/>
  <c r="J2435" i="1"/>
  <c r="K2435" i="1" s="1"/>
  <c r="J3145" i="1"/>
  <c r="K3145" i="1" s="1"/>
  <c r="J506" i="1"/>
  <c r="K506" i="1" s="1"/>
  <c r="J903" i="1"/>
  <c r="K903" i="1" s="1"/>
  <c r="J1279" i="1"/>
  <c r="K1279" i="1" s="1"/>
  <c r="J1752" i="1"/>
  <c r="K1752" i="1" s="1"/>
  <c r="J1848" i="1"/>
  <c r="K1848" i="1" s="1"/>
  <c r="J2041" i="1"/>
  <c r="K2041" i="1" s="1"/>
  <c r="J2263" i="1"/>
  <c r="K2263" i="1" s="1"/>
  <c r="J2623" i="1"/>
  <c r="K2623" i="1" s="1"/>
  <c r="J2240" i="1"/>
  <c r="K2240" i="1" s="1"/>
  <c r="J2120" i="1"/>
  <c r="K2120" i="1" s="1"/>
  <c r="J2644" i="1"/>
  <c r="K2644" i="1" s="1"/>
  <c r="J2755" i="1"/>
  <c r="K2755" i="1" s="1"/>
  <c r="J2817" i="1"/>
  <c r="K2817" i="1" s="1"/>
  <c r="J3046" i="1"/>
  <c r="K3046" i="1" s="1"/>
  <c r="J3374" i="1"/>
  <c r="K3374" i="1" s="1"/>
  <c r="J2411" i="1"/>
  <c r="K2411" i="1" s="1"/>
  <c r="J213" i="1"/>
  <c r="K213" i="1" s="1"/>
  <c r="J3081" i="1"/>
  <c r="K3081" i="1" s="1"/>
  <c r="J813" i="1"/>
  <c r="K813" i="1" s="1"/>
  <c r="J1361" i="1"/>
  <c r="K1361" i="1" s="1"/>
  <c r="J1298" i="1"/>
  <c r="K1298" i="1" s="1"/>
  <c r="J3269" i="1"/>
  <c r="K3269" i="1" s="1"/>
  <c r="J2863" i="1"/>
  <c r="K2863" i="1" s="1"/>
  <c r="J764" i="1"/>
  <c r="K764" i="1" s="1"/>
  <c r="J3504" i="1"/>
  <c r="K3504" i="1" s="1"/>
  <c r="J416" i="1"/>
  <c r="K416" i="1" s="1"/>
  <c r="J152" i="1"/>
  <c r="K152" i="1" s="1"/>
  <c r="J260" i="1"/>
  <c r="K260" i="1" s="1"/>
  <c r="J452" i="1"/>
  <c r="K452" i="1" s="1"/>
  <c r="J804" i="1"/>
  <c r="K804" i="1" s="1"/>
  <c r="J838" i="1"/>
  <c r="K838" i="1" s="1"/>
  <c r="J904" i="1"/>
  <c r="K904" i="1" s="1"/>
  <c r="J1178" i="1"/>
  <c r="K1178" i="1" s="1"/>
  <c r="J745" i="1"/>
  <c r="K745" i="1" s="1"/>
  <c r="J888" i="1"/>
  <c r="K888" i="1" s="1"/>
  <c r="J1330" i="1"/>
  <c r="K1330" i="1" s="1"/>
  <c r="J1769" i="1"/>
  <c r="K1769" i="1" s="1"/>
  <c r="J1974" i="1"/>
  <c r="K1974" i="1" s="1"/>
  <c r="J2156" i="1"/>
  <c r="K2156" i="1" s="1"/>
  <c r="J944" i="1"/>
  <c r="K944" i="1" s="1"/>
  <c r="J2162" i="1"/>
  <c r="K2162" i="1" s="1"/>
  <c r="J1532" i="1"/>
  <c r="K1532" i="1" s="1"/>
  <c r="J1535" i="1"/>
  <c r="K1535" i="1" s="1"/>
  <c r="J2495" i="1"/>
  <c r="K2495" i="1" s="1"/>
  <c r="J2124" i="1"/>
  <c r="K2124" i="1" s="1"/>
  <c r="J2535" i="1"/>
  <c r="K2535" i="1" s="1"/>
  <c r="J2598" i="1"/>
  <c r="K2598" i="1" s="1"/>
  <c r="J3134" i="1"/>
  <c r="K3134" i="1" s="1"/>
  <c r="J2852" i="1"/>
  <c r="K2852" i="1" s="1"/>
  <c r="J3506" i="1"/>
  <c r="K3506" i="1" s="1"/>
  <c r="J2073" i="1"/>
  <c r="K2073" i="1" s="1"/>
  <c r="J3343" i="1"/>
  <c r="K3343" i="1" s="1"/>
  <c r="J3441" i="1"/>
  <c r="K3441" i="1" s="1"/>
  <c r="J2727" i="1"/>
  <c r="K2727" i="1" s="1"/>
  <c r="J1215" i="1"/>
  <c r="K1215" i="1" s="1"/>
  <c r="J2621" i="1"/>
  <c r="K2621" i="1" s="1"/>
  <c r="J2643" i="1"/>
  <c r="K2643" i="1" s="1"/>
  <c r="J3065" i="1"/>
  <c r="K3065" i="1" s="1"/>
  <c r="J3688" i="1"/>
  <c r="K3688" i="1" s="1"/>
  <c r="J189" i="1"/>
  <c r="K189" i="1" s="1"/>
  <c r="J199" i="1"/>
  <c r="K199" i="1" s="1"/>
  <c r="J3322" i="1"/>
  <c r="K3322" i="1" s="1"/>
  <c r="J2703" i="1"/>
  <c r="K2703" i="1" s="1"/>
  <c r="J3257" i="1"/>
  <c r="K3257" i="1" s="1"/>
  <c r="J1936" i="1"/>
  <c r="K1936" i="1" s="1"/>
  <c r="J1822" i="1"/>
  <c r="K1822" i="1" s="1"/>
  <c r="J1714" i="1"/>
  <c r="K1714" i="1" s="1"/>
  <c r="J3592" i="1"/>
  <c r="K3592" i="1" s="1"/>
  <c r="J828" i="1"/>
  <c r="K828" i="1" s="1"/>
  <c r="J1540" i="1"/>
  <c r="K1540" i="1" s="1"/>
  <c r="J1367" i="1"/>
  <c r="K1367" i="1" s="1"/>
  <c r="J3228" i="1"/>
  <c r="K3228" i="1" s="1"/>
  <c r="J949" i="1"/>
  <c r="K949" i="1" s="1"/>
  <c r="J834" i="1"/>
  <c r="K834" i="1" s="1"/>
  <c r="J1127" i="1"/>
  <c r="K1127" i="1" s="1"/>
  <c r="J275" i="1"/>
  <c r="K275" i="1" s="1"/>
  <c r="J1256" i="1"/>
  <c r="K1256" i="1" s="1"/>
  <c r="J1726" i="1"/>
  <c r="K1726" i="1" s="1"/>
  <c r="J2213" i="1"/>
  <c r="K2213" i="1" s="1"/>
  <c r="J2308" i="1"/>
  <c r="K2308" i="1" s="1"/>
  <c r="J3043" i="1"/>
  <c r="K3043" i="1" s="1"/>
  <c r="J3766" i="1"/>
  <c r="K3766" i="1" s="1"/>
  <c r="J3515" i="1"/>
  <c r="K3515" i="1" s="1"/>
  <c r="J2894" i="1"/>
  <c r="K2894" i="1" s="1"/>
  <c r="J3324" i="1"/>
  <c r="K3324" i="1" s="1"/>
  <c r="J820" i="1"/>
  <c r="K820" i="1" s="1"/>
  <c r="J1147" i="1"/>
  <c r="K1147" i="1" s="1"/>
  <c r="J607" i="1"/>
  <c r="K607" i="1" s="1"/>
  <c r="J471" i="1"/>
  <c r="K471" i="1" s="1"/>
  <c r="J2966" i="1"/>
  <c r="K2966" i="1" s="1"/>
  <c r="J693" i="1"/>
  <c r="K693" i="1" s="1"/>
  <c r="J312" i="1"/>
  <c r="K312" i="1" s="1"/>
  <c r="J1990" i="1"/>
  <c r="K1990" i="1" s="1"/>
  <c r="J1203" i="1"/>
  <c r="K1203" i="1" s="1"/>
  <c r="J1293" i="1"/>
  <c r="K1293" i="1" s="1"/>
  <c r="J3437" i="1"/>
  <c r="K3437" i="1" s="1"/>
  <c r="J198" i="1"/>
  <c r="K198" i="1" s="1"/>
  <c r="J505" i="1"/>
  <c r="K505" i="1" s="1"/>
  <c r="J1685" i="1"/>
  <c r="K1685" i="1" s="1"/>
  <c r="J1724" i="1"/>
  <c r="K1724" i="1" s="1"/>
  <c r="J1969" i="1"/>
  <c r="K1969" i="1" s="1"/>
  <c r="J281" i="1"/>
  <c r="K281" i="1" s="1"/>
  <c r="J298" i="1"/>
  <c r="K298" i="1" s="1"/>
  <c r="J346" i="1"/>
  <c r="K346" i="1" s="1"/>
  <c r="J383" i="1"/>
  <c r="K383" i="1" s="1"/>
  <c r="J247" i="1"/>
  <c r="K247" i="1" s="1"/>
  <c r="J434" i="1"/>
  <c r="K434" i="1" s="1"/>
  <c r="J450" i="1"/>
  <c r="K450" i="1" s="1"/>
  <c r="J568" i="1"/>
  <c r="K568" i="1" s="1"/>
  <c r="J627" i="1"/>
  <c r="K627" i="1" s="1"/>
  <c r="J707" i="1"/>
  <c r="K707" i="1" s="1"/>
  <c r="J712" i="1"/>
  <c r="K712" i="1" s="1"/>
  <c r="J660" i="1"/>
  <c r="K660" i="1" s="1"/>
  <c r="J714" i="1"/>
  <c r="K714" i="1" s="1"/>
  <c r="J716" i="1"/>
  <c r="K716" i="1" s="1"/>
  <c r="J591" i="1"/>
  <c r="K591" i="1" s="1"/>
  <c r="J727" i="1"/>
  <c r="K727" i="1" s="1"/>
  <c r="J849" i="1"/>
  <c r="K849" i="1" s="1"/>
  <c r="J852" i="1"/>
  <c r="K852" i="1" s="1"/>
  <c r="J774" i="1"/>
  <c r="K774" i="1" s="1"/>
  <c r="J859" i="1"/>
  <c r="K859" i="1" s="1"/>
  <c r="J902" i="1"/>
  <c r="K902" i="1" s="1"/>
  <c r="J861" i="1"/>
  <c r="K861" i="1" s="1"/>
  <c r="J991" i="1"/>
  <c r="K991" i="1" s="1"/>
  <c r="J1080" i="1"/>
  <c r="K1080" i="1" s="1"/>
  <c r="J932" i="1"/>
  <c r="K932" i="1" s="1"/>
  <c r="J1097" i="1"/>
  <c r="K1097" i="1" s="1"/>
  <c r="J1144" i="1"/>
  <c r="K1144" i="1" s="1"/>
  <c r="J1135" i="1"/>
  <c r="K1135" i="1" s="1"/>
  <c r="J1151" i="1"/>
  <c r="K1151" i="1" s="1"/>
  <c r="J1221" i="1"/>
  <c r="K1221" i="1" s="1"/>
  <c r="J1229" i="1"/>
  <c r="K1229" i="1" s="1"/>
  <c r="J1177" i="1"/>
  <c r="K1177" i="1" s="1"/>
  <c r="J1307" i="1"/>
  <c r="K1307" i="1" s="1"/>
  <c r="J1354" i="1"/>
  <c r="K1354" i="1" s="1"/>
  <c r="J1356" i="1"/>
  <c r="K1356" i="1" s="1"/>
  <c r="J1365" i="1"/>
  <c r="K1365" i="1" s="1"/>
  <c r="J1169" i="1"/>
  <c r="K1169" i="1" s="1"/>
  <c r="J1439" i="1"/>
  <c r="K1439" i="1" s="1"/>
  <c r="J1383" i="1"/>
  <c r="K1383" i="1" s="1"/>
  <c r="J1534" i="1"/>
  <c r="K1534" i="1" s="1"/>
  <c r="J761" i="1"/>
  <c r="K761" i="1" s="1"/>
  <c r="J1429" i="1"/>
  <c r="K1429" i="1" s="1"/>
  <c r="J1277" i="1"/>
  <c r="K1277" i="1" s="1"/>
  <c r="J1623" i="1"/>
  <c r="K1623" i="1" s="1"/>
  <c r="J1585" i="1"/>
  <c r="K1585" i="1" s="1"/>
  <c r="J1607" i="1"/>
  <c r="K1607" i="1" s="1"/>
  <c r="J1633" i="1"/>
  <c r="K1633" i="1" s="1"/>
  <c r="J1430" i="1"/>
  <c r="K1430" i="1" s="1"/>
  <c r="J1371" i="1"/>
  <c r="K1371" i="1" s="1"/>
  <c r="J1790" i="1"/>
  <c r="K1790" i="1" s="1"/>
  <c r="J1889" i="1"/>
  <c r="K1889" i="1" s="1"/>
  <c r="J1667" i="1"/>
  <c r="K1667" i="1" s="1"/>
  <c r="J1783" i="1"/>
  <c r="K1783" i="1" s="1"/>
  <c r="J1906" i="1"/>
  <c r="K1906" i="1" s="1"/>
  <c r="J1470" i="1"/>
  <c r="K1470" i="1" s="1"/>
  <c r="J1972" i="1"/>
  <c r="K1972" i="1" s="1"/>
  <c r="J1774" i="1"/>
  <c r="K1774" i="1" s="1"/>
  <c r="J2060" i="1"/>
  <c r="K2060" i="1" s="1"/>
  <c r="J2887" i="1"/>
  <c r="K2887" i="1" s="1"/>
  <c r="J2006" i="1"/>
  <c r="K2006" i="1" s="1"/>
  <c r="J2144" i="1"/>
  <c r="K2144" i="1" s="1"/>
  <c r="J2163" i="1"/>
  <c r="K2163" i="1" s="1"/>
  <c r="J2118" i="1"/>
  <c r="K2118" i="1" s="1"/>
  <c r="J2165" i="1"/>
  <c r="K2165" i="1" s="1"/>
  <c r="J2192" i="1"/>
  <c r="K2192" i="1" s="1"/>
  <c r="J2292" i="1"/>
  <c r="K2292" i="1" s="1"/>
  <c r="J2261" i="1"/>
  <c r="K2261" i="1" s="1"/>
  <c r="J2297" i="1"/>
  <c r="K2297" i="1" s="1"/>
  <c r="J2320" i="1"/>
  <c r="K2320" i="1" s="1"/>
  <c r="J2314" i="1"/>
  <c r="K2314" i="1" s="1"/>
  <c r="J2931" i="1"/>
  <c r="K2931" i="1" s="1"/>
  <c r="J2431" i="1"/>
  <c r="K2431" i="1" s="1"/>
  <c r="J2419" i="1"/>
  <c r="K2419" i="1" s="1"/>
  <c r="J2391" i="1"/>
  <c r="K2391" i="1" s="1"/>
  <c r="J2444" i="1"/>
  <c r="K2444" i="1" s="1"/>
  <c r="J2466" i="1"/>
  <c r="K2466" i="1" s="1"/>
  <c r="J2465" i="1"/>
  <c r="K2465" i="1" s="1"/>
  <c r="J2529" i="1"/>
  <c r="K2529" i="1" s="1"/>
  <c r="J2478" i="1"/>
  <c r="K2478" i="1" s="1"/>
  <c r="J2550" i="1"/>
  <c r="K2550" i="1" s="1"/>
  <c r="J2576" i="1"/>
  <c r="K2576" i="1" s="1"/>
  <c r="J2639" i="1"/>
  <c r="K2639" i="1" s="1"/>
  <c r="J2648" i="1"/>
  <c r="K2648" i="1" s="1"/>
  <c r="J2511" i="1"/>
  <c r="K2511" i="1" s="1"/>
  <c r="J2694" i="1"/>
  <c r="K2694" i="1" s="1"/>
  <c r="J2700" i="1"/>
  <c r="K2700" i="1" s="1"/>
  <c r="J2443" i="1"/>
  <c r="K2443" i="1" s="1"/>
  <c r="J2697" i="1"/>
  <c r="K2697" i="1" s="1"/>
  <c r="J2775" i="1"/>
  <c r="K2775" i="1" s="1"/>
  <c r="J2791" i="1"/>
  <c r="K2791" i="1" s="1"/>
  <c r="J2822" i="1"/>
  <c r="K2822" i="1" s="1"/>
  <c r="J2920" i="1"/>
  <c r="K2920" i="1" s="1"/>
  <c r="J2925" i="1"/>
  <c r="K2925" i="1" s="1"/>
  <c r="J2921" i="1"/>
  <c r="K2921" i="1" s="1"/>
  <c r="J2979" i="1"/>
  <c r="K2979" i="1" s="1"/>
  <c r="J2843" i="1"/>
  <c r="K2843" i="1" s="1"/>
  <c r="J2986" i="1"/>
  <c r="K2986" i="1" s="1"/>
  <c r="J3039" i="1"/>
  <c r="K3039" i="1" s="1"/>
  <c r="J3049" i="1"/>
  <c r="K3049" i="1" s="1"/>
  <c r="J3084" i="1"/>
  <c r="K3084" i="1" s="1"/>
  <c r="J3156" i="1"/>
  <c r="K3156" i="1" s="1"/>
  <c r="J3152" i="1"/>
  <c r="K3152" i="1" s="1"/>
  <c r="J3162" i="1"/>
  <c r="K3162" i="1" s="1"/>
  <c r="J3109" i="1"/>
  <c r="K3109" i="1" s="1"/>
  <c r="J3223" i="1"/>
  <c r="K3223" i="1" s="1"/>
  <c r="J3246" i="1"/>
  <c r="K3246" i="1" s="1"/>
  <c r="J3268" i="1"/>
  <c r="K3268" i="1" s="1"/>
  <c r="J3284" i="1"/>
  <c r="K3284" i="1" s="1"/>
  <c r="J3375" i="1"/>
  <c r="K3375" i="1" s="1"/>
  <c r="J3408" i="1"/>
  <c r="K3408" i="1" s="1"/>
  <c r="J3382" i="1"/>
  <c r="K3382" i="1" s="1"/>
  <c r="J3439" i="1"/>
  <c r="K3439" i="1" s="1"/>
  <c r="J3485" i="1"/>
  <c r="K3485" i="1" s="1"/>
  <c r="J3495" i="1"/>
  <c r="K3495" i="1" s="1"/>
  <c r="J3609" i="1"/>
  <c r="K3609" i="1" s="1"/>
  <c r="J3628" i="1"/>
  <c r="K3628" i="1" s="1"/>
  <c r="J3488" i="1"/>
  <c r="K3488" i="1" s="1"/>
  <c r="J3637" i="1"/>
  <c r="K3637" i="1" s="1"/>
  <c r="J3589" i="1"/>
  <c r="K3589" i="1" s="1"/>
  <c r="J356" i="1"/>
  <c r="K356" i="1" s="1"/>
  <c r="J788" i="1"/>
  <c r="K788" i="1" s="1"/>
  <c r="J1014" i="1"/>
  <c r="K1014" i="1" s="1"/>
  <c r="J1100" i="1"/>
  <c r="K1100" i="1" s="1"/>
  <c r="J510" i="1"/>
  <c r="K510" i="1" s="1"/>
  <c r="J963" i="1"/>
  <c r="K963" i="1" s="1"/>
  <c r="J3112" i="1"/>
  <c r="K3112" i="1" s="1"/>
  <c r="J3147" i="1"/>
  <c r="K3147" i="1" s="1"/>
  <c r="J283" i="1"/>
  <c r="K283" i="1" s="1"/>
  <c r="J912" i="1"/>
  <c r="K912" i="1" s="1"/>
  <c r="J2426" i="1"/>
  <c r="K2426" i="1" s="1"/>
  <c r="J3380" i="1"/>
  <c r="K3380" i="1" s="1"/>
  <c r="J536" i="1"/>
  <c r="K536" i="1" s="1"/>
  <c r="J2065" i="1"/>
  <c r="K2065" i="1" s="1"/>
  <c r="J2471" i="1"/>
  <c r="K2471" i="1" s="1"/>
  <c r="J2878" i="1"/>
  <c r="K2878" i="1" s="1"/>
  <c r="J3245" i="1"/>
  <c r="K3245" i="1" s="1"/>
  <c r="J1994" i="1"/>
  <c r="K1994" i="1" s="1"/>
  <c r="J3604" i="1"/>
  <c r="K3604" i="1" s="1"/>
  <c r="J3764" i="1"/>
  <c r="K3764" i="1" s="1"/>
  <c r="J1323" i="1"/>
  <c r="K1323" i="1" s="1"/>
  <c r="J2143" i="1"/>
  <c r="K2143" i="1" s="1"/>
  <c r="J3645" i="1"/>
  <c r="K3645" i="1" s="1"/>
  <c r="J1259" i="1"/>
  <c r="K1259" i="1" s="1"/>
  <c r="J1022" i="1"/>
  <c r="K1022" i="1" s="1"/>
  <c r="J3058" i="1"/>
  <c r="K3058" i="1" s="1"/>
  <c r="J259" i="1"/>
  <c r="K259" i="1" s="1"/>
  <c r="J2905" i="1"/>
  <c r="K2905" i="1" s="1"/>
  <c r="J647" i="1"/>
  <c r="K647" i="1" s="1"/>
  <c r="J1525" i="1"/>
  <c r="K1525" i="1" s="1"/>
  <c r="J552" i="1"/>
  <c r="K552" i="1" s="1"/>
  <c r="J245" i="1"/>
  <c r="K245" i="1" s="1"/>
  <c r="J1168" i="1"/>
  <c r="K1168" i="1" s="1"/>
  <c r="J1545" i="1"/>
  <c r="K1545" i="1" s="1"/>
  <c r="J643" i="1"/>
  <c r="K643" i="1" s="1"/>
  <c r="J136" i="1"/>
  <c r="K136" i="1" s="1"/>
  <c r="J983" i="1"/>
  <c r="K983" i="1" s="1"/>
  <c r="J1458" i="1"/>
  <c r="K1458" i="1" s="1"/>
  <c r="J2225" i="1"/>
  <c r="K2225" i="1" s="1"/>
  <c r="J2692" i="1"/>
  <c r="K2692" i="1" s="1"/>
  <c r="J1824" i="1"/>
  <c r="K1824" i="1" s="1"/>
  <c r="J2851" i="1"/>
  <c r="K2851" i="1" s="1"/>
  <c r="J3769" i="1"/>
  <c r="K3769" i="1" s="1"/>
  <c r="J3386" i="1"/>
  <c r="K3386" i="1" s="1"/>
  <c r="J3461" i="1"/>
  <c r="K3461" i="1" s="1"/>
  <c r="J565" i="1"/>
  <c r="K565" i="1" s="1"/>
  <c r="J1771" i="1"/>
  <c r="K1771" i="1" s="1"/>
  <c r="J2969" i="1"/>
  <c r="K2969" i="1" s="1"/>
  <c r="J2378" i="1"/>
  <c r="K2378" i="1" s="1"/>
  <c r="J2613" i="1"/>
  <c r="K2613" i="1" s="1"/>
  <c r="J1991" i="1"/>
  <c r="K1991" i="1" s="1"/>
  <c r="J388" i="1"/>
  <c r="K388" i="1" s="1"/>
  <c r="J3005" i="1"/>
  <c r="K3005" i="1" s="1"/>
  <c r="J2991" i="1"/>
  <c r="K2991" i="1" s="1"/>
  <c r="J2776" i="1"/>
  <c r="K2776" i="1" s="1"/>
  <c r="J1437" i="1"/>
  <c r="K1437" i="1" s="1"/>
  <c r="J3231" i="1"/>
  <c r="K3231" i="1" s="1"/>
  <c r="J3677" i="1"/>
  <c r="K3677" i="1" s="1"/>
  <c r="J91" i="1"/>
  <c r="K91" i="1" s="1"/>
  <c r="J110" i="1"/>
  <c r="K110" i="1" s="1"/>
  <c r="J159" i="1"/>
  <c r="K159" i="1" s="1"/>
  <c r="J482" i="1"/>
  <c r="K482" i="1" s="1"/>
  <c r="J635" i="1"/>
  <c r="K635" i="1" s="1"/>
  <c r="J191" i="1"/>
  <c r="K191" i="1" s="1"/>
  <c r="J255" i="1"/>
  <c r="K255" i="1" s="1"/>
  <c r="J269" i="1"/>
  <c r="K269" i="1" s="1"/>
  <c r="J233" i="1"/>
  <c r="K233" i="1" s="1"/>
  <c r="J336" i="1"/>
  <c r="K336" i="1" s="1"/>
  <c r="J531" i="1"/>
  <c r="K531" i="1" s="1"/>
  <c r="J582" i="1"/>
  <c r="K582" i="1" s="1"/>
  <c r="J584" i="1"/>
  <c r="K584" i="1" s="1"/>
  <c r="J698" i="1"/>
  <c r="K698" i="1" s="1"/>
  <c r="J851" i="1"/>
  <c r="K851" i="1" s="1"/>
  <c r="J906" i="1"/>
  <c r="K906" i="1" s="1"/>
  <c r="J883" i="1"/>
  <c r="K883" i="1" s="1"/>
  <c r="J1161" i="1"/>
  <c r="K1161" i="1" s="1"/>
  <c r="J1432" i="1"/>
  <c r="K1432" i="1" s="1"/>
  <c r="J846" i="1"/>
  <c r="K846" i="1" s="1"/>
  <c r="J1574" i="1"/>
  <c r="K1574" i="1" s="1"/>
  <c r="J1454" i="1"/>
  <c r="K1454" i="1" s="1"/>
  <c r="J3727" i="1"/>
  <c r="K3727" i="1" s="1"/>
  <c r="J1644" i="1"/>
  <c r="K1644" i="1" s="1"/>
  <c r="J3184" i="1"/>
  <c r="K3184" i="1" s="1"/>
  <c r="J1679" i="1"/>
  <c r="K1679" i="1" s="1"/>
  <c r="J1960" i="1"/>
  <c r="K1960" i="1" s="1"/>
  <c r="J2055" i="1"/>
  <c r="K2055" i="1" s="1"/>
  <c r="J2046" i="1"/>
  <c r="K2046" i="1" s="1"/>
  <c r="J2084" i="1"/>
  <c r="K2084" i="1" s="1"/>
  <c r="J2179" i="1"/>
  <c r="K2179" i="1" s="1"/>
  <c r="J2242" i="1"/>
  <c r="K2242" i="1" s="1"/>
  <c r="J2204" i="1"/>
  <c r="K2204" i="1" s="1"/>
  <c r="J2842" i="1"/>
  <c r="K2842" i="1" s="1"/>
  <c r="J2348" i="1"/>
  <c r="K2348" i="1" s="1"/>
  <c r="J2592" i="1"/>
  <c r="K2592" i="1" s="1"/>
  <c r="J2859" i="1"/>
  <c r="K2859" i="1" s="1"/>
  <c r="J2221" i="1"/>
  <c r="K2221" i="1" s="1"/>
  <c r="J2797" i="1"/>
  <c r="K2797" i="1" s="1"/>
  <c r="J2876" i="1"/>
  <c r="K2876" i="1" s="1"/>
  <c r="J3029" i="1"/>
  <c r="K3029" i="1" s="1"/>
  <c r="J3040" i="1"/>
  <c r="K3040" i="1" s="1"/>
  <c r="J2356" i="1"/>
  <c r="K2356" i="1" s="1"/>
  <c r="J3054" i="1"/>
  <c r="K3054" i="1" s="1"/>
  <c r="J3175" i="1"/>
  <c r="K3175" i="1" s="1"/>
  <c r="J3234" i="1"/>
  <c r="K3234" i="1" s="1"/>
  <c r="J3280" i="1"/>
  <c r="K3280" i="1" s="1"/>
  <c r="J3172" i="1"/>
  <c r="K3172" i="1" s="1"/>
  <c r="J3535" i="1"/>
  <c r="K3535" i="1" s="1"/>
  <c r="J94" i="1"/>
  <c r="K94" i="1" s="1"/>
  <c r="J1424" i="1"/>
  <c r="K1424" i="1" s="1"/>
  <c r="J1484" i="1"/>
  <c r="K1484" i="1" s="1"/>
  <c r="J1404" i="1"/>
  <c r="K1404" i="1" s="1"/>
  <c r="J685" i="1"/>
  <c r="K685" i="1" s="1"/>
  <c r="J1563" i="1"/>
  <c r="K1563" i="1" s="1"/>
  <c r="J2929" i="1"/>
  <c r="K2929" i="1" s="1"/>
  <c r="J3610" i="1"/>
  <c r="K3610" i="1" s="1"/>
  <c r="J1867" i="1"/>
  <c r="K1867" i="1" s="1"/>
  <c r="J580" i="1"/>
  <c r="K580" i="1" s="1"/>
  <c r="J374" i="1"/>
  <c r="K374" i="1" s="1"/>
  <c r="J1031" i="1"/>
  <c r="K1031" i="1" s="1"/>
  <c r="J2658" i="1"/>
  <c r="K2658" i="1" s="1"/>
  <c r="J2011" i="1"/>
  <c r="K2011" i="1" s="1"/>
  <c r="J819" i="1"/>
  <c r="K819" i="1" s="1"/>
  <c r="J2646" i="1"/>
  <c r="K2646" i="1" s="1"/>
  <c r="J402" i="1"/>
  <c r="K402" i="1" s="1"/>
  <c r="J490" i="1"/>
  <c r="K490" i="1" s="1"/>
  <c r="J2994" i="1"/>
  <c r="K2994" i="1" s="1"/>
  <c r="J623" i="1"/>
  <c r="K623" i="1" s="1"/>
  <c r="J353" i="1"/>
  <c r="K353" i="1" s="1"/>
  <c r="J1392" i="1"/>
  <c r="K1392" i="1" s="1"/>
  <c r="J2938" i="1"/>
  <c r="K2938" i="1" s="1"/>
  <c r="J313" i="1"/>
  <c r="K313" i="1" s="1"/>
  <c r="J432" i="1"/>
  <c r="K432" i="1" s="1"/>
  <c r="J428" i="1"/>
  <c r="K428" i="1" s="1"/>
  <c r="J372" i="1"/>
  <c r="K372" i="1" s="1"/>
  <c r="J954" i="1"/>
  <c r="K954" i="1" s="1"/>
  <c r="J448" i="1"/>
  <c r="K448" i="1" s="1"/>
  <c r="J1012" i="1"/>
  <c r="K1012" i="1" s="1"/>
  <c r="J939" i="1"/>
  <c r="K939" i="1" s="1"/>
  <c r="J1217" i="1"/>
  <c r="K1217" i="1" s="1"/>
  <c r="J1329" i="1"/>
  <c r="K1329" i="1" s="1"/>
  <c r="J1569" i="1"/>
  <c r="K1569" i="1" s="1"/>
  <c r="J772" i="1"/>
  <c r="K772" i="1" s="1"/>
  <c r="J497" i="1"/>
  <c r="K497" i="1" s="1"/>
  <c r="J2038" i="1"/>
  <c r="K2038" i="1" s="1"/>
  <c r="J2351" i="1"/>
  <c r="K2351" i="1" s="1"/>
  <c r="J2438" i="1"/>
  <c r="K2438" i="1" s="1"/>
  <c r="J1359" i="1"/>
  <c r="K1359" i="1" s="1"/>
  <c r="J617" i="1"/>
  <c r="K617" i="1" s="1"/>
  <c r="J2735" i="1"/>
  <c r="K2735" i="1" s="1"/>
  <c r="J2092" i="1"/>
  <c r="K2092" i="1" s="1"/>
  <c r="J2923" i="1"/>
  <c r="K2923" i="1" s="1"/>
  <c r="J3340" i="1"/>
  <c r="K3340" i="1" s="1"/>
  <c r="J3376" i="1"/>
  <c r="K3376" i="1" s="1"/>
  <c r="J3423" i="1"/>
  <c r="K3423" i="1" s="1"/>
  <c r="J3684" i="1"/>
  <c r="K3684" i="1" s="1"/>
  <c r="J3625" i="1"/>
  <c r="K3625" i="1" s="1"/>
  <c r="J3101" i="1"/>
  <c r="K3101" i="1" s="1"/>
  <c r="J613" i="1"/>
  <c r="K613" i="1" s="1"/>
  <c r="J818" i="1"/>
  <c r="K818" i="1" s="1"/>
  <c r="J615" i="1"/>
  <c r="K615" i="1" s="1"/>
  <c r="J3181" i="1"/>
  <c r="K3181" i="1" s="1"/>
  <c r="J1232" i="1"/>
  <c r="K1232" i="1" s="1"/>
  <c r="J1475" i="1"/>
  <c r="K1475" i="1" s="1"/>
  <c r="J3640" i="1"/>
  <c r="K3640" i="1" s="1"/>
  <c r="J526" i="1"/>
  <c r="K526" i="1" s="1"/>
  <c r="J781" i="1"/>
  <c r="K781" i="1" s="1"/>
  <c r="J1823" i="1"/>
  <c r="K1823" i="1" s="1"/>
  <c r="J2402" i="1"/>
  <c r="K2402" i="1" s="1"/>
  <c r="J1337" i="1"/>
  <c r="K1337" i="1" s="1"/>
  <c r="J300" i="1"/>
  <c r="K300" i="1" s="1"/>
  <c r="J1322" i="1"/>
  <c r="K1322" i="1" s="1"/>
  <c r="J2069" i="1"/>
  <c r="K2069" i="1" s="1"/>
  <c r="J3529" i="1"/>
  <c r="K3529" i="1" s="1"/>
  <c r="J2166" i="1"/>
  <c r="K2166" i="1" s="1"/>
  <c r="J831" i="1"/>
  <c r="K831" i="1" s="1"/>
  <c r="J203" i="1"/>
  <c r="K203" i="1" s="1"/>
  <c r="J302" i="1"/>
  <c r="K302" i="1" s="1"/>
  <c r="J566" i="1"/>
  <c r="K566" i="1" s="1"/>
  <c r="J586" i="1"/>
  <c r="K586" i="1" s="1"/>
  <c r="J758" i="1"/>
  <c r="K758" i="1" s="1"/>
  <c r="J703" i="1"/>
  <c r="K703" i="1" s="1"/>
  <c r="J836" i="1"/>
  <c r="K836" i="1" s="1"/>
  <c r="J812" i="1"/>
  <c r="K812" i="1" s="1"/>
  <c r="J1205" i="1"/>
  <c r="K1205" i="1" s="1"/>
  <c r="J895" i="1"/>
  <c r="K895" i="1" s="1"/>
  <c r="J1620" i="1"/>
  <c r="K1620" i="1" s="1"/>
  <c r="J1954" i="1"/>
  <c r="K1954" i="1" s="1"/>
  <c r="J1970" i="1"/>
  <c r="K1970" i="1" s="1"/>
  <c r="J2033" i="1"/>
  <c r="K2033" i="1" s="1"/>
  <c r="J2089" i="1"/>
  <c r="K2089" i="1" s="1"/>
  <c r="J1751" i="1"/>
  <c r="K1751" i="1" s="1"/>
  <c r="J2155" i="1"/>
  <c r="K2155" i="1" s="1"/>
  <c r="J2025" i="1"/>
  <c r="K2025" i="1" s="1"/>
  <c r="J3079" i="1"/>
  <c r="K3079" i="1" s="1"/>
  <c r="J2980" i="1"/>
  <c r="K2980" i="1" s="1"/>
  <c r="J3279" i="1"/>
  <c r="K3279" i="1" s="1"/>
  <c r="J3395" i="1"/>
  <c r="K3395" i="1" s="1"/>
  <c r="J3366" i="1"/>
  <c r="K3366" i="1" s="1"/>
  <c r="J3398" i="1"/>
  <c r="K3398" i="1" s="1"/>
  <c r="J2172" i="1"/>
  <c r="K2172" i="1" s="1"/>
  <c r="J3781" i="1"/>
  <c r="K3781" i="1" s="1"/>
  <c r="J3317" i="1"/>
  <c r="K3317" i="1" s="1"/>
  <c r="J878" i="1"/>
  <c r="K878" i="1" s="1"/>
  <c r="J987" i="1"/>
  <c r="K987" i="1" s="1"/>
  <c r="J1121" i="1"/>
  <c r="K1121" i="1" s="1"/>
  <c r="J2610" i="1"/>
  <c r="K2610" i="1" s="1"/>
  <c r="J865" i="1"/>
  <c r="K865" i="1" s="1"/>
  <c r="J2350" i="1"/>
  <c r="K2350" i="1" s="1"/>
  <c r="J3420" i="1"/>
  <c r="K3420" i="1" s="1"/>
  <c r="J3132" i="1"/>
  <c r="K3132" i="1" s="1"/>
  <c r="J3605" i="1"/>
  <c r="K3605" i="1" s="1"/>
  <c r="J243" i="1"/>
  <c r="K243" i="1" s="1"/>
  <c r="J410" i="1"/>
  <c r="K410" i="1" s="1"/>
  <c r="J2173" i="1"/>
  <c r="K2173" i="1" s="1"/>
  <c r="J1431" i="1"/>
  <c r="K1431" i="1" s="1"/>
  <c r="J3445" i="1"/>
  <c r="K3445" i="1" s="1"/>
  <c r="J2751" i="1"/>
  <c r="K2751" i="1" s="1"/>
  <c r="J3599" i="1"/>
  <c r="K3599" i="1" s="1"/>
  <c r="J3602" i="1"/>
  <c r="K3602" i="1" s="1"/>
  <c r="J3692" i="1"/>
  <c r="K3692" i="1" s="1"/>
  <c r="J2096" i="1"/>
  <c r="K2096" i="1" s="1"/>
  <c r="J1779" i="1"/>
  <c r="K1779" i="1" s="1"/>
  <c r="J3087" i="1"/>
  <c r="K3087" i="1" s="1"/>
  <c r="J938" i="1"/>
  <c r="K938" i="1" s="1"/>
  <c r="J3146" i="1"/>
  <c r="K3146" i="1" s="1"/>
  <c r="J1705" i="1"/>
  <c r="K1705" i="1" s="1"/>
  <c r="J2962" i="1"/>
  <c r="K2962" i="1" s="1"/>
  <c r="J248" i="1"/>
  <c r="K248" i="1" s="1"/>
  <c r="J3427" i="1"/>
  <c r="K3427" i="1" s="1"/>
  <c r="J1536" i="1"/>
  <c r="K1536" i="1" s="1"/>
  <c r="J475" i="1"/>
  <c r="K475" i="1" s="1"/>
  <c r="J1009" i="1"/>
  <c r="K1009" i="1" s="1"/>
  <c r="J721" i="1"/>
  <c r="K721" i="1" s="1"/>
  <c r="J683" i="1"/>
  <c r="K683" i="1" s="1"/>
  <c r="J2176" i="1"/>
  <c r="K2176" i="1" s="1"/>
  <c r="J665" i="1"/>
  <c r="K665" i="1" s="1"/>
  <c r="J1071" i="1"/>
  <c r="K1071" i="1" s="1"/>
  <c r="J3056" i="1"/>
  <c r="K3056" i="1" s="1"/>
  <c r="J3121" i="1"/>
  <c r="K3121" i="1" s="1"/>
  <c r="J3748" i="1"/>
  <c r="K3748" i="1" s="1"/>
  <c r="J126" i="1"/>
  <c r="K126" i="1" s="1"/>
  <c r="J185" i="1"/>
  <c r="K185" i="1" s="1"/>
  <c r="J183" i="1"/>
  <c r="K183" i="1" s="1"/>
  <c r="J167" i="1"/>
  <c r="K167" i="1" s="1"/>
  <c r="J219" i="1"/>
  <c r="K219" i="1" s="1"/>
  <c r="J276" i="1"/>
  <c r="K276" i="1" s="1"/>
  <c r="J427" i="1"/>
  <c r="K427" i="1" s="1"/>
  <c r="J459" i="1"/>
  <c r="K459" i="1" s="1"/>
  <c r="J253" i="1"/>
  <c r="K253" i="1" s="1"/>
  <c r="J368" i="1"/>
  <c r="K368" i="1" s="1"/>
  <c r="J522" i="1"/>
  <c r="K522" i="1" s="1"/>
  <c r="J583" i="1"/>
  <c r="K583" i="1" s="1"/>
  <c r="J616" i="1"/>
  <c r="K616" i="1" s="1"/>
  <c r="J618" i="1"/>
  <c r="K618" i="1" s="1"/>
  <c r="J697" i="1"/>
  <c r="K697" i="1" s="1"/>
  <c r="J699" i="1"/>
  <c r="K699" i="1" s="1"/>
  <c r="J705" i="1"/>
  <c r="K705" i="1" s="1"/>
  <c r="J755" i="1"/>
  <c r="K755" i="1" s="1"/>
  <c r="J893" i="1"/>
  <c r="K893" i="1" s="1"/>
  <c r="J862" i="1"/>
  <c r="K862" i="1" s="1"/>
  <c r="J931" i="1"/>
  <c r="K931" i="1" s="1"/>
  <c r="J2932" i="1"/>
  <c r="K2932" i="1" s="1"/>
  <c r="J946" i="1"/>
  <c r="K946" i="1" s="1"/>
  <c r="J809" i="1"/>
  <c r="K809" i="1" s="1"/>
  <c r="J967" i="1"/>
  <c r="K967" i="1" s="1"/>
  <c r="J1005" i="1"/>
  <c r="K1005" i="1" s="1"/>
  <c r="J1059" i="1"/>
  <c r="K1059" i="1" s="1"/>
  <c r="J1063" i="1"/>
  <c r="K1063" i="1" s="1"/>
  <c r="J890" i="1"/>
  <c r="K890" i="1" s="1"/>
  <c r="J1104" i="1"/>
  <c r="K1104" i="1" s="1"/>
  <c r="J1113" i="1"/>
  <c r="K1113" i="1" s="1"/>
  <c r="J1130" i="1"/>
  <c r="K1130" i="1" s="1"/>
  <c r="J1068" i="1"/>
  <c r="K1068" i="1" s="1"/>
  <c r="J1179" i="1"/>
  <c r="K1179" i="1" s="1"/>
  <c r="J1154" i="1"/>
  <c r="K1154" i="1" s="1"/>
  <c r="J929" i="1"/>
  <c r="K929" i="1" s="1"/>
  <c r="J1236" i="1"/>
  <c r="K1236" i="1" s="1"/>
  <c r="J1317" i="1"/>
  <c r="K1317" i="1" s="1"/>
  <c r="J1398" i="1"/>
  <c r="K1398" i="1" s="1"/>
  <c r="J1254" i="1"/>
  <c r="K1254" i="1" s="1"/>
  <c r="J1240" i="1"/>
  <c r="K1240" i="1" s="1"/>
  <c r="J1444" i="1"/>
  <c r="K1444" i="1" s="1"/>
  <c r="J1500" i="1"/>
  <c r="K1500" i="1" s="1"/>
  <c r="J1506" i="1"/>
  <c r="K1506" i="1" s="1"/>
  <c r="J1636" i="1"/>
  <c r="K1636" i="1" s="1"/>
  <c r="J1528" i="1"/>
  <c r="K1528" i="1" s="1"/>
  <c r="J1554" i="1"/>
  <c r="K1554" i="1" s="1"/>
  <c r="J1789" i="1"/>
  <c r="K1789" i="1" s="1"/>
  <c r="J1480" i="1"/>
  <c r="K1480" i="1" s="1"/>
  <c r="J1314" i="1"/>
  <c r="K1314" i="1" s="1"/>
  <c r="J1862" i="1"/>
  <c r="K1862" i="1" s="1"/>
  <c r="J1923" i="1"/>
  <c r="K1923" i="1" s="1"/>
  <c r="J1978" i="1"/>
  <c r="K1978" i="1" s="1"/>
  <c r="J1992" i="1"/>
  <c r="K1992" i="1" s="1"/>
  <c r="J1800" i="1"/>
  <c r="K1800" i="1" s="1"/>
  <c r="J2054" i="1"/>
  <c r="K2054" i="1" s="1"/>
  <c r="J2208" i="1"/>
  <c r="K2208" i="1" s="1"/>
  <c r="J2193" i="1"/>
  <c r="K2193" i="1" s="1"/>
  <c r="J2226" i="1"/>
  <c r="K2226" i="1" s="1"/>
  <c r="J2099" i="1"/>
  <c r="K2099" i="1" s="1"/>
  <c r="J2174" i="1"/>
  <c r="K2174" i="1" s="1"/>
  <c r="J2256" i="1"/>
  <c r="K2256" i="1" s="1"/>
  <c r="J2312" i="1"/>
  <c r="K2312" i="1" s="1"/>
  <c r="J2387" i="1"/>
  <c r="K2387" i="1" s="1"/>
  <c r="J2354" i="1"/>
  <c r="K2354" i="1" s="1"/>
  <c r="J1931" i="1"/>
  <c r="K1931" i="1" s="1"/>
  <c r="J2421" i="1"/>
  <c r="K2421" i="1" s="1"/>
  <c r="J2417" i="1"/>
  <c r="K2417" i="1" s="1"/>
  <c r="J2475" i="1"/>
  <c r="K2475" i="1" s="1"/>
  <c r="J2424" i="1"/>
  <c r="K2424" i="1" s="1"/>
  <c r="J1785" i="1"/>
  <c r="K1785" i="1" s="1"/>
  <c r="J2519" i="1"/>
  <c r="K2519" i="1" s="1"/>
  <c r="J2559" i="1"/>
  <c r="K2559" i="1" s="1"/>
  <c r="J2595" i="1"/>
  <c r="K2595" i="1" s="1"/>
  <c r="J2638" i="1"/>
  <c r="K2638" i="1" s="1"/>
  <c r="J2678" i="1"/>
  <c r="K2678" i="1" s="1"/>
  <c r="J2725" i="1"/>
  <c r="K2725" i="1" s="1"/>
  <c r="J2547" i="1"/>
  <c r="K2547" i="1" s="1"/>
  <c r="J2884" i="1"/>
  <c r="K2884" i="1" s="1"/>
  <c r="J2888" i="1"/>
  <c r="K2888" i="1" s="1"/>
  <c r="J2746" i="1"/>
  <c r="K2746" i="1" s="1"/>
  <c r="J2998" i="1"/>
  <c r="K2998" i="1" s="1"/>
  <c r="J3007" i="1"/>
  <c r="K3007" i="1" s="1"/>
  <c r="J3024" i="1"/>
  <c r="K3024" i="1" s="1"/>
  <c r="J3033" i="1"/>
  <c r="K3033" i="1" s="1"/>
  <c r="J3118" i="1"/>
  <c r="K3118" i="1" s="1"/>
  <c r="J2785" i="1"/>
  <c r="K2785" i="1" s="1"/>
  <c r="J3306" i="1"/>
  <c r="K3306" i="1" s="1"/>
  <c r="J3323" i="1"/>
  <c r="K3323" i="1" s="1"/>
  <c r="J3352" i="1"/>
  <c r="K3352" i="1" s="1"/>
  <c r="J3351" i="1"/>
  <c r="K3351" i="1" s="1"/>
  <c r="J3435" i="1"/>
  <c r="K3435" i="1" s="1"/>
  <c r="J3525" i="1"/>
  <c r="K3525" i="1" s="1"/>
  <c r="J3590" i="1"/>
  <c r="K3590" i="1" s="1"/>
  <c r="J3698" i="1"/>
  <c r="K3698" i="1" s="1"/>
  <c r="J3739" i="1"/>
  <c r="K3739" i="1" s="1"/>
  <c r="J3750" i="1"/>
  <c r="K3750" i="1" s="1"/>
  <c r="J164" i="1"/>
  <c r="K164" i="1" s="1"/>
  <c r="J389" i="1"/>
  <c r="K389" i="1" s="1"/>
  <c r="J557" i="1"/>
  <c r="K557" i="1" s="1"/>
  <c r="J3649" i="1"/>
  <c r="K3649" i="1" s="1"/>
  <c r="J1989" i="1"/>
  <c r="K1989" i="1" s="1"/>
  <c r="J1288" i="1"/>
  <c r="K1288" i="1" s="1"/>
  <c r="J3099" i="1"/>
  <c r="K3099" i="1" s="1"/>
  <c r="J3459" i="1"/>
  <c r="K3459" i="1" s="1"/>
  <c r="J3569" i="1"/>
  <c r="K3569" i="1" s="1"/>
  <c r="J3480" i="1"/>
  <c r="K3480" i="1" s="1"/>
  <c r="J378" i="1"/>
  <c r="K378" i="1" s="1"/>
  <c r="J2169" i="1"/>
  <c r="K2169" i="1" s="1"/>
  <c r="J406" i="1"/>
  <c r="K406" i="1" s="1"/>
  <c r="J370" i="1"/>
  <c r="K370" i="1" s="1"/>
  <c r="J612" i="1"/>
  <c r="K612" i="1" s="1"/>
  <c r="J237" i="1"/>
  <c r="K237" i="1" s="1"/>
  <c r="J3695" i="1"/>
  <c r="K3695" i="1" s="1"/>
  <c r="J545" i="1"/>
  <c r="K545" i="1" s="1"/>
  <c r="J833" i="1"/>
  <c r="K833" i="1" s="1"/>
  <c r="J3701" i="1"/>
  <c r="K3701" i="1" s="1"/>
  <c r="J87" i="1"/>
  <c r="K87" i="1" s="1"/>
  <c r="J263" i="1"/>
  <c r="K263" i="1" s="1"/>
  <c r="J894" i="1"/>
  <c r="K894" i="1" s="1"/>
  <c r="J1403" i="1"/>
  <c r="K1403" i="1" s="1"/>
  <c r="J133" i="1"/>
  <c r="K133" i="1" s="1"/>
  <c r="J120" i="1"/>
  <c r="K120" i="1" s="1"/>
  <c r="J358" i="1"/>
  <c r="K358" i="1" s="1"/>
  <c r="J412" i="1"/>
  <c r="K412" i="1" s="1"/>
  <c r="J579" i="1"/>
  <c r="K579" i="1" s="1"/>
  <c r="J742" i="1"/>
  <c r="K742" i="1" s="1"/>
  <c r="J832" i="1"/>
  <c r="K832" i="1" s="1"/>
  <c r="J964" i="1"/>
  <c r="K964" i="1" s="1"/>
  <c r="J1184" i="1"/>
  <c r="K1184" i="1" s="1"/>
  <c r="J1092" i="1"/>
  <c r="K1092" i="1" s="1"/>
  <c r="J1191" i="1"/>
  <c r="K1191" i="1" s="1"/>
  <c r="J1784" i="1"/>
  <c r="K1784" i="1" s="1"/>
  <c r="J1849" i="1"/>
  <c r="K1849" i="1" s="1"/>
  <c r="J1852" i="1"/>
  <c r="K1852" i="1" s="1"/>
  <c r="J1466" i="1"/>
  <c r="K1466" i="1" s="1"/>
  <c r="J1880" i="1"/>
  <c r="K1880" i="1" s="1"/>
  <c r="J2018" i="1"/>
  <c r="K2018" i="1" s="1"/>
  <c r="J2277" i="1"/>
  <c r="K2277" i="1" s="1"/>
  <c r="J2355" i="1"/>
  <c r="K2355" i="1" s="1"/>
  <c r="J2462" i="1"/>
  <c r="K2462" i="1" s="1"/>
  <c r="J3018" i="1"/>
  <c r="K3018" i="1" s="1"/>
  <c r="J3069" i="1"/>
  <c r="K3069" i="1" s="1"/>
  <c r="J3203" i="1"/>
  <c r="K3203" i="1" s="1"/>
  <c r="J3282" i="1"/>
  <c r="K3282" i="1" s="1"/>
  <c r="J3455" i="1"/>
  <c r="K3455" i="1" s="1"/>
  <c r="J3714" i="1"/>
  <c r="K3714" i="1" s="1"/>
  <c r="J3365" i="1"/>
  <c r="K3365" i="1" s="1"/>
  <c r="J296" i="1"/>
  <c r="K296" i="1" s="1"/>
  <c r="J2158" i="1"/>
  <c r="K2158" i="1" s="1"/>
  <c r="J1716" i="1"/>
  <c r="K1716" i="1" s="1"/>
  <c r="J2249" i="1"/>
  <c r="K2249" i="1" s="1"/>
  <c r="J1580" i="1"/>
  <c r="K1580" i="1" s="1"/>
  <c r="J3491" i="1"/>
  <c r="K3491" i="1" s="1"/>
  <c r="J3691" i="1"/>
  <c r="K3691" i="1" s="1"/>
  <c r="J3668" i="1"/>
  <c r="K3668" i="1" s="1"/>
  <c r="J503" i="1"/>
  <c r="K503" i="1" s="1"/>
  <c r="J1951" i="1"/>
  <c r="K1951" i="1" s="1"/>
  <c r="J3683" i="1"/>
  <c r="K3683" i="1" s="1"/>
  <c r="J720" i="1"/>
  <c r="K720" i="1" s="1"/>
  <c r="J1770" i="1"/>
  <c r="K1770" i="1" s="1"/>
  <c r="J2713" i="1"/>
  <c r="K2713" i="1" s="1"/>
  <c r="J2917" i="1"/>
  <c r="K2917" i="1" s="1"/>
  <c r="J3634" i="1"/>
  <c r="K3634" i="1" s="1"/>
  <c r="J3648" i="1"/>
  <c r="K3648" i="1" s="1"/>
  <c r="J476" i="1"/>
  <c r="K476" i="1" s="1"/>
  <c r="J1758" i="1"/>
  <c r="K1758" i="1" s="1"/>
  <c r="J477" i="1"/>
  <c r="K477" i="1" s="1"/>
  <c r="J2738" i="1"/>
  <c r="K2738" i="1" s="1"/>
  <c r="J3576" i="1"/>
  <c r="K3576" i="1" s="1"/>
  <c r="J905" i="1"/>
  <c r="K905" i="1" s="1"/>
  <c r="J162" i="1"/>
  <c r="K162" i="1" s="1"/>
  <c r="J320" i="1"/>
  <c r="K320" i="1" s="1"/>
  <c r="J194" i="1"/>
  <c r="K194" i="1" s="1"/>
  <c r="J408" i="1"/>
  <c r="K408" i="1" s="1"/>
  <c r="J239" i="1"/>
  <c r="K239" i="1" s="1"/>
  <c r="J381" i="1"/>
  <c r="K381" i="1" s="1"/>
  <c r="J533" i="1"/>
  <c r="K533" i="1" s="1"/>
  <c r="J555" i="1"/>
  <c r="K555" i="1" s="1"/>
  <c r="J562" i="1"/>
  <c r="K562" i="1" s="1"/>
  <c r="J942" i="1"/>
  <c r="K942" i="1" s="1"/>
  <c r="J3740" i="1"/>
  <c r="K3740" i="1" s="1"/>
  <c r="J387" i="1"/>
  <c r="K387" i="1" s="1"/>
  <c r="J507" i="1"/>
  <c r="K507" i="1" s="1"/>
  <c r="J1025" i="1"/>
  <c r="K1025" i="1" s="1"/>
  <c r="J1041" i="1"/>
  <c r="K1041" i="1" s="1"/>
  <c r="J960" i="1"/>
  <c r="K960" i="1" s="1"/>
  <c r="J1241" i="1"/>
  <c r="K1241" i="1" s="1"/>
  <c r="J662" i="1"/>
  <c r="K662" i="1" s="1"/>
  <c r="J2212" i="1"/>
  <c r="K2212" i="1" s="1"/>
  <c r="J2533" i="1"/>
  <c r="K2533" i="1" s="1"/>
  <c r="J1827" i="1"/>
  <c r="K1827" i="1" s="1"/>
  <c r="J2326" i="1"/>
  <c r="K2326" i="1" s="1"/>
  <c r="J2552" i="1"/>
  <c r="K2552" i="1" s="1"/>
  <c r="J2787" i="1"/>
  <c r="K2787" i="1" s="1"/>
  <c r="J2832" i="1"/>
  <c r="K2832" i="1" s="1"/>
  <c r="J1640" i="1"/>
  <c r="K1640" i="1" s="1"/>
  <c r="J2951" i="1"/>
  <c r="K2951" i="1" s="1"/>
  <c r="J2965" i="1"/>
  <c r="K2965" i="1" s="1"/>
  <c r="J1085" i="1"/>
  <c r="K1085" i="1" s="1"/>
  <c r="J2974" i="1"/>
  <c r="K2974" i="1" s="1"/>
  <c r="J3176" i="1"/>
  <c r="K3176" i="1" s="1"/>
  <c r="J1510" i="1"/>
  <c r="K1510" i="1" s="1"/>
  <c r="J3303" i="1"/>
  <c r="K3303" i="1" s="1"/>
  <c r="J3428" i="1"/>
  <c r="K3428" i="1" s="1"/>
  <c r="J1533" i="1"/>
  <c r="K1533" i="1" s="1"/>
  <c r="J3430" i="1"/>
  <c r="K3430" i="1" s="1"/>
  <c r="J3443" i="1"/>
  <c r="K3443" i="1" s="1"/>
  <c r="J3591" i="1"/>
  <c r="K3591" i="1" s="1"/>
  <c r="J474" i="1"/>
  <c r="K474" i="1" s="1"/>
  <c r="J965" i="1"/>
  <c r="K965" i="1" s="1"/>
  <c r="J3312" i="1"/>
  <c r="K3312" i="1" s="1"/>
  <c r="J2059" i="1"/>
  <c r="K2059" i="1" s="1"/>
  <c r="J3620" i="1"/>
  <c r="K3620" i="1" s="1"/>
  <c r="J1343" i="1"/>
  <c r="K1343" i="1" s="1"/>
  <c r="J534" i="1"/>
  <c r="K534" i="1" s="1"/>
  <c r="J2152" i="1"/>
  <c r="K2152" i="1" s="1"/>
  <c r="J1346" i="1"/>
  <c r="K1346" i="1" s="1"/>
  <c r="J3044" i="1"/>
  <c r="K3044" i="1" s="1"/>
  <c r="J3433" i="1"/>
  <c r="K3433" i="1" s="1"/>
  <c r="J3728" i="1"/>
  <c r="K3728" i="1" s="1"/>
  <c r="J1703" i="1"/>
  <c r="K1703" i="1" s="1"/>
  <c r="J592" i="1"/>
  <c r="K592" i="1" s="1"/>
  <c r="J484" i="1"/>
  <c r="K484" i="1" s="1"/>
  <c r="J1291" i="1"/>
  <c r="K1291" i="1" s="1"/>
  <c r="J1833" i="1"/>
  <c r="K1833" i="1" s="1"/>
  <c r="J2190" i="1"/>
  <c r="K2190" i="1" s="1"/>
  <c r="J2380" i="1"/>
  <c r="K2380" i="1" s="1"/>
  <c r="J3414" i="1"/>
  <c r="K3414" i="1" s="1"/>
  <c r="J494" i="1"/>
  <c r="K494" i="1" s="1"/>
  <c r="J3432" i="1"/>
  <c r="K3432" i="1" s="1"/>
  <c r="J676" i="1"/>
  <c r="K676" i="1" s="1"/>
  <c r="J1486" i="1"/>
  <c r="K1486" i="1" s="1"/>
  <c r="J2591" i="1"/>
  <c r="K2591" i="1" s="1"/>
  <c r="J3271" i="1"/>
  <c r="K3271" i="1" s="1"/>
  <c r="J292" i="1"/>
  <c r="K292" i="1" s="1"/>
  <c r="J3410" i="1"/>
  <c r="K3410" i="1" s="1"/>
  <c r="J1744" i="1"/>
  <c r="K1744" i="1" s="1"/>
  <c r="J384" i="1"/>
  <c r="K384" i="1" s="1"/>
  <c r="J2759" i="1"/>
  <c r="K2759" i="1" s="1"/>
  <c r="J216" i="1"/>
  <c r="K216" i="1" s="1"/>
  <c r="J279" i="1"/>
  <c r="K279" i="1" s="1"/>
  <c r="J286" i="1"/>
  <c r="K286" i="1" s="1"/>
  <c r="J258" i="1"/>
  <c r="K258" i="1" s="1"/>
  <c r="J327" i="1"/>
  <c r="K327" i="1" s="1"/>
  <c r="J301" i="1"/>
  <c r="K301" i="1" s="1"/>
  <c r="J329" i="1"/>
  <c r="K329" i="1" s="1"/>
  <c r="J337" i="1"/>
  <c r="K337" i="1" s="1"/>
  <c r="J587" i="1"/>
  <c r="K587" i="1" s="1"/>
  <c r="J620" i="1"/>
  <c r="K620" i="1" s="1"/>
  <c r="J330" i="1"/>
  <c r="K330" i="1" s="1"/>
  <c r="J806" i="1"/>
  <c r="K806" i="1" s="1"/>
  <c r="J639" i="1"/>
  <c r="K639" i="1" s="1"/>
  <c r="J396" i="1"/>
  <c r="K396" i="1" s="1"/>
  <c r="J766" i="1"/>
  <c r="K766" i="1" s="1"/>
  <c r="J765" i="1"/>
  <c r="K765" i="1" s="1"/>
  <c r="J771" i="1"/>
  <c r="K771" i="1" s="1"/>
  <c r="J775" i="1"/>
  <c r="K775" i="1" s="1"/>
  <c r="J776" i="1"/>
  <c r="K776" i="1" s="1"/>
  <c r="J919" i="1"/>
  <c r="K919" i="1" s="1"/>
  <c r="J985" i="1"/>
  <c r="K985" i="1" s="1"/>
  <c r="J1007" i="1"/>
  <c r="K1007" i="1" s="1"/>
  <c r="J144" i="1"/>
  <c r="K144" i="1" s="1"/>
  <c r="J1131" i="1"/>
  <c r="K1131" i="1" s="1"/>
  <c r="J1004" i="1"/>
  <c r="K1004" i="1" s="1"/>
  <c r="J1237" i="1"/>
  <c r="K1237" i="1" s="1"/>
  <c r="J630" i="1"/>
  <c r="K630" i="1" s="1"/>
  <c r="J1390" i="1"/>
  <c r="K1390" i="1" s="1"/>
  <c r="J757" i="1"/>
  <c r="K757" i="1" s="1"/>
  <c r="J1452" i="1"/>
  <c r="K1452" i="1" s="1"/>
  <c r="J1473" i="1"/>
  <c r="K1473" i="1" s="1"/>
  <c r="J1542" i="1"/>
  <c r="K1542" i="1" s="1"/>
  <c r="J899" i="1"/>
  <c r="K899" i="1" s="1"/>
  <c r="J1883" i="1"/>
  <c r="K1883" i="1" s="1"/>
  <c r="J2201" i="1"/>
  <c r="K2201" i="1" s="1"/>
  <c r="J1642" i="1"/>
  <c r="K1642" i="1" s="1"/>
  <c r="J2482" i="1"/>
  <c r="K2482" i="1" s="1"/>
  <c r="J1156" i="1"/>
  <c r="K1156" i="1" s="1"/>
  <c r="J2449" i="1"/>
  <c r="K2449" i="1" s="1"/>
  <c r="J2818" i="1"/>
  <c r="K2818" i="1" s="1"/>
  <c r="J2897" i="1"/>
  <c r="K2897" i="1" s="1"/>
  <c r="J2628" i="1"/>
  <c r="K2628" i="1" s="1"/>
  <c r="J2910" i="1"/>
  <c r="K2910" i="1" s="1"/>
  <c r="J2913" i="1"/>
  <c r="K2913" i="1" s="1"/>
  <c r="J2942" i="1"/>
  <c r="K2942" i="1" s="1"/>
  <c r="J3150" i="1"/>
  <c r="K3150" i="1" s="1"/>
  <c r="J3261" i="1"/>
  <c r="K3261" i="1" s="1"/>
  <c r="J3292" i="1"/>
  <c r="K3292" i="1" s="1"/>
  <c r="J3037" i="1"/>
  <c r="K3037" i="1" s="1"/>
  <c r="J3321" i="1"/>
  <c r="K3321" i="1" s="1"/>
  <c r="J3334" i="1"/>
  <c r="K3334" i="1" s="1"/>
  <c r="J3595" i="1"/>
  <c r="K3595" i="1" s="1"/>
  <c r="J3364" i="1"/>
  <c r="K3364" i="1" s="1"/>
  <c r="J3454" i="1"/>
  <c r="K3454" i="1" s="1"/>
  <c r="J3514" i="1"/>
  <c r="K3514" i="1" s="1"/>
  <c r="J3566" i="1"/>
  <c r="K3566" i="1" s="1"/>
  <c r="J3651" i="1"/>
  <c r="K3651" i="1" s="1"/>
  <c r="J3615" i="1"/>
  <c r="K3615" i="1" s="1"/>
  <c r="J3632" i="1"/>
  <c r="K3632" i="1" s="1"/>
  <c r="J3660" i="1"/>
  <c r="K3660" i="1" s="1"/>
  <c r="J3752" i="1"/>
  <c r="K3752" i="1" s="1"/>
  <c r="J217" i="1"/>
  <c r="K217" i="1" s="1"/>
  <c r="J1219" i="1"/>
  <c r="K1219" i="1" s="1"/>
  <c r="J2918" i="1"/>
  <c r="K2918" i="1" s="1"/>
  <c r="J382" i="1"/>
  <c r="K382" i="1" s="1"/>
  <c r="J604" i="1"/>
  <c r="K604" i="1" s="1"/>
  <c r="J876" i="1"/>
  <c r="K876" i="1" s="1"/>
  <c r="J3023" i="1"/>
  <c r="K3023" i="1" s="1"/>
  <c r="J3689" i="1"/>
  <c r="K3689" i="1" s="1"/>
  <c r="J3705" i="1"/>
  <c r="K3705" i="1" s="1"/>
  <c r="J1077" i="1"/>
  <c r="K1077" i="1" s="1"/>
  <c r="J359" i="1"/>
  <c r="K359" i="1" s="1"/>
  <c r="J641" i="1"/>
  <c r="K641" i="1" s="1"/>
  <c r="J3113" i="1"/>
  <c r="K3113" i="1" s="1"/>
  <c r="J3754" i="1"/>
  <c r="K3754" i="1" s="1"/>
  <c r="J3603" i="1"/>
  <c r="K3603" i="1" s="1"/>
  <c r="J634" i="1"/>
  <c r="K634" i="1" s="1"/>
  <c r="J97" i="1"/>
  <c r="K97" i="1" s="1"/>
  <c r="J1805" i="1"/>
  <c r="K1805" i="1" s="1"/>
  <c r="J3122" i="1"/>
  <c r="K3122" i="1" s="1"/>
  <c r="J168" i="1"/>
  <c r="K168" i="1" s="1"/>
  <c r="J230" i="1"/>
  <c r="K230" i="1" s="1"/>
  <c r="J109" i="1"/>
  <c r="K109" i="1" s="1"/>
  <c r="J35" i="1"/>
  <c r="K35" i="1" s="1"/>
  <c r="J146" i="1"/>
  <c r="K146" i="1" s="1"/>
  <c r="J193" i="1"/>
  <c r="K193" i="1" s="1"/>
  <c r="J377" i="1"/>
  <c r="K377" i="1" s="1"/>
  <c r="J390" i="1"/>
  <c r="K390" i="1" s="1"/>
  <c r="J399" i="1"/>
  <c r="K399" i="1" s="1"/>
  <c r="J512" i="1"/>
  <c r="K512" i="1" s="1"/>
  <c r="J540" i="1"/>
  <c r="K540" i="1" s="1"/>
  <c r="J816" i="1"/>
  <c r="K816" i="1" s="1"/>
  <c r="J558" i="1"/>
  <c r="K558" i="1" s="1"/>
  <c r="J969" i="1"/>
  <c r="K969" i="1" s="1"/>
  <c r="J549" i="1"/>
  <c r="K549" i="1" s="1"/>
  <c r="J1653" i="1"/>
  <c r="K1653" i="1" s="1"/>
  <c r="J1691" i="1"/>
  <c r="K1691" i="1" s="1"/>
  <c r="J1308" i="1"/>
  <c r="K1308" i="1" s="1"/>
  <c r="J1695" i="1"/>
  <c r="K1695" i="1" s="1"/>
  <c r="J1750" i="1"/>
  <c r="K1750" i="1" s="1"/>
  <c r="J653" i="1"/>
  <c r="K653" i="1" s="1"/>
  <c r="J2082" i="1"/>
  <c r="K2082" i="1" s="1"/>
  <c r="J2856" i="1"/>
  <c r="K2856" i="1" s="1"/>
  <c r="J2231" i="1"/>
  <c r="K2231" i="1" s="1"/>
  <c r="J3017" i="1"/>
  <c r="K3017" i="1" s="1"/>
  <c r="J3127" i="1"/>
  <c r="K3127" i="1" s="1"/>
  <c r="J3155" i="1"/>
  <c r="K3155" i="1" s="1"/>
  <c r="J1731" i="1"/>
  <c r="K1731" i="1" s="1"/>
  <c r="J3157" i="1"/>
  <c r="K3157" i="1" s="1"/>
  <c r="J3554" i="1"/>
  <c r="K3554" i="1" s="1"/>
  <c r="J1418" i="1"/>
  <c r="K1418" i="1" s="1"/>
  <c r="J3276" i="1"/>
  <c r="K3276" i="1" s="1"/>
  <c r="J231" i="1"/>
  <c r="K231" i="1" s="1"/>
  <c r="J684" i="1"/>
  <c r="K684" i="1" s="1"/>
  <c r="J2706" i="1"/>
  <c r="K2706" i="1" s="1"/>
  <c r="J339" i="1"/>
  <c r="K339" i="1" s="1"/>
  <c r="J232" i="1"/>
  <c r="K232" i="1" s="1"/>
  <c r="J1017" i="1"/>
  <c r="K1017" i="1" s="1"/>
  <c r="J807" i="1"/>
  <c r="K807" i="1" s="1"/>
  <c r="J525" i="1"/>
  <c r="K525" i="1" s="1"/>
  <c r="J36" i="1"/>
  <c r="K36" i="1" s="1"/>
  <c r="J3650" i="1"/>
  <c r="K3650" i="1" s="1"/>
  <c r="J1558" i="1"/>
  <c r="K1558" i="1" s="1"/>
  <c r="J1958" i="1"/>
  <c r="K1958" i="1" s="1"/>
  <c r="J380" i="1"/>
  <c r="K380" i="1" s="1"/>
  <c r="J2882" i="1"/>
  <c r="K2882" i="1" s="1"/>
  <c r="J2526" i="1"/>
  <c r="K2526" i="1" s="1"/>
  <c r="J3496" i="1"/>
  <c r="K3496" i="1" s="1"/>
  <c r="J241" i="1"/>
  <c r="K241" i="1" s="1"/>
  <c r="J403" i="1"/>
  <c r="K403" i="1" s="1"/>
  <c r="J2323" i="1"/>
  <c r="K2323" i="1" s="1"/>
  <c r="J3230" i="1"/>
  <c r="K3230" i="1" s="1"/>
  <c r="J2420" i="1"/>
  <c r="K2420" i="1" s="1"/>
  <c r="J3518" i="1"/>
  <c r="K3518" i="1" s="1"/>
  <c r="J1855" i="1"/>
  <c r="K1855" i="1" s="1"/>
  <c r="J104" i="1"/>
  <c r="K104" i="1" s="1"/>
  <c r="J200" i="1"/>
  <c r="K200" i="1" s="1"/>
  <c r="J186" i="1"/>
  <c r="K186" i="1" s="1"/>
  <c r="J250" i="1"/>
  <c r="K250" i="1" s="1"/>
  <c r="J208" i="1"/>
  <c r="K208" i="1" s="1"/>
  <c r="J272" i="1"/>
  <c r="K272" i="1" s="1"/>
  <c r="J273" i="1"/>
  <c r="K273" i="1" s="1"/>
  <c r="J321" i="1"/>
  <c r="K321" i="1" s="1"/>
  <c r="J352" i="1"/>
  <c r="K352" i="1" s="1"/>
  <c r="J137" i="1"/>
  <c r="K137" i="1" s="1"/>
  <c r="J513" i="1"/>
  <c r="K513" i="1" s="1"/>
  <c r="J465" i="1"/>
  <c r="K465" i="1" s="1"/>
  <c r="J1296" i="1"/>
  <c r="K1296" i="1" s="1"/>
  <c r="J386" i="1"/>
  <c r="K386" i="1" s="1"/>
  <c r="J535" i="1"/>
  <c r="K535" i="1" s="1"/>
  <c r="J573" i="1"/>
  <c r="K573" i="1" s="1"/>
  <c r="J342" i="1"/>
  <c r="K342" i="1" s="1"/>
  <c r="J588" i="1"/>
  <c r="K588" i="1" s="1"/>
  <c r="J605" i="1"/>
  <c r="K605" i="1" s="1"/>
  <c r="J646" i="1"/>
  <c r="K646" i="1" s="1"/>
  <c r="J651" i="1"/>
  <c r="K651" i="1" s="1"/>
  <c r="J673" i="1"/>
  <c r="K673" i="1" s="1"/>
  <c r="J678" i="1"/>
  <c r="K678" i="1" s="1"/>
  <c r="J805" i="1"/>
  <c r="K805" i="1" s="1"/>
  <c r="J793" i="1"/>
  <c r="K793" i="1" s="1"/>
  <c r="J726" i="1"/>
  <c r="K726" i="1" s="1"/>
  <c r="J1043" i="1"/>
  <c r="K1043" i="1" s="1"/>
  <c r="J799" i="1"/>
  <c r="K799" i="1" s="1"/>
  <c r="J1048" i="1"/>
  <c r="K1048" i="1" s="1"/>
  <c r="J1182" i="1"/>
  <c r="K1182" i="1" s="1"/>
  <c r="J990" i="1"/>
  <c r="K990" i="1" s="1"/>
  <c r="J585" i="1"/>
  <c r="K585" i="1" s="1"/>
  <c r="J1234" i="1"/>
  <c r="K1234" i="1" s="1"/>
  <c r="J1347" i="1"/>
  <c r="K1347" i="1" s="1"/>
  <c r="J1353" i="1"/>
  <c r="K1353" i="1" s="1"/>
  <c r="J979" i="1"/>
  <c r="K979" i="1" s="1"/>
  <c r="J1047" i="1"/>
  <c r="K1047" i="1" s="1"/>
  <c r="J692" i="1"/>
  <c r="K692" i="1" s="1"/>
  <c r="J1663" i="1"/>
  <c r="K1663" i="1" s="1"/>
  <c r="J1673" i="1"/>
  <c r="K1673" i="1" s="1"/>
  <c r="J1772" i="1"/>
  <c r="K1772" i="1" s="1"/>
  <c r="J1873" i="1"/>
  <c r="K1873" i="1" s="1"/>
  <c r="J1910" i="1"/>
  <c r="K1910" i="1" s="1"/>
  <c r="J1465" i="1"/>
  <c r="K1465" i="1" s="1"/>
  <c r="J2013" i="1"/>
  <c r="K2013" i="1" s="1"/>
  <c r="J2268" i="1"/>
  <c r="K2268" i="1" s="1"/>
  <c r="J2211" i="1"/>
  <c r="K2211" i="1" s="1"/>
  <c r="J2262" i="1"/>
  <c r="K2262" i="1" s="1"/>
  <c r="J2337" i="1"/>
  <c r="K2337" i="1" s="1"/>
  <c r="J2476" i="1"/>
  <c r="K2476" i="1" s="1"/>
  <c r="J2439" i="1"/>
  <c r="K2439" i="1" s="1"/>
  <c r="J2494" i="1"/>
  <c r="K2494" i="1" s="1"/>
  <c r="J2056" i="1"/>
  <c r="K2056" i="1" s="1"/>
  <c r="J2530" i="1"/>
  <c r="K2530" i="1" s="1"/>
  <c r="J2558" i="1"/>
  <c r="K2558" i="1" s="1"/>
  <c r="J2306" i="1"/>
  <c r="K2306" i="1" s="1"/>
  <c r="J2654" i="1"/>
  <c r="K2654" i="1" s="1"/>
  <c r="J2683" i="1"/>
  <c r="K2683" i="1" s="1"/>
  <c r="J2889" i="1"/>
  <c r="K2889" i="1" s="1"/>
  <c r="J2754" i="1"/>
  <c r="K2754" i="1" s="1"/>
  <c r="J3028" i="1"/>
  <c r="K3028" i="1" s="1"/>
  <c r="J3073" i="1"/>
  <c r="K3073" i="1" s="1"/>
  <c r="J3070" i="1"/>
  <c r="K3070" i="1" s="1"/>
  <c r="J3394" i="1"/>
  <c r="K3394" i="1" s="1"/>
  <c r="J3190" i="1"/>
  <c r="K3190" i="1" s="1"/>
  <c r="J3213" i="1"/>
  <c r="K3213" i="1" s="1"/>
  <c r="J760" i="1"/>
  <c r="K760" i="1" s="1"/>
  <c r="J2333" i="1"/>
  <c r="K2333" i="1" s="1"/>
  <c r="J3288" i="1"/>
  <c r="K3288" i="1" s="1"/>
  <c r="J3299" i="1"/>
  <c r="K3299" i="1" s="1"/>
  <c r="J3350" i="1"/>
  <c r="K3350" i="1" s="1"/>
  <c r="J3260" i="1"/>
  <c r="K3260" i="1" s="1"/>
  <c r="J3358" i="1"/>
  <c r="K3358" i="1" s="1"/>
  <c r="J3405" i="1"/>
  <c r="K3405" i="1" s="1"/>
  <c r="J3429" i="1"/>
  <c r="K3429" i="1" s="1"/>
  <c r="J3434" i="1"/>
  <c r="K3434" i="1" s="1"/>
  <c r="J3483" i="1"/>
  <c r="K3483" i="1" s="1"/>
  <c r="J3490" i="1"/>
  <c r="K3490" i="1" s="1"/>
  <c r="J3503" i="1"/>
  <c r="K3503" i="1" s="1"/>
  <c r="J3540" i="1"/>
  <c r="K3540" i="1" s="1"/>
  <c r="J3593" i="1"/>
  <c r="K3593" i="1" s="1"/>
  <c r="J3639" i="1"/>
  <c r="K3639" i="1" s="1"/>
  <c r="J3616" i="1"/>
  <c r="K3616" i="1" s="1"/>
  <c r="J3747" i="1"/>
  <c r="K3747" i="1" s="1"/>
  <c r="J3737" i="1"/>
  <c r="K3737" i="1" s="1"/>
  <c r="J3770" i="1"/>
  <c r="K3770" i="1" s="1"/>
  <c r="J3776" i="1"/>
  <c r="K3776" i="1" s="1"/>
  <c r="J3755" i="1"/>
  <c r="K3755" i="1" s="1"/>
  <c r="J3643" i="1"/>
  <c r="K3643" i="1" s="1"/>
  <c r="J2993" i="1"/>
  <c r="K2993" i="1" s="1"/>
  <c r="J3050" i="1"/>
  <c r="K3050" i="1" s="1"/>
  <c r="J3431" i="1"/>
  <c r="K3431" i="1" s="1"/>
  <c r="J1243" i="1"/>
  <c r="K1243" i="1" s="1"/>
  <c r="J3556" i="1"/>
  <c r="K3556" i="1" s="1"/>
  <c r="J3516" i="1"/>
  <c r="K3516" i="1" s="1"/>
  <c r="J308" i="1"/>
  <c r="K308" i="1" s="1"/>
  <c r="J3671" i="1"/>
  <c r="K3671" i="1" s="1"/>
  <c r="J3153" i="1"/>
  <c r="K3153" i="1" s="1"/>
  <c r="J285" i="1"/>
  <c r="K285" i="1" s="1"/>
  <c r="J398" i="1"/>
  <c r="K398" i="1" s="1"/>
  <c r="J3685" i="1"/>
  <c r="K3685" i="1" s="1"/>
  <c r="J2362" i="1"/>
  <c r="K2362" i="1" s="1"/>
  <c r="J365" i="1"/>
  <c r="K365" i="1" s="1"/>
  <c r="J3066" i="1"/>
  <c r="K3066" i="1" s="1"/>
  <c r="J2047" i="1"/>
  <c r="K2047" i="1" s="1"/>
  <c r="J790" i="1"/>
  <c r="K790" i="1" s="1"/>
  <c r="J1023" i="1"/>
  <c r="K1023" i="1" s="1"/>
  <c r="J547" i="1"/>
  <c r="K547" i="1" s="1"/>
  <c r="J1137" i="1"/>
  <c r="K1137" i="1" s="1"/>
  <c r="J858" i="1"/>
  <c r="K858" i="1" s="1"/>
  <c r="J2996" i="1"/>
  <c r="K2996" i="1" s="1"/>
  <c r="J322" i="1"/>
  <c r="K322" i="1" s="1"/>
  <c r="J235" i="1"/>
  <c r="K235" i="1" s="1"/>
  <c r="J470" i="1"/>
  <c r="K470" i="1" s="1"/>
  <c r="J504" i="1"/>
  <c r="K504" i="1" s="1"/>
  <c r="J520" i="1"/>
  <c r="K520" i="1" s="1"/>
  <c r="J740" i="1"/>
  <c r="K740" i="1" s="1"/>
  <c r="J204" i="1"/>
  <c r="K204" i="1" s="1"/>
  <c r="J945" i="1"/>
  <c r="K945" i="1" s="1"/>
  <c r="J1054" i="1"/>
  <c r="K1054" i="1" s="1"/>
  <c r="J1200" i="1"/>
  <c r="K1200" i="1" s="1"/>
  <c r="J1828" i="1"/>
  <c r="K1828" i="1" s="1"/>
  <c r="J2719" i="1"/>
  <c r="K2719" i="1" s="1"/>
  <c r="J3038" i="1"/>
  <c r="K3038" i="1" s="1"/>
  <c r="J3294" i="1"/>
  <c r="K3294" i="1" s="1"/>
  <c r="J2666" i="1"/>
  <c r="K2666" i="1" s="1"/>
  <c r="J1589" i="1"/>
  <c r="K1589" i="1" s="1"/>
  <c r="J3533" i="1"/>
  <c r="K3533" i="1" s="1"/>
  <c r="J3647" i="1"/>
  <c r="K3647" i="1" s="1"/>
  <c r="J3413" i="1"/>
  <c r="K3413" i="1" s="1"/>
  <c r="J3378" i="1"/>
  <c r="K3378" i="1" s="1"/>
  <c r="J3786" i="1"/>
  <c r="K3786" i="1" s="1"/>
  <c r="J2423" i="1"/>
  <c r="K2423" i="1" s="1"/>
  <c r="J723" i="1"/>
  <c r="K723" i="1" s="1"/>
  <c r="J3388" i="1"/>
  <c r="K3388" i="1" s="1"/>
  <c r="J1586" i="1"/>
  <c r="K1586" i="1" s="1"/>
  <c r="J3721" i="1"/>
  <c r="K3721" i="1" s="1"/>
  <c r="J706" i="1"/>
  <c r="K706" i="1" s="1"/>
  <c r="J3579" i="1"/>
  <c r="K3579" i="1" s="1"/>
  <c r="J73" i="1"/>
  <c r="K73" i="1" s="1"/>
  <c r="J2512" i="1"/>
  <c r="K2512" i="1" s="1"/>
  <c r="J1306" i="1"/>
  <c r="K1306" i="1" s="1"/>
  <c r="J2586" i="1"/>
  <c r="K2586" i="1" s="1"/>
  <c r="J1214" i="1"/>
  <c r="K1214" i="1" s="1"/>
  <c r="J571" i="1"/>
  <c r="K571" i="1" s="1"/>
  <c r="J2399" i="1"/>
  <c r="K2399" i="1" s="1"/>
  <c r="J556" i="1"/>
  <c r="K556" i="1" s="1"/>
  <c r="J802" i="1"/>
  <c r="K802" i="1" s="1"/>
  <c r="J472" i="1"/>
  <c r="K472" i="1" s="1"/>
  <c r="J2715" i="1"/>
  <c r="K2715" i="1" s="1"/>
  <c r="J3621" i="1"/>
  <c r="K3621" i="1" s="1"/>
  <c r="J501" i="1"/>
  <c r="K501" i="1" s="1"/>
  <c r="J456" i="1"/>
  <c r="K456" i="1" s="1"/>
  <c r="J3627" i="1"/>
  <c r="K3627" i="1" s="1"/>
  <c r="J3243" i="1"/>
  <c r="K3243" i="1" s="1"/>
  <c r="J3768" i="1"/>
  <c r="K3768" i="1" s="1"/>
  <c r="J156" i="1"/>
  <c r="K156" i="1" s="1"/>
  <c r="J2782" i="1"/>
  <c r="K2782" i="1" s="1"/>
  <c r="J561" i="1"/>
  <c r="K561" i="1" s="1"/>
  <c r="J71" i="1"/>
  <c r="K71" i="1" s="1"/>
  <c r="J131" i="1"/>
  <c r="K131" i="1" s="1"/>
  <c r="J970" i="1"/>
  <c r="K970" i="1" s="1"/>
  <c r="J672" i="1"/>
  <c r="K672" i="1" s="1"/>
  <c r="J54" i="1"/>
  <c r="K54" i="1" s="1"/>
  <c r="J42" i="1"/>
  <c r="K42" i="1" s="1"/>
  <c r="J2220" i="1"/>
  <c r="K2220" i="1" s="1"/>
  <c r="J3534" i="1"/>
  <c r="K3534" i="1" s="1"/>
  <c r="J3235" i="1"/>
  <c r="K3235" i="1" s="1"/>
  <c r="J3646" i="1"/>
  <c r="K3646" i="1" s="1"/>
  <c r="J1000" i="1"/>
  <c r="K1000" i="1" s="1"/>
  <c r="J2662" i="1"/>
  <c r="K2662" i="1" s="1"/>
  <c r="J1157" i="1"/>
  <c r="K1157" i="1" s="1"/>
  <c r="J3165" i="1"/>
  <c r="K3165" i="1" s="1"/>
  <c r="J108" i="1"/>
  <c r="K108" i="1" s="1"/>
  <c r="J182" i="1"/>
  <c r="K182" i="1" s="1"/>
  <c r="J218" i="1"/>
  <c r="K218" i="1" s="1"/>
  <c r="J261" i="1"/>
  <c r="K261" i="1" s="1"/>
  <c r="J319" i="1"/>
  <c r="K319" i="1" s="1"/>
  <c r="J357" i="1"/>
  <c r="K357" i="1" s="1"/>
  <c r="J394" i="1"/>
  <c r="K394" i="1" s="1"/>
  <c r="J559" i="1"/>
  <c r="K559" i="1" s="1"/>
  <c r="J418" i="1"/>
  <c r="K418" i="1" s="1"/>
  <c r="J415" i="1"/>
  <c r="K415" i="1" s="1"/>
  <c r="J599" i="1"/>
  <c r="K599" i="1" s="1"/>
  <c r="J597" i="1"/>
  <c r="K597" i="1" s="1"/>
  <c r="J713" i="1"/>
  <c r="K713" i="1" s="1"/>
  <c r="J923" i="1"/>
  <c r="K923" i="1" s="1"/>
  <c r="J940" i="1"/>
  <c r="K940" i="1" s="1"/>
  <c r="J978" i="1"/>
  <c r="K978" i="1" s="1"/>
  <c r="J1019" i="1"/>
  <c r="K1019" i="1" s="1"/>
  <c r="J1625" i="1"/>
  <c r="K1625" i="1" s="1"/>
  <c r="J961" i="1"/>
  <c r="K961" i="1" s="1"/>
  <c r="J225" i="1"/>
  <c r="K225" i="1" s="1"/>
  <c r="J1939" i="1"/>
  <c r="K1939" i="1" s="1"/>
  <c r="J1656" i="1"/>
  <c r="K1656" i="1" s="1"/>
  <c r="J2580" i="1"/>
  <c r="K2580" i="1" s="1"/>
  <c r="J2516" i="1"/>
  <c r="K2516" i="1" s="1"/>
  <c r="J2874" i="1"/>
  <c r="K2874" i="1" s="1"/>
  <c r="J2953" i="1"/>
  <c r="K2953" i="1" s="1"/>
  <c r="J3115" i="1"/>
  <c r="K3115" i="1" s="1"/>
  <c r="J3200" i="1"/>
  <c r="K3200" i="1" s="1"/>
  <c r="J2288" i="1"/>
  <c r="K2288" i="1" s="1"/>
  <c r="J3345" i="1"/>
  <c r="K3345" i="1" s="1"/>
  <c r="J3467" i="1"/>
  <c r="K3467" i="1" s="1"/>
  <c r="J1057" i="1"/>
  <c r="K1057" i="1" s="1"/>
  <c r="J3456" i="1"/>
  <c r="K3456" i="1" s="1"/>
  <c r="J3500" i="1"/>
  <c r="K3500" i="1" s="1"/>
  <c r="J3524" i="1"/>
  <c r="K3524" i="1" s="1"/>
  <c r="J3536" i="1"/>
  <c r="K3536" i="1" s="1"/>
  <c r="J3626" i="1"/>
  <c r="K3626" i="1" s="1"/>
  <c r="J3631" i="1"/>
  <c r="K3631" i="1" s="1"/>
  <c r="J3635" i="1"/>
  <c r="K3635" i="1" s="1"/>
  <c r="J3678" i="1"/>
  <c r="K3678" i="1" s="1"/>
  <c r="J3680" i="1"/>
  <c r="K3680" i="1" s="1"/>
  <c r="J1549" i="1"/>
  <c r="K1549" i="1" s="1"/>
  <c r="J2968" i="1"/>
  <c r="K2968" i="1" s="1"/>
  <c r="J729" i="1"/>
  <c r="K729" i="1" s="1"/>
  <c r="J797" i="1"/>
  <c r="K797" i="1" s="1"/>
  <c r="J1425" i="1"/>
  <c r="K1425" i="1" s="1"/>
  <c r="J1583" i="1"/>
  <c r="K1583" i="1" s="1"/>
  <c r="J2816" i="1"/>
  <c r="K2816" i="1" s="1"/>
  <c r="J158" i="1"/>
  <c r="K158" i="1" s="1"/>
  <c r="J725" i="1"/>
  <c r="K725" i="1" s="1"/>
  <c r="J1064" i="1"/>
  <c r="K1064" i="1" s="1"/>
  <c r="J3436" i="1"/>
  <c r="K3436" i="1" s="1"/>
  <c r="J2132" i="1"/>
  <c r="K2132" i="1" s="1"/>
  <c r="J102" i="1"/>
  <c r="K102" i="1" s="1"/>
  <c r="J304" i="1"/>
  <c r="K304" i="1" s="1"/>
  <c r="J422" i="1"/>
  <c r="K422" i="1" s="1"/>
  <c r="J2445" i="1"/>
  <c r="K2445" i="1" s="1"/>
  <c r="J1503" i="1"/>
  <c r="K1503" i="1" s="1"/>
  <c r="J2624" i="1"/>
  <c r="K2624" i="1" s="1"/>
  <c r="J2650" i="1"/>
  <c r="K2650" i="1" s="1"/>
  <c r="J2840" i="1"/>
  <c r="K2840" i="1" s="1"/>
  <c r="J3572" i="1"/>
  <c r="K3572" i="1" s="1"/>
  <c r="J1295" i="1"/>
  <c r="K1295" i="1" s="1"/>
  <c r="J75" i="1"/>
  <c r="K75" i="1" s="1"/>
  <c r="J420" i="1"/>
  <c r="K420" i="1" s="1"/>
  <c r="J440" i="1"/>
  <c r="K440" i="1" s="1"/>
  <c r="J1704" i="1"/>
  <c r="K1704" i="1" s="1"/>
  <c r="J2912" i="1"/>
  <c r="K2912" i="1" s="1"/>
  <c r="J2543" i="1"/>
  <c r="K2543" i="1" s="1"/>
  <c r="J3168" i="1"/>
  <c r="K3168" i="1" s="1"/>
  <c r="J2892" i="1"/>
  <c r="K2892" i="1" s="1"/>
  <c r="J3315" i="1"/>
  <c r="K3315" i="1" s="1"/>
  <c r="J282" i="1"/>
  <c r="K282" i="1" s="1"/>
  <c r="J299" i="1"/>
  <c r="K299" i="1" s="1"/>
  <c r="J3448" i="1"/>
  <c r="K3448" i="1" s="1"/>
  <c r="J236" i="1"/>
  <c r="K236" i="1" s="1"/>
  <c r="J3712" i="1"/>
  <c r="K3712" i="1" s="1"/>
  <c r="J318" i="1"/>
  <c r="K318" i="1" s="1"/>
  <c r="J596" i="1"/>
  <c r="K596" i="1" s="1"/>
  <c r="J984" i="1"/>
  <c r="K984" i="1" s="1"/>
  <c r="J3265" i="1"/>
  <c r="K3265" i="1" s="1"/>
  <c r="J311" i="1"/>
  <c r="K311" i="1" s="1"/>
  <c r="J90" i="1"/>
  <c r="K90" i="1" s="1"/>
  <c r="J354" i="1"/>
  <c r="K354" i="1" s="1"/>
  <c r="J454" i="1"/>
  <c r="K454" i="1" s="1"/>
  <c r="J523" i="1"/>
  <c r="K523" i="1" s="1"/>
  <c r="J691" i="1"/>
  <c r="K691" i="1" s="1"/>
  <c r="J927" i="1"/>
  <c r="K927" i="1" s="1"/>
  <c r="J993" i="1"/>
  <c r="K993" i="1" s="1"/>
  <c r="J855" i="1"/>
  <c r="K855" i="1" s="1"/>
  <c r="J826" i="1"/>
  <c r="K826" i="1" s="1"/>
  <c r="J1076" i="1"/>
  <c r="K1076" i="1" s="1"/>
  <c r="J1204" i="1"/>
  <c r="K1204" i="1" s="1"/>
  <c r="J1594" i="1"/>
  <c r="K1594" i="1" s="1"/>
  <c r="J1610" i="1"/>
  <c r="K1610" i="1" s="1"/>
  <c r="J1018" i="1"/>
  <c r="K1018" i="1" s="1"/>
  <c r="J1596" i="1"/>
  <c r="K1596" i="1" s="1"/>
  <c r="J1743" i="1"/>
  <c r="K1743" i="1" s="1"/>
  <c r="J1928" i="1"/>
  <c r="K1928" i="1" s="1"/>
  <c r="J2063" i="1"/>
  <c r="K2063" i="1" s="1"/>
  <c r="J2259" i="1"/>
  <c r="K2259" i="1" s="1"/>
  <c r="J2307" i="1"/>
  <c r="K2307" i="1" s="1"/>
  <c r="J2458" i="1"/>
  <c r="K2458" i="1" s="1"/>
  <c r="J2898" i="1"/>
  <c r="K2898" i="1" s="1"/>
  <c r="J3022" i="1"/>
  <c r="K3022" i="1" s="1"/>
  <c r="J1896" i="1"/>
  <c r="K1896" i="1" s="1"/>
  <c r="J3068" i="1"/>
  <c r="K3068" i="1" s="1"/>
  <c r="J3092" i="1"/>
  <c r="K3092" i="1" s="1"/>
  <c r="J3183" i="1"/>
  <c r="K3183" i="1" s="1"/>
  <c r="J3169" i="1"/>
  <c r="K3169" i="1" s="1"/>
  <c r="J3140" i="1"/>
  <c r="K3140" i="1" s="1"/>
  <c r="J3159" i="1"/>
  <c r="K3159" i="1" s="1"/>
  <c r="J3494" i="1"/>
  <c r="K3494" i="1" s="1"/>
  <c r="J3565" i="1"/>
  <c r="K3565" i="1" s="1"/>
  <c r="J3446" i="1"/>
  <c r="K3446" i="1" s="1"/>
  <c r="J3470" i="1"/>
  <c r="K3470" i="1" s="1"/>
  <c r="J3679" i="1"/>
  <c r="K3679" i="1" s="1"/>
  <c r="J3550" i="1"/>
  <c r="K3550" i="1" s="1"/>
  <c r="J2154" i="1"/>
  <c r="K2154" i="1" s="1"/>
  <c r="J2151" i="1"/>
  <c r="K2151" i="1" s="1"/>
  <c r="J3320" i="1"/>
  <c r="K3320" i="1" s="1"/>
  <c r="J1083" i="1"/>
  <c r="K1083" i="1" s="1"/>
  <c r="J287" i="1"/>
  <c r="K287" i="1" s="1"/>
  <c r="J1791" i="1"/>
  <c r="K1791" i="1" s="1"/>
  <c r="J391" i="1"/>
  <c r="K391" i="1" s="1"/>
  <c r="J3676" i="1"/>
  <c r="K3676" i="1" s="1"/>
  <c r="J3745" i="1"/>
  <c r="K3745" i="1" s="1"/>
  <c r="J1977" i="1"/>
  <c r="K1977" i="1" s="1"/>
  <c r="J315" i="1"/>
  <c r="K315" i="1" s="1"/>
  <c r="J122" i="1"/>
  <c r="K122" i="1" s="1"/>
  <c r="J188" i="1"/>
  <c r="K188" i="1" s="1"/>
  <c r="J3654" i="1"/>
  <c r="K3654" i="1" s="1"/>
  <c r="J3393" i="1"/>
  <c r="K3393" i="1" s="1"/>
  <c r="J498" i="1"/>
  <c r="K498" i="1" s="1"/>
  <c r="J116" i="1"/>
  <c r="K116" i="1" s="1"/>
  <c r="J3617" i="1"/>
  <c r="K3617" i="1" s="1"/>
  <c r="J190" i="1"/>
  <c r="K190" i="1" s="1"/>
  <c r="J367" i="1"/>
  <c r="K367" i="1" s="1"/>
  <c r="J518" i="1"/>
  <c r="K518" i="1" s="1"/>
  <c r="J779" i="1"/>
  <c r="K779" i="1" s="1"/>
  <c r="J1037" i="1"/>
  <c r="K1037" i="1" s="1"/>
  <c r="J1378" i="1"/>
  <c r="K1378" i="1" s="1"/>
  <c r="J2537" i="1"/>
  <c r="K2537" i="1" s="1"/>
  <c r="J3064" i="1"/>
  <c r="K3064" i="1" s="1"/>
  <c r="J3006" i="1"/>
  <c r="K3006" i="1" s="1"/>
  <c r="J3310" i="1"/>
  <c r="K3310" i="1" s="1"/>
  <c r="J3661" i="1"/>
  <c r="K3661" i="1" s="1"/>
  <c r="J3656" i="1"/>
  <c r="K3656" i="1" s="1"/>
  <c r="J297" i="1"/>
  <c r="K297" i="1" s="1"/>
  <c r="J937" i="1"/>
  <c r="K937" i="1" s="1"/>
  <c r="J2382" i="1"/>
  <c r="K2382" i="1" s="1"/>
  <c r="J431" i="1"/>
  <c r="K431" i="1" s="1"/>
  <c r="J915" i="1"/>
  <c r="K915" i="1" s="1"/>
  <c r="J3601" i="1"/>
  <c r="K3601" i="1" s="1"/>
  <c r="J3702" i="1"/>
  <c r="K3702" i="1" s="1"/>
  <c r="J519" i="1"/>
  <c r="K519" i="1" s="1"/>
  <c r="J355" i="1"/>
  <c r="K355" i="1" s="1"/>
  <c r="J143" i="1"/>
  <c r="K143" i="1" s="1"/>
  <c r="J1448" i="1"/>
  <c r="K1448" i="1" s="1"/>
  <c r="J2862" i="1"/>
  <c r="K2862" i="1" s="1"/>
  <c r="J3327" i="1"/>
  <c r="K3327" i="1" s="1"/>
  <c r="J63" i="1"/>
  <c r="K63" i="1" s="1"/>
  <c r="J1946" i="1"/>
  <c r="K1946" i="1" s="1"/>
  <c r="J160" i="1"/>
  <c r="K160" i="1" s="1"/>
  <c r="J2999" i="1"/>
  <c r="K2999" i="1" s="1"/>
  <c r="J47" i="1"/>
  <c r="K47" i="1" s="1"/>
  <c r="J60" i="1"/>
  <c r="K60" i="1" s="1"/>
  <c r="J72" i="1"/>
  <c r="K72" i="1" s="1"/>
  <c r="J84" i="1"/>
  <c r="K84" i="1" s="1"/>
  <c r="J85" i="1"/>
  <c r="K85" i="1" s="1"/>
  <c r="J170" i="1"/>
  <c r="K170" i="1" s="1"/>
  <c r="J226" i="1"/>
  <c r="K226" i="1" s="1"/>
  <c r="J257" i="1"/>
  <c r="K257" i="1" s="1"/>
  <c r="J392" i="1"/>
  <c r="K392" i="1" s="1"/>
  <c r="J443" i="1"/>
  <c r="K443" i="1" s="1"/>
  <c r="J488" i="1"/>
  <c r="K488" i="1" s="1"/>
  <c r="J546" i="1"/>
  <c r="K546" i="1" s="1"/>
  <c r="J413" i="1"/>
  <c r="K413" i="1" s="1"/>
  <c r="J638" i="1"/>
  <c r="K638" i="1" s="1"/>
  <c r="J437" i="1"/>
  <c r="K437" i="1" s="1"/>
  <c r="J956" i="1"/>
  <c r="K956" i="1" s="1"/>
  <c r="J992" i="1"/>
  <c r="K992" i="1" s="1"/>
  <c r="J1091" i="1"/>
  <c r="K1091" i="1" s="1"/>
  <c r="J679" i="1"/>
  <c r="K679" i="1" s="1"/>
  <c r="J1669" i="1"/>
  <c r="K1669" i="1" s="1"/>
  <c r="J1476" i="1"/>
  <c r="K1476" i="1" s="1"/>
  <c r="J1808" i="1"/>
  <c r="K1808" i="1" s="1"/>
  <c r="J1133" i="1"/>
  <c r="K1133" i="1" s="1"/>
  <c r="J2007" i="1"/>
  <c r="K2007" i="1" s="1"/>
  <c r="J1844" i="1"/>
  <c r="K1844" i="1" s="1"/>
  <c r="J2137" i="1"/>
  <c r="K2137" i="1" s="1"/>
  <c r="J2264" i="1"/>
  <c r="K2264" i="1" s="1"/>
  <c r="J2334" i="1"/>
  <c r="K2334" i="1" s="1"/>
  <c r="J2571" i="1"/>
  <c r="K2571" i="1" s="1"/>
  <c r="J2366" i="1"/>
  <c r="K2366" i="1" s="1"/>
  <c r="J2744" i="1"/>
  <c r="K2744" i="1" s="1"/>
  <c r="J2660" i="1"/>
  <c r="K2660" i="1" s="1"/>
  <c r="J2981" i="1"/>
  <c r="K2981" i="1" s="1"/>
  <c r="J3021" i="1"/>
  <c r="K3021" i="1" s="1"/>
  <c r="J3008" i="1"/>
  <c r="K3008" i="1" s="1"/>
  <c r="J3329" i="1"/>
  <c r="K3329" i="1" s="1"/>
  <c r="J3466" i="1"/>
  <c r="K3466" i="1" s="1"/>
  <c r="J3608" i="1"/>
  <c r="K3608" i="1" s="1"/>
  <c r="J3198" i="1"/>
  <c r="K3198" i="1" s="1"/>
  <c r="J3606" i="1"/>
  <c r="K3606" i="1" s="1"/>
  <c r="J3662" i="1"/>
  <c r="K3662" i="1" s="1"/>
  <c r="J3686" i="1"/>
  <c r="K3686" i="1" s="1"/>
  <c r="J3713" i="1"/>
  <c r="K3713" i="1" s="1"/>
  <c r="J3347" i="1"/>
  <c r="K3347" i="1" s="1"/>
  <c r="J835" i="1"/>
  <c r="K835" i="1" s="1"/>
  <c r="J2612" i="1"/>
  <c r="K2612" i="1" s="1"/>
  <c r="J553" i="1"/>
  <c r="K553" i="1" s="1"/>
  <c r="J1331" i="1"/>
  <c r="K1331" i="1" s="1"/>
  <c r="J3479" i="1"/>
  <c r="K3479" i="1" s="1"/>
  <c r="J1739" i="1"/>
  <c r="K1739" i="1" s="1"/>
  <c r="J3734" i="1"/>
  <c r="K3734" i="1" s="1"/>
  <c r="J2657" i="1"/>
  <c r="K2657" i="1" s="1"/>
  <c r="J1672" i="1"/>
  <c r="K1672" i="1" s="1"/>
  <c r="J3699" i="1"/>
  <c r="K3699" i="1" s="1"/>
  <c r="J49" i="1"/>
  <c r="K49" i="1" s="1"/>
  <c r="J141" i="1"/>
  <c r="K141" i="1" s="1"/>
  <c r="J169" i="1"/>
  <c r="K169" i="1" s="1"/>
  <c r="J262" i="1"/>
  <c r="K262" i="1" s="1"/>
  <c r="J3185" i="1"/>
  <c r="K3185" i="1" s="1"/>
  <c r="J2481" i="1"/>
  <c r="K2481" i="1" s="1"/>
  <c r="J3657" i="1"/>
  <c r="K3657" i="1" s="1"/>
  <c r="J3703" i="1"/>
  <c r="K3703" i="1" s="1"/>
  <c r="J2364" i="1"/>
  <c r="K2364" i="1" s="1"/>
  <c r="J3325" i="1"/>
  <c r="K3325" i="1" s="1"/>
  <c r="J187" i="1"/>
  <c r="K187" i="1" s="1"/>
  <c r="J608" i="1"/>
  <c r="K608" i="1" s="1"/>
  <c r="J181" i="1"/>
  <c r="K181" i="1" s="1"/>
  <c r="J3091" i="1"/>
  <c r="K3091" i="1" s="1"/>
  <c r="J2532" i="1"/>
  <c r="K2532" i="1" s="1"/>
  <c r="J3568" i="1"/>
  <c r="K3568" i="1" s="1"/>
  <c r="J3611" i="1"/>
  <c r="K3611" i="1" s="1"/>
  <c r="J717" i="1"/>
  <c r="K717" i="1" s="1"/>
  <c r="J251" i="1"/>
  <c r="K251" i="1" s="1"/>
  <c r="J3517" i="1"/>
  <c r="K3517" i="1" s="1"/>
  <c r="J1171" i="1"/>
  <c r="K1171" i="1" s="1"/>
  <c r="J1678" i="1"/>
  <c r="K1678" i="1" s="1"/>
  <c r="J3225" i="1"/>
  <c r="K3225" i="1" s="1"/>
  <c r="J89" i="1"/>
  <c r="K89" i="1" s="1"/>
  <c r="J118" i="1"/>
  <c r="K118" i="1" s="1"/>
  <c r="J69" i="1"/>
  <c r="K69" i="1" s="1"/>
  <c r="J145" i="1"/>
  <c r="K145" i="1" s="1"/>
  <c r="J176" i="1"/>
  <c r="K176" i="1" s="1"/>
  <c r="J138" i="1"/>
  <c r="K138" i="1" s="1"/>
  <c r="J227" i="1"/>
  <c r="K227" i="1" s="1"/>
  <c r="J265" i="1"/>
  <c r="K265" i="1" s="1"/>
  <c r="J326" i="1"/>
  <c r="K326" i="1" s="1"/>
  <c r="J323" i="1"/>
  <c r="K323" i="1" s="1"/>
  <c r="J376" i="1"/>
  <c r="K376" i="1" s="1"/>
  <c r="J409" i="1"/>
  <c r="K409" i="1" s="1"/>
  <c r="J423" i="1"/>
  <c r="K423" i="1" s="1"/>
  <c r="J489" i="1"/>
  <c r="K489" i="1" s="1"/>
  <c r="J486" i="1"/>
  <c r="K486" i="1" s="1"/>
  <c r="J447" i="1"/>
  <c r="K447" i="1" s="1"/>
  <c r="J360" i="1"/>
  <c r="K360" i="1" s="1"/>
  <c r="J429" i="1"/>
  <c r="K429" i="1" s="1"/>
  <c r="J550" i="1"/>
  <c r="K550" i="1" s="1"/>
  <c r="J516" i="1"/>
  <c r="K516" i="1" s="1"/>
  <c r="J696" i="1"/>
  <c r="K696" i="1" s="1"/>
  <c r="J29" i="1"/>
  <c r="K29" i="1" s="1"/>
  <c r="J710" i="1"/>
  <c r="K710" i="1" s="1"/>
  <c r="J654" i="1"/>
  <c r="K654" i="1" s="1"/>
  <c r="J756" i="1"/>
  <c r="K756" i="1" s="1"/>
  <c r="J762" i="1"/>
  <c r="K762" i="1" s="1"/>
  <c r="J539" i="1"/>
  <c r="K539" i="1" s="1"/>
  <c r="J780" i="1"/>
  <c r="K780" i="1" s="1"/>
  <c r="J711" i="1"/>
  <c r="K711" i="1" s="1"/>
  <c r="J844" i="1"/>
  <c r="K844" i="1" s="1"/>
  <c r="J542" i="1"/>
  <c r="K542" i="1" s="1"/>
  <c r="J328" i="1"/>
  <c r="K328" i="1" s="1"/>
  <c r="J892" i="1"/>
  <c r="K892" i="1" s="1"/>
  <c r="J1117" i="1"/>
  <c r="K1117" i="1" s="1"/>
  <c r="J1123" i="1"/>
  <c r="K1123" i="1" s="1"/>
  <c r="J1242" i="1"/>
  <c r="K1242" i="1" s="1"/>
  <c r="J1550" i="1"/>
  <c r="K1550" i="1" s="1"/>
  <c r="J1697" i="1"/>
  <c r="K1697" i="1" s="1"/>
  <c r="J1865" i="1"/>
  <c r="K1865" i="1" s="1"/>
  <c r="J1904" i="1"/>
  <c r="K1904" i="1" s="1"/>
  <c r="J1984" i="1"/>
  <c r="K1984" i="1" s="1"/>
  <c r="J2254" i="1"/>
  <c r="K2254" i="1" s="1"/>
  <c r="J2184" i="1"/>
  <c r="K2184" i="1" s="1"/>
  <c r="J2267" i="1"/>
  <c r="K2267" i="1" s="1"/>
  <c r="J2542" i="1"/>
  <c r="K2542" i="1" s="1"/>
  <c r="J2071" i="1"/>
  <c r="K2071" i="1" s="1"/>
  <c r="J2667" i="1"/>
  <c r="K2667" i="1" s="1"/>
  <c r="J2939" i="1"/>
  <c r="K2939" i="1" s="1"/>
  <c r="J3218" i="1"/>
  <c r="K3218" i="1" s="1"/>
  <c r="J3207" i="1"/>
  <c r="K3207" i="1" s="1"/>
  <c r="J2770" i="1"/>
  <c r="K2770" i="1" s="1"/>
  <c r="J2844" i="1"/>
  <c r="K2844" i="1" s="1"/>
  <c r="J3487" i="1"/>
  <c r="K3487" i="1" s="1"/>
  <c r="J2500" i="1"/>
  <c r="K2500" i="1" s="1"/>
  <c r="J3297" i="1"/>
  <c r="K3297" i="1" s="1"/>
  <c r="J3469" i="1"/>
  <c r="K3469" i="1" s="1"/>
  <c r="J3582" i="1"/>
  <c r="K3582" i="1" s="1"/>
  <c r="J115" i="1"/>
  <c r="K115" i="1" s="1"/>
  <c r="J3641" i="1"/>
  <c r="K3641" i="1" s="1"/>
  <c r="J3717" i="1"/>
  <c r="K3717" i="1" s="1"/>
  <c r="J3670" i="1"/>
  <c r="K3670" i="1" s="1"/>
  <c r="J3009" i="1"/>
  <c r="K3009" i="1" s="1"/>
  <c r="J1021" i="1"/>
  <c r="K1021" i="1" s="1"/>
  <c r="J652" i="1"/>
  <c r="K652" i="1" s="1"/>
  <c r="J3563" i="1"/>
  <c r="K3563" i="1" s="1"/>
  <c r="J445" i="1"/>
  <c r="K445" i="1" s="1"/>
  <c r="J128" i="1"/>
  <c r="K128" i="1" s="1"/>
  <c r="J3193" i="1"/>
  <c r="K3193" i="1" s="1"/>
  <c r="J2209" i="1"/>
  <c r="K2209" i="1" s="1"/>
  <c r="J153" i="1"/>
  <c r="K153" i="1" s="1"/>
  <c r="J3302" i="1"/>
  <c r="K3302" i="1" s="1"/>
  <c r="J2987" i="1"/>
  <c r="K2987" i="1" s="1"/>
  <c r="J1276" i="1"/>
  <c r="K1276" i="1" s="1"/>
  <c r="J3385" i="1"/>
  <c r="K3385" i="1" s="1"/>
  <c r="J3419" i="1"/>
  <c r="K3419" i="1" s="1"/>
  <c r="J719" i="1"/>
  <c r="K719" i="1" s="1"/>
  <c r="J3262" i="1"/>
  <c r="K3262" i="1" s="1"/>
  <c r="J151" i="1"/>
  <c r="K151" i="1" s="1"/>
  <c r="J214" i="1"/>
  <c r="K214" i="1" s="1"/>
  <c r="J349" i="1"/>
  <c r="K349" i="1" s="1"/>
  <c r="J79" i="1"/>
  <c r="K79" i="1" s="1"/>
  <c r="J127" i="1"/>
  <c r="K127" i="1" s="1"/>
  <c r="J2214" i="1"/>
  <c r="K2214" i="1" s="1"/>
  <c r="J2272" i="1"/>
  <c r="K2272" i="1" s="1"/>
  <c r="J3304" i="1"/>
  <c r="K3304" i="1" s="1"/>
  <c r="J3309" i="1"/>
  <c r="K3309" i="1" s="1"/>
  <c r="J3587" i="1"/>
  <c r="K3587" i="1" s="1"/>
  <c r="J3738" i="1"/>
  <c r="K3738" i="1" s="1"/>
  <c r="J2369" i="1"/>
  <c r="K2369" i="1" s="1"/>
  <c r="J55" i="1"/>
  <c r="K55" i="1" s="1"/>
  <c r="J2997" i="1"/>
  <c r="K2997" i="1" s="1"/>
  <c r="J481" i="1"/>
  <c r="K481" i="1" s="1"/>
  <c r="J3492" i="1"/>
  <c r="K3492" i="1" s="1"/>
  <c r="J59" i="1"/>
  <c r="K59" i="1" s="1"/>
  <c r="J3736" i="1"/>
  <c r="K3736" i="1" s="1"/>
  <c r="J2585" i="1"/>
  <c r="K2585" i="1" s="1"/>
  <c r="J3341" i="1"/>
  <c r="K3341" i="1" s="1"/>
  <c r="J65" i="1"/>
  <c r="K65" i="1" s="1"/>
  <c r="J569" i="1"/>
  <c r="K569" i="1" s="1"/>
  <c r="J2002" i="1"/>
  <c r="K2002" i="1" s="1"/>
  <c r="J3460" i="1"/>
  <c r="K3460" i="1" s="1"/>
  <c r="J53" i="1"/>
  <c r="K53" i="1" s="1"/>
  <c r="J3580" i="1"/>
  <c r="K3580" i="1" s="1"/>
  <c r="J135" i="1"/>
  <c r="K135" i="1" s="1"/>
  <c r="J155" i="1"/>
  <c r="K155" i="1" s="1"/>
  <c r="J174" i="1"/>
  <c r="K174" i="1" s="1"/>
  <c r="J211" i="1"/>
  <c r="K211" i="1" s="1"/>
  <c r="J178" i="1"/>
  <c r="K178" i="1" s="1"/>
  <c r="J598" i="1"/>
  <c r="K598" i="1" s="1"/>
  <c r="J271" i="1"/>
  <c r="K271" i="1" s="1"/>
  <c r="J768" i="1"/>
  <c r="K768" i="1" s="1"/>
  <c r="J810" i="1"/>
  <c r="K810" i="1" s="1"/>
  <c r="J1099" i="1"/>
  <c r="K1099" i="1" s="1"/>
  <c r="J419" i="1"/>
  <c r="K419" i="1" s="1"/>
  <c r="J1332" i="1"/>
  <c r="K1332" i="1" s="1"/>
  <c r="J1882" i="1"/>
  <c r="K1882" i="1" s="1"/>
  <c r="J1975" i="1"/>
  <c r="K1975" i="1" s="1"/>
  <c r="J2175" i="1"/>
  <c r="K2175" i="1" s="1"/>
  <c r="J2379" i="1"/>
  <c r="K2379" i="1" s="1"/>
  <c r="J2415" i="1"/>
  <c r="K2415" i="1" s="1"/>
  <c r="J2551" i="1"/>
  <c r="K2551" i="1" s="1"/>
  <c r="J3031" i="1"/>
  <c r="K3031" i="1" s="1"/>
  <c r="J3219" i="1"/>
  <c r="K3219" i="1" s="1"/>
  <c r="J2491" i="1"/>
  <c r="K2491" i="1" s="1"/>
  <c r="J3248" i="1"/>
  <c r="K3248" i="1" s="1"/>
  <c r="J3337" i="1"/>
  <c r="K3337" i="1" s="1"/>
  <c r="J3409" i="1"/>
  <c r="K3409" i="1" s="1"/>
  <c r="J3422" i="1"/>
  <c r="K3422" i="1" s="1"/>
  <c r="J3511" i="1"/>
  <c r="K3511" i="1" s="1"/>
  <c r="J3581" i="1"/>
  <c r="K3581" i="1" s="1"/>
  <c r="J3539" i="1"/>
  <c r="K3539" i="1" s="1"/>
  <c r="J3718" i="1"/>
  <c r="K3718" i="1" s="1"/>
  <c r="J3697" i="1"/>
  <c r="K3697" i="1" s="1"/>
  <c r="J3760" i="1"/>
  <c r="K3760" i="1" s="1"/>
  <c r="J3543" i="1"/>
  <c r="K3543" i="1" s="1"/>
  <c r="J335" i="1"/>
  <c r="K335" i="1" s="1"/>
  <c r="J172" i="1"/>
  <c r="K172" i="1" s="1"/>
  <c r="J3421" i="1"/>
  <c r="K3421" i="1" s="1"/>
  <c r="J28" i="1"/>
  <c r="K28" i="1" s="1"/>
  <c r="J3308" i="1"/>
  <c r="K3308" i="1" s="1"/>
  <c r="J3708" i="1"/>
  <c r="K3708" i="1" s="1"/>
  <c r="J3693" i="1"/>
  <c r="K3693" i="1" s="1"/>
  <c r="J3307" i="1"/>
  <c r="K3307" i="1" s="1"/>
  <c r="J3570" i="1"/>
  <c r="K3570" i="1" s="1"/>
  <c r="J996" i="1"/>
  <c r="K996" i="1" s="1"/>
  <c r="J2280" i="1"/>
  <c r="K2280" i="1" s="1"/>
  <c r="J177" i="1"/>
  <c r="K177" i="1" s="1"/>
  <c r="J1326" i="1"/>
  <c r="K1326" i="1" s="1"/>
  <c r="J166" i="1"/>
  <c r="K166" i="1" s="1"/>
  <c r="J220" i="1"/>
  <c r="K220" i="1" s="1"/>
  <c r="J3462" i="1"/>
  <c r="K3462" i="1" s="1"/>
  <c r="J294" i="1"/>
  <c r="K294" i="1" s="1"/>
  <c r="J3655" i="1"/>
  <c r="K3655" i="1" s="1"/>
  <c r="J113" i="1"/>
  <c r="K113" i="1" s="1"/>
  <c r="J57" i="1"/>
  <c r="K57" i="1" s="1"/>
  <c r="J201" i="1"/>
  <c r="K201" i="1" s="1"/>
  <c r="J202" i="1"/>
  <c r="K202" i="1" s="1"/>
  <c r="J473" i="1"/>
  <c r="K473" i="1" s="1"/>
  <c r="J228" i="1"/>
  <c r="K228" i="1" s="1"/>
  <c r="J674" i="1"/>
  <c r="K674" i="1" s="1"/>
  <c r="J749" i="1"/>
  <c r="K749" i="1" s="1"/>
  <c r="J1185" i="1"/>
  <c r="K1185" i="1" s="1"/>
  <c r="J3158" i="1"/>
  <c r="K3158" i="1" s="1"/>
  <c r="J3474" i="1"/>
  <c r="K3474" i="1" s="1"/>
  <c r="J3560" i="1"/>
  <c r="K3560" i="1" s="1"/>
  <c r="J3567" i="1"/>
  <c r="K3567" i="1" s="1"/>
  <c r="J3544" i="1"/>
  <c r="K3544" i="1" s="1"/>
  <c r="J3667" i="1"/>
  <c r="K3667" i="1" s="1"/>
  <c r="J1405" i="1"/>
  <c r="K1405" i="1" s="1"/>
  <c r="J385" i="1"/>
  <c r="K385" i="1" s="1"/>
  <c r="J2157" i="1"/>
  <c r="K2157" i="1" s="1"/>
  <c r="J2257" i="1"/>
  <c r="K2257" i="1" s="1"/>
  <c r="J1027" i="1"/>
  <c r="K1027" i="1" s="1"/>
  <c r="J728" i="1"/>
  <c r="K728" i="1" s="1"/>
  <c r="J1006" i="1"/>
  <c r="K1006" i="1" s="1"/>
  <c r="J3311" i="1"/>
  <c r="K3311" i="1" s="1"/>
  <c r="J210" i="1"/>
  <c r="K210" i="1" s="1"/>
  <c r="J478" i="1"/>
  <c r="K478" i="1" s="1"/>
  <c r="J910" i="1"/>
  <c r="K910" i="1" s="1"/>
  <c r="J840" i="1"/>
  <c r="K840" i="1" s="1"/>
  <c r="J2126" i="1"/>
  <c r="K2126" i="1" s="1"/>
  <c r="J784" i="1"/>
  <c r="K784" i="1" s="1"/>
  <c r="J1199" i="1"/>
  <c r="K1199" i="1" s="1"/>
  <c r="J2933" i="1"/>
  <c r="K2933" i="1" s="1"/>
  <c r="J395" i="1"/>
  <c r="K395" i="1" s="1"/>
  <c r="J487" i="1"/>
  <c r="K487" i="1" s="1"/>
  <c r="J196" i="1"/>
  <c r="K196" i="1" s="1"/>
  <c r="J3664" i="1"/>
  <c r="K3664" i="1" s="1"/>
  <c r="J3406" i="1"/>
  <c r="K3406" i="1" s="1"/>
  <c r="J1861" i="1"/>
  <c r="K1861" i="1" s="1"/>
  <c r="J2015" i="1"/>
  <c r="K2015" i="1" s="1"/>
  <c r="J973" i="1"/>
  <c r="K973" i="1" s="1"/>
  <c r="J31" i="1"/>
  <c r="K31" i="1" s="1"/>
  <c r="J86" i="1"/>
  <c r="K86" i="1" s="1"/>
  <c r="J121" i="1"/>
  <c r="K121" i="1" s="1"/>
  <c r="J50" i="1"/>
  <c r="K50" i="1" s="1"/>
  <c r="J192" i="1"/>
  <c r="K192" i="1" s="1"/>
  <c r="J240" i="1"/>
  <c r="K240" i="1" s="1"/>
  <c r="J66" i="1"/>
  <c r="K66" i="1" s="1"/>
  <c r="J92" i="1"/>
  <c r="K92" i="1" s="1"/>
  <c r="J267" i="1"/>
  <c r="K267" i="1" s="1"/>
  <c r="J195" i="1"/>
  <c r="K195" i="1" s="1"/>
  <c r="J264" i="1"/>
  <c r="K264" i="1" s="1"/>
  <c r="J171" i="1"/>
  <c r="K171" i="1" s="1"/>
  <c r="J348" i="1"/>
  <c r="K348" i="1" s="1"/>
  <c r="J483" i="1"/>
  <c r="K483" i="1" s="1"/>
  <c r="J581" i="1"/>
  <c r="K581" i="1" s="1"/>
  <c r="J881" i="1"/>
  <c r="K881" i="1" s="1"/>
  <c r="J746" i="1"/>
  <c r="K746" i="1" s="1"/>
  <c r="J767" i="1"/>
  <c r="K767" i="1" s="1"/>
  <c r="J848" i="1"/>
  <c r="K848" i="1" s="1"/>
  <c r="J1107" i="1"/>
  <c r="K1107" i="1" s="1"/>
  <c r="J1514" i="1"/>
  <c r="K1514" i="1" s="1"/>
  <c r="J1530" i="1"/>
  <c r="K1530" i="1" s="1"/>
  <c r="J1605" i="1"/>
  <c r="K1605" i="1" s="1"/>
  <c r="J1753" i="1"/>
  <c r="K1753" i="1" s="1"/>
  <c r="J2023" i="1"/>
  <c r="K2023" i="1" s="1"/>
  <c r="J1988" i="1"/>
  <c r="K1988" i="1" s="1"/>
  <c r="J2358" i="1"/>
  <c r="K2358" i="1" s="1"/>
  <c r="J2548" i="1"/>
  <c r="K2548" i="1" s="1"/>
  <c r="J2373" i="1"/>
  <c r="K2373" i="1" s="1"/>
  <c r="J3188" i="1"/>
  <c r="K3188" i="1" s="1"/>
  <c r="J1938" i="1"/>
  <c r="K1938" i="1" s="1"/>
  <c r="J3338" i="1"/>
  <c r="K3338" i="1" s="1"/>
  <c r="J3464" i="1"/>
  <c r="K3464" i="1" s="1"/>
  <c r="J3584" i="1"/>
  <c r="K3584" i="1" s="1"/>
  <c r="J3636" i="1"/>
  <c r="K3636" i="1" s="1"/>
  <c r="J3674" i="1"/>
  <c r="K3674" i="1" s="1"/>
  <c r="J3742" i="1"/>
  <c r="K3742" i="1" s="1"/>
  <c r="J3549" i="1"/>
  <c r="K3549" i="1" s="1"/>
  <c r="J3014" i="1"/>
  <c r="K3014" i="1" s="1"/>
  <c r="J331" i="1"/>
  <c r="K331" i="1" s="1"/>
  <c r="J1119" i="1"/>
  <c r="K1119" i="1" s="1"/>
  <c r="J184" i="1"/>
  <c r="K184" i="1" s="1"/>
  <c r="J2841" i="1"/>
  <c r="K2841" i="1" s="1"/>
  <c r="J249" i="1"/>
  <c r="K249" i="1" s="1"/>
  <c r="J205" i="1"/>
  <c r="K205" i="1" s="1"/>
  <c r="J45" i="1"/>
  <c r="K45" i="1" s="1"/>
  <c r="J3295" i="1"/>
  <c r="K3295" i="1" s="1"/>
  <c r="J1615" i="1"/>
  <c r="K1615" i="1" s="1"/>
  <c r="J3545" i="1"/>
  <c r="K3545" i="1" s="1"/>
  <c r="J575" i="1"/>
  <c r="K575" i="1" s="1"/>
  <c r="J986" i="1"/>
  <c r="K986" i="1" s="1"/>
  <c r="J43" i="1"/>
  <c r="K43" i="1" s="1"/>
  <c r="J32" i="1"/>
  <c r="K32" i="1" s="1"/>
  <c r="J1727" i="1"/>
  <c r="K1727" i="1" s="1"/>
  <c r="J3630" i="1"/>
  <c r="K3630" i="1" s="1"/>
  <c r="J1863" i="1"/>
  <c r="K1863" i="1" s="1"/>
  <c r="J3537" i="1"/>
  <c r="K3537" i="1" s="1"/>
  <c r="J3577" i="1"/>
  <c r="K3577" i="1" s="1"/>
  <c r="J270" i="1"/>
  <c r="K270" i="1" s="1"/>
  <c r="J93" i="1"/>
  <c r="K93" i="1" s="1"/>
  <c r="J111" i="1"/>
  <c r="K111" i="1" s="1"/>
  <c r="J307" i="1"/>
  <c r="K307" i="1" s="1"/>
  <c r="J117" i="1"/>
  <c r="K117" i="1" s="1"/>
  <c r="J791" i="1"/>
  <c r="K791" i="1" s="1"/>
  <c r="J140" i="1"/>
  <c r="K140" i="1" s="1"/>
  <c r="J977" i="1"/>
  <c r="K977" i="1" s="1"/>
  <c r="J2729" i="1"/>
  <c r="K2729" i="1" s="1"/>
  <c r="J1575" i="1"/>
  <c r="K1575" i="1" s="1"/>
  <c r="J737" i="1"/>
  <c r="K737" i="1" s="1"/>
  <c r="J344" i="1"/>
  <c r="K344" i="1" s="1"/>
  <c r="J3458" i="1"/>
  <c r="K3458" i="1" s="1"/>
  <c r="J3508" i="1"/>
  <c r="K3508" i="1" s="1"/>
  <c r="J3561" i="1"/>
  <c r="K3561" i="1" s="1"/>
  <c r="J3527" i="1"/>
  <c r="K3527" i="1" s="1"/>
  <c r="J3558" i="1"/>
  <c r="K3558" i="1" s="1"/>
  <c r="J3356" i="1"/>
  <c r="K3356" i="1" s="1"/>
  <c r="J2810" i="1"/>
  <c r="K2810" i="1" s="1"/>
  <c r="J3209" i="1"/>
  <c r="K3209" i="1" s="1"/>
  <c r="J3451" i="1"/>
  <c r="K3451" i="1" s="1"/>
  <c r="J864" i="1"/>
  <c r="K864" i="1" s="1"/>
  <c r="J2915" i="1"/>
  <c r="K2915" i="1" s="1"/>
  <c r="J52" i="1"/>
  <c r="K52" i="1" s="1"/>
  <c r="J316" i="1"/>
  <c r="K316" i="1" s="1"/>
  <c r="J3012" i="1"/>
  <c r="K3012" i="1" s="1"/>
  <c r="J3711" i="1"/>
  <c r="K3711" i="1" s="1"/>
  <c r="J41" i="1"/>
  <c r="K41" i="1" s="1"/>
  <c r="J3509" i="1"/>
  <c r="K3509" i="1" s="1"/>
  <c r="J106" i="1"/>
  <c r="K106" i="1" s="1"/>
  <c r="J1318" i="1"/>
  <c r="K1318" i="1" s="1"/>
  <c r="J157" i="1"/>
  <c r="K157" i="1" s="1"/>
  <c r="J3290" i="1"/>
  <c r="K3290" i="1" s="1"/>
  <c r="J132" i="1"/>
  <c r="K132" i="1" s="1"/>
  <c r="J3744" i="1"/>
  <c r="K3744" i="1" s="1"/>
  <c r="J246" i="1"/>
  <c r="K246" i="1" s="1"/>
  <c r="J2053" i="1"/>
  <c r="K2053" i="1" s="1"/>
  <c r="J252" i="1"/>
  <c r="K252" i="1" s="1"/>
  <c r="J3501" i="1"/>
  <c r="K3501" i="1" s="1"/>
  <c r="J3237" i="1"/>
  <c r="K3237" i="1" s="1"/>
  <c r="J1547" i="1"/>
  <c r="K1547" i="1" s="1"/>
  <c r="J147" i="1"/>
  <c r="K147" i="1" s="1"/>
  <c r="J3710" i="1"/>
  <c r="K3710" i="1" s="1"/>
  <c r="J2790" i="1"/>
  <c r="K2790" i="1" s="1"/>
  <c r="J3250" i="1"/>
  <c r="K3250" i="1" s="1"/>
  <c r="J124" i="1"/>
  <c r="K124" i="1" s="1"/>
  <c r="J224" i="1"/>
  <c r="K224" i="1" s="1"/>
  <c r="J400" i="1"/>
  <c r="K400" i="1" s="1"/>
  <c r="J305" i="1"/>
  <c r="K305" i="1" s="1"/>
  <c r="J306" i="1"/>
  <c r="K306" i="1" s="1"/>
  <c r="J277" i="1"/>
  <c r="K277" i="1" s="1"/>
  <c r="J317" i="1"/>
  <c r="K317" i="1" s="1"/>
  <c r="J83" i="1"/>
  <c r="K83" i="1" s="1"/>
  <c r="J572" i="1"/>
  <c r="K572" i="1" s="1"/>
  <c r="J752" i="1"/>
  <c r="K752" i="1" s="1"/>
  <c r="J595" i="1"/>
  <c r="K595" i="1" s="1"/>
  <c r="J1111" i="1"/>
  <c r="K1111" i="1" s="1"/>
  <c r="J1206" i="1"/>
  <c r="K1206" i="1" s="1"/>
  <c r="J1311" i="1"/>
  <c r="K1311" i="1" s="1"/>
  <c r="J1634" i="1"/>
  <c r="K1634" i="1" s="1"/>
  <c r="J1668" i="1"/>
  <c r="K1668" i="1" s="1"/>
  <c r="J521" i="1"/>
  <c r="K521" i="1" s="1"/>
  <c r="J1997" i="1"/>
  <c r="K1997" i="1" s="1"/>
  <c r="J2651" i="1"/>
  <c r="K2651" i="1" s="1"/>
  <c r="J2390" i="1"/>
  <c r="K2390" i="1" s="1"/>
  <c r="J2361" i="1"/>
  <c r="K2361" i="1" s="1"/>
  <c r="J2619" i="1"/>
  <c r="K2619" i="1" s="1"/>
  <c r="J3041" i="1"/>
  <c r="K3041" i="1" s="1"/>
  <c r="J3476" i="1"/>
  <c r="K3476" i="1" s="1"/>
  <c r="J3411" i="1"/>
  <c r="K3411" i="1" s="1"/>
  <c r="J3729" i="1"/>
  <c r="K3729" i="1" s="1"/>
  <c r="J3753" i="1"/>
  <c r="K3753" i="1" s="1"/>
  <c r="J3512" i="1"/>
  <c r="K3512" i="1" s="1"/>
  <c r="J657" i="1"/>
  <c r="K657" i="1" s="1"/>
  <c r="J161" i="1"/>
  <c r="K161" i="1" s="1"/>
  <c r="J789" i="1"/>
  <c r="K789" i="1" s="1"/>
  <c r="J3574" i="1"/>
  <c r="K3574" i="1" s="1"/>
  <c r="J16" i="1"/>
  <c r="K16" i="1" s="1"/>
  <c r="J3344" i="1"/>
  <c r="K3344" i="1" s="1"/>
  <c r="J2955" i="1"/>
  <c r="K2955" i="1" s="1"/>
  <c r="J959" i="1"/>
  <c r="K959" i="1" s="1"/>
  <c r="J853" i="1"/>
  <c r="K853" i="1" s="1"/>
  <c r="J2349" i="1"/>
  <c r="K2349" i="1" s="1"/>
  <c r="J3189" i="1"/>
  <c r="K3189" i="1" s="1"/>
  <c r="J99" i="1"/>
  <c r="K99" i="1" s="1"/>
  <c r="J77" i="1"/>
  <c r="K77" i="1" s="1"/>
  <c r="J61" i="1"/>
  <c r="K61" i="1" s="1"/>
  <c r="J621" i="1"/>
  <c r="K621" i="1" s="1"/>
  <c r="J234" i="1"/>
  <c r="K234" i="1" s="1"/>
  <c r="J1289" i="1"/>
  <c r="K1289" i="1" s="1"/>
  <c r="J3120" i="1"/>
  <c r="K3120" i="1" s="1"/>
  <c r="J2171" i="1"/>
  <c r="K2171" i="1" s="1"/>
  <c r="J68" i="1"/>
  <c r="K68" i="1" s="1"/>
  <c r="J1807" i="1"/>
  <c r="K1807" i="1" s="1"/>
  <c r="J2588" i="1"/>
  <c r="K2588" i="1" s="1"/>
  <c r="J3391" i="1"/>
  <c r="K3391" i="1" s="1"/>
  <c r="J3746" i="1"/>
  <c r="K3746" i="1" s="1"/>
  <c r="J3618" i="1"/>
  <c r="K3618" i="1" s="1"/>
  <c r="J3583" i="1"/>
  <c r="K3583" i="1" s="1"/>
  <c r="J2928" i="1"/>
  <c r="K2928" i="1" s="1"/>
  <c r="J3281" i="1"/>
  <c r="K3281" i="1" s="1"/>
  <c r="J1024" i="1"/>
  <c r="K1024" i="1" s="1"/>
  <c r="J3212" i="1"/>
  <c r="K3212" i="1" s="1"/>
  <c r="J645" i="1"/>
  <c r="K645" i="1" s="1"/>
  <c r="J1412" i="1"/>
  <c r="K1412" i="1" s="1"/>
  <c r="J3652" i="1"/>
  <c r="K3652" i="1" s="1"/>
  <c r="J2886" i="1"/>
  <c r="K2886" i="1" s="1"/>
  <c r="J3400" i="1"/>
  <c r="K3400" i="1" s="1"/>
  <c r="J363" i="1"/>
  <c r="K363" i="1" s="1"/>
  <c r="J366" i="1"/>
  <c r="K366" i="1" s="1"/>
  <c r="J1372" i="1"/>
  <c r="K1372" i="1" s="1"/>
  <c r="J39" i="1"/>
  <c r="K39" i="1" s="1"/>
  <c r="J2255" i="1"/>
  <c r="K2255" i="1" s="1"/>
  <c r="J2792" i="1"/>
  <c r="K2792" i="1" s="1"/>
  <c r="J908" i="1"/>
  <c r="K908" i="1" s="1"/>
  <c r="J3123" i="1"/>
  <c r="K3123" i="1" s="1"/>
  <c r="J3139" i="1"/>
  <c r="K3139" i="1" s="1"/>
  <c r="J3167" i="1"/>
  <c r="K3167" i="1" s="1"/>
  <c r="J3354" i="1"/>
  <c r="K3354" i="1" s="1"/>
  <c r="J3390" i="1"/>
  <c r="K3390" i="1" s="1"/>
  <c r="J3442" i="1"/>
  <c r="K3442" i="1" s="1"/>
  <c r="J3381" i="1"/>
  <c r="K3381" i="1" s="1"/>
  <c r="J3481" i="1"/>
  <c r="K3481" i="1" s="1"/>
  <c r="J3457" i="1"/>
  <c r="K3457" i="1" s="1"/>
  <c r="J3731" i="1"/>
  <c r="K3731" i="1" s="1"/>
  <c r="J3761" i="1"/>
  <c r="K3761" i="1" s="1"/>
  <c r="J3465" i="1"/>
  <c r="K3465" i="1" s="1"/>
  <c r="J3553" i="1"/>
  <c r="K3553" i="1" s="1"/>
  <c r="J3771" i="1"/>
  <c r="K3771" i="1" s="1"/>
  <c r="J3638" i="1"/>
  <c r="K3638" i="1" s="1"/>
  <c r="J3217" i="1"/>
  <c r="K3217" i="1" s="1"/>
  <c r="J3571" i="1"/>
  <c r="K3571" i="1" s="1"/>
  <c r="J3130" i="1"/>
  <c r="K3130" i="1" s="1"/>
  <c r="J2252" i="1"/>
  <c r="K2252" i="1" s="1"/>
  <c r="J1650" i="1"/>
  <c r="K1650" i="1" s="1"/>
  <c r="J2684" i="1"/>
  <c r="K2684" i="1" s="1"/>
  <c r="J2803" i="1"/>
  <c r="K2803" i="1" s="1"/>
  <c r="J3665" i="1"/>
  <c r="K3665" i="1" s="1"/>
  <c r="J96" i="1"/>
  <c r="K96" i="1" s="1"/>
  <c r="J70" i="1"/>
  <c r="K70" i="1" s="1"/>
  <c r="J33" i="1"/>
  <c r="K33" i="1" s="1"/>
  <c r="J95" i="1"/>
  <c r="K95" i="1" s="1"/>
  <c r="J215" i="1"/>
  <c r="K215" i="1" s="1"/>
  <c r="J1176" i="1"/>
  <c r="K1176" i="1" s="1"/>
  <c r="J869" i="1"/>
  <c r="K869" i="1" s="1"/>
  <c r="J887" i="1"/>
  <c r="K887" i="1" s="1"/>
  <c r="J351" i="1"/>
  <c r="K351" i="1" s="1"/>
  <c r="J2760" i="1"/>
  <c r="K2760" i="1" s="1"/>
  <c r="J3502" i="1"/>
  <c r="K3502" i="1" s="1"/>
  <c r="J3598" i="1"/>
  <c r="K3598" i="1" s="1"/>
  <c r="J3681" i="1"/>
  <c r="K3681" i="1" s="1"/>
  <c r="J3719" i="1"/>
  <c r="K3719" i="1" s="1"/>
  <c r="J3424" i="1"/>
  <c r="K3424" i="1" s="1"/>
  <c r="J139" i="1"/>
  <c r="K139" i="1" s="1"/>
  <c r="J1645" i="1"/>
  <c r="K1645" i="1" s="1"/>
  <c r="J3499" i="1"/>
  <c r="K3499" i="1" s="1"/>
  <c r="J515" i="1"/>
  <c r="K515" i="1" s="1"/>
  <c r="J100" i="1"/>
  <c r="K100" i="1" s="1"/>
  <c r="J3178" i="1"/>
  <c r="K3178" i="1" s="1"/>
  <c r="J67" i="1"/>
  <c r="K67" i="1" s="1"/>
  <c r="J669" i="1"/>
  <c r="K669" i="1" s="1"/>
  <c r="J433" i="1"/>
  <c r="K433" i="1" s="1"/>
  <c r="J2940" i="1"/>
  <c r="K2940" i="1" s="1"/>
  <c r="J238" i="1"/>
  <c r="K238" i="1" s="1"/>
  <c r="J3607" i="1"/>
  <c r="K3607" i="1" s="1"/>
  <c r="J44" i="1"/>
  <c r="K44" i="1" s="1"/>
  <c r="J80" i="1"/>
  <c r="K80" i="1" s="1"/>
  <c r="J76" i="1"/>
  <c r="K76" i="1" s="1"/>
  <c r="J101" i="1"/>
  <c r="K101" i="1" s="1"/>
  <c r="J148" i="1"/>
  <c r="K148" i="1" s="1"/>
  <c r="J173" i="1"/>
  <c r="K173" i="1" s="1"/>
  <c r="J25" i="1"/>
  <c r="K25" i="1" s="1"/>
  <c r="J288" i="1"/>
  <c r="K288" i="1" s="1"/>
  <c r="J563" i="1"/>
  <c r="K563" i="1" s="1"/>
  <c r="J821" i="1"/>
  <c r="K821" i="1" s="1"/>
  <c r="J362" i="1"/>
  <c r="K362" i="1" s="1"/>
  <c r="J1105" i="1"/>
  <c r="K1105" i="1" s="1"/>
  <c r="J1635" i="1"/>
  <c r="K1635" i="1" s="1"/>
  <c r="J1301" i="1"/>
  <c r="K1301" i="1" s="1"/>
  <c r="J1253" i="1"/>
  <c r="K1253" i="1" s="1"/>
  <c r="J2008" i="1"/>
  <c r="K2008" i="1" s="1"/>
  <c r="J2281" i="1"/>
  <c r="K2281" i="1" s="1"/>
  <c r="J2540" i="1"/>
  <c r="K2540" i="1" s="1"/>
  <c r="J2597" i="1"/>
  <c r="K2597" i="1" s="1"/>
  <c r="J2811" i="1"/>
  <c r="K2811" i="1" s="1"/>
  <c r="J2815" i="1"/>
  <c r="K2815" i="1" s="1"/>
  <c r="J2880" i="1"/>
  <c r="K2880" i="1" s="1"/>
  <c r="J3399" i="1"/>
  <c r="K3399" i="1" s="1"/>
  <c r="J3124" i="1"/>
  <c r="K3124" i="1" s="1"/>
  <c r="J2781" i="1"/>
  <c r="K2781" i="1" s="1"/>
  <c r="J3128" i="1"/>
  <c r="K3128" i="1" s="1"/>
  <c r="J3330" i="1"/>
  <c r="K3330" i="1" s="1"/>
  <c r="J3108" i="1"/>
  <c r="K3108" i="1" s="1"/>
  <c r="J3407" i="1"/>
  <c r="K3407" i="1" s="1"/>
  <c r="J3416" i="1"/>
  <c r="K3416" i="1" s="1"/>
  <c r="J3597" i="1"/>
  <c r="K3597" i="1" s="1"/>
  <c r="J3642" i="1"/>
  <c r="K3642" i="1" s="1"/>
  <c r="J3659" i="1"/>
  <c r="K3659" i="1" s="1"/>
  <c r="J3475" i="1"/>
  <c r="K3475" i="1" s="1"/>
  <c r="J3682" i="1"/>
  <c r="K3682" i="1" s="1"/>
  <c r="J3767" i="1"/>
  <c r="K3767" i="1" s="1"/>
  <c r="J508" i="1"/>
  <c r="K508" i="1" s="1"/>
  <c r="J3418" i="1"/>
  <c r="K3418" i="1" s="1"/>
  <c r="J500" i="1"/>
  <c r="K500" i="1" s="1"/>
  <c r="J12" i="1"/>
  <c r="K12" i="1" s="1"/>
  <c r="J1905" i="1"/>
  <c r="K1905" i="1" s="1"/>
  <c r="J3596" i="1"/>
  <c r="K3596" i="1" s="1"/>
  <c r="J142" i="1"/>
  <c r="K142" i="1" s="1"/>
  <c r="J150" i="1"/>
  <c r="K150" i="1" s="1"/>
  <c r="J3384" i="1"/>
  <c r="K3384" i="1" s="1"/>
  <c r="J2891" i="1"/>
  <c r="K2891" i="1" s="1"/>
  <c r="J81" i="1"/>
  <c r="K81" i="1" s="1"/>
  <c r="J3672" i="1"/>
  <c r="K3672" i="1" s="1"/>
  <c r="J3600" i="1"/>
  <c r="K3600" i="1" s="1"/>
  <c r="J51" i="1"/>
  <c r="K51" i="1" s="1"/>
  <c r="J2718" i="1"/>
  <c r="K2718" i="1" s="1"/>
  <c r="J2029" i="1"/>
  <c r="K2029" i="1" s="1"/>
  <c r="J1455" i="1"/>
  <c r="K1455" i="1" s="1"/>
  <c r="J3612" i="1"/>
  <c r="K3612" i="1" s="1"/>
  <c r="J38" i="1"/>
  <c r="K38" i="1" s="1"/>
  <c r="J291" i="1"/>
  <c r="K291" i="1" s="1"/>
  <c r="J1671" i="1"/>
  <c r="K1671" i="1" s="1"/>
  <c r="J778" i="1"/>
  <c r="K778" i="1" s="1"/>
  <c r="J3275" i="1"/>
  <c r="K3275" i="1" s="1"/>
  <c r="J3498" i="1"/>
  <c r="K3498" i="1" s="1"/>
  <c r="J1297" i="1"/>
  <c r="K1297" i="1" s="1"/>
  <c r="J11" i="1"/>
  <c r="K11" i="1" s="1"/>
  <c r="J222" i="1"/>
  <c r="K222" i="1" s="1"/>
  <c r="J334" i="1"/>
  <c r="K334" i="1" s="1"/>
  <c r="J3401" i="1"/>
  <c r="K3401" i="1" s="1"/>
  <c r="J3473" i="1"/>
  <c r="K3473" i="1" s="1"/>
  <c r="J134" i="1"/>
  <c r="K134" i="1" s="1"/>
  <c r="J1333" i="1"/>
  <c r="K1333" i="1" s="1"/>
  <c r="J493" i="1"/>
  <c r="K493" i="1" s="1"/>
  <c r="J3629" i="1"/>
  <c r="K3629" i="1" s="1"/>
  <c r="J3666" i="1"/>
  <c r="K3666" i="1" s="1"/>
  <c r="J3564" i="1"/>
  <c r="K3564" i="1" s="1"/>
  <c r="J541" i="1"/>
  <c r="K541" i="1" s="1"/>
  <c r="J364" i="1"/>
  <c r="K364" i="1" s="1"/>
  <c r="J3486" i="1"/>
  <c r="K3486" i="1" s="1"/>
  <c r="J64" i="1"/>
  <c r="K64" i="1" s="1"/>
  <c r="J3110" i="1"/>
  <c r="K3110" i="1" s="1"/>
  <c r="J3531" i="1"/>
  <c r="K3531" i="1" s="1"/>
  <c r="J3594" i="1"/>
  <c r="K3594" i="1" s="1"/>
  <c r="J1066" i="1"/>
  <c r="K1066" i="1" s="1"/>
  <c r="J2095" i="1"/>
  <c r="K2095" i="1" s="1"/>
  <c r="J3707" i="1"/>
  <c r="K3707" i="1" s="1"/>
  <c r="J3468" i="1"/>
  <c r="K3468" i="1" s="1"/>
  <c r="J3098" i="1"/>
  <c r="K3098" i="1" s="1"/>
  <c r="J3415" i="1"/>
  <c r="K3415" i="1" s="1"/>
  <c r="J103" i="1"/>
  <c r="K103" i="1" s="1"/>
  <c r="J3497" i="1"/>
  <c r="K3497" i="1" s="1"/>
  <c r="J20" i="1"/>
  <c r="K20" i="1" s="1"/>
  <c r="J17" i="1"/>
  <c r="K17" i="1" s="1"/>
  <c r="J21" i="1"/>
  <c r="K21" i="1" s="1"/>
  <c r="J40" i="1"/>
  <c r="K40" i="1" s="1"/>
  <c r="J129" i="1"/>
  <c r="K129" i="1" s="1"/>
  <c r="J458" i="1"/>
  <c r="K458" i="1" s="1"/>
  <c r="J824" i="1"/>
  <c r="K824" i="1" s="1"/>
  <c r="J1194" i="1"/>
  <c r="K1194" i="1" s="1"/>
  <c r="J941" i="1"/>
  <c r="K941" i="1" s="1"/>
  <c r="J950" i="1"/>
  <c r="K950" i="1" s="1"/>
  <c r="J1087" i="1"/>
  <c r="K1087" i="1" s="1"/>
  <c r="J1719" i="1"/>
  <c r="K1719" i="1" s="1"/>
  <c r="J2469" i="1"/>
  <c r="K2469" i="1" s="1"/>
  <c r="J2575" i="1"/>
  <c r="K2575" i="1" s="1"/>
  <c r="J2774" i="1"/>
  <c r="K2774" i="1" s="1"/>
  <c r="J3067" i="1"/>
  <c r="K3067" i="1" s="1"/>
  <c r="J3077" i="1"/>
  <c r="K3077" i="1" s="1"/>
  <c r="J3143" i="1"/>
  <c r="K3143" i="1" s="1"/>
  <c r="J3392" i="1"/>
  <c r="K3392" i="1" s="1"/>
  <c r="J3254" i="1"/>
  <c r="K3254" i="1" s="1"/>
  <c r="J3471" i="1"/>
  <c r="K3471" i="1" s="1"/>
  <c r="J3573" i="1"/>
  <c r="K3573" i="1" s="1"/>
  <c r="J2793" i="1"/>
  <c r="K2793" i="1" s="1"/>
  <c r="J3586" i="1"/>
  <c r="K3586" i="1" s="1"/>
  <c r="J3725" i="1"/>
  <c r="K3725" i="1" s="1"/>
  <c r="J3523" i="1"/>
  <c r="K3523" i="1" s="1"/>
  <c r="J3513" i="1"/>
  <c r="K3513" i="1" s="1"/>
  <c r="J46" i="1"/>
  <c r="K46" i="1" s="1"/>
  <c r="J284" i="1"/>
  <c r="K284" i="1" s="1"/>
  <c r="J2216" i="1"/>
  <c r="K2216" i="1" s="1"/>
  <c r="J3447" i="1"/>
  <c r="K3447" i="1" s="1"/>
  <c r="J340" i="1"/>
  <c r="K340" i="1" s="1"/>
  <c r="J256" i="1"/>
  <c r="K256" i="1" s="1"/>
  <c r="J14" i="1"/>
  <c r="K14" i="1" s="1"/>
  <c r="J435" i="1"/>
  <c r="K435" i="1" s="1"/>
  <c r="J1898" i="1"/>
  <c r="K1898" i="1" s="1"/>
  <c r="J3055" i="1"/>
  <c r="K3055" i="1" s="1"/>
  <c r="J221" i="1"/>
  <c r="K221" i="1" s="1"/>
  <c r="J1325" i="1"/>
  <c r="K1325" i="1" s="1"/>
  <c r="J1565" i="1"/>
  <c r="K1565" i="1" s="1"/>
  <c r="J130" i="1"/>
  <c r="K130" i="1" s="1"/>
  <c r="J455" i="1"/>
  <c r="K455" i="1" s="1"/>
  <c r="J10" i="1"/>
  <c r="K10" i="1" s="1"/>
  <c r="J324" i="1"/>
  <c r="K324" i="1" s="1"/>
  <c r="J209" i="1"/>
  <c r="K209" i="1" s="1"/>
  <c r="J2198" i="1"/>
  <c r="K2198" i="1" s="1"/>
  <c r="J3493" i="1"/>
  <c r="K3493" i="1" s="1"/>
  <c r="J3342" i="1"/>
  <c r="K3342" i="1" s="1"/>
  <c r="J3669" i="1"/>
  <c r="K3669" i="1" s="1"/>
  <c r="J1762" i="1"/>
  <c r="K1762" i="1" s="1"/>
  <c r="J30" i="1"/>
  <c r="K30" i="1" s="1"/>
  <c r="J88" i="1"/>
  <c r="K88" i="1" s="1"/>
  <c r="J98" i="1"/>
  <c r="K98" i="1" s="1"/>
  <c r="J207" i="1"/>
  <c r="K207" i="1" s="1"/>
  <c r="J438" i="1"/>
  <c r="K438" i="1" s="1"/>
  <c r="J530" i="1"/>
  <c r="K530" i="1" s="1"/>
  <c r="J2202" i="1"/>
  <c r="K2202" i="1" s="1"/>
  <c r="J2260" i="1"/>
  <c r="K2260" i="1" s="1"/>
  <c r="J107" i="1"/>
  <c r="K107" i="1" s="1"/>
  <c r="J2400" i="1"/>
  <c r="K2400" i="1" s="1"/>
  <c r="J3249" i="1"/>
  <c r="K3249" i="1" s="1"/>
  <c r="J3452" i="1"/>
  <c r="K3452" i="1" s="1"/>
  <c r="J105" i="1"/>
  <c r="K105" i="1" s="1"/>
  <c r="J333" i="1"/>
  <c r="K333" i="1" s="1"/>
  <c r="J114" i="1"/>
  <c r="K114" i="1" s="1"/>
  <c r="J2763" i="1"/>
  <c r="K2763" i="1" s="1"/>
  <c r="J393" i="1"/>
  <c r="K393" i="1" s="1"/>
  <c r="J58" i="1"/>
  <c r="K58" i="1" s="1"/>
  <c r="J425" i="1"/>
  <c r="K425" i="1" s="1"/>
  <c r="J3575" i="1"/>
  <c r="K3575" i="1" s="1"/>
  <c r="J62" i="1"/>
  <c r="K62" i="1" s="1"/>
  <c r="J82" i="1"/>
  <c r="K82" i="1" s="1"/>
  <c r="J1132" i="1"/>
  <c r="K1132" i="1" s="1"/>
  <c r="J125" i="1"/>
  <c r="K125" i="1" s="1"/>
  <c r="J2944" i="1"/>
  <c r="K2944" i="1" s="1"/>
  <c r="J2167" i="1"/>
  <c r="K2167" i="1" s="1"/>
  <c r="J1879" i="1"/>
  <c r="K1879" i="1" s="1"/>
  <c r="J3687" i="1"/>
  <c r="K3687" i="1" s="1"/>
  <c r="J3089" i="1"/>
  <c r="K3089" i="1" s="1"/>
  <c r="J347" i="1"/>
  <c r="K347" i="1" s="1"/>
  <c r="J26" i="1"/>
  <c r="K26" i="1" s="1"/>
  <c r="J37" i="1"/>
  <c r="K37" i="1" s="1"/>
  <c r="J3444" i="1"/>
  <c r="K3444" i="1" s="1"/>
  <c r="J2017" i="1"/>
  <c r="K2017" i="1" s="1"/>
  <c r="J34" i="1"/>
  <c r="K34" i="1" s="1"/>
  <c r="J1639" i="1"/>
  <c r="K1639" i="1" s="1"/>
  <c r="J74" i="1"/>
  <c r="K74" i="1" s="1"/>
  <c r="J3552" i="1"/>
  <c r="K3552" i="1" s="1"/>
  <c r="J3532" i="1"/>
  <c r="K3532" i="1" s="1"/>
  <c r="J123" i="1"/>
  <c r="K123" i="1" s="1"/>
  <c r="J480" i="1"/>
  <c r="K480" i="1" s="1"/>
  <c r="J3373" i="1"/>
  <c r="K3373" i="1" s="1"/>
  <c r="J112" i="1"/>
  <c r="K112" i="1" s="1"/>
  <c r="J15" i="1"/>
  <c r="K15" i="1" s="1"/>
  <c r="J8" i="1"/>
  <c r="K8" i="1" s="1"/>
  <c r="J27" i="1"/>
  <c r="K27" i="1" s="1"/>
  <c r="J6" i="1"/>
  <c r="K6" i="1" s="1"/>
  <c r="J2877" i="1"/>
  <c r="K2877" i="1" s="1"/>
  <c r="J9" i="1"/>
  <c r="K9" i="1" s="1"/>
  <c r="J289" i="1"/>
  <c r="K289" i="1" s="1"/>
  <c r="J4" i="1"/>
  <c r="K4" i="1" s="1"/>
  <c r="J23" i="1"/>
  <c r="K23" i="1" s="1"/>
  <c r="J175" i="1"/>
  <c r="K175" i="1" s="1"/>
  <c r="J2457" i="1"/>
  <c r="K2457" i="1" s="1"/>
  <c r="J56" i="1"/>
  <c r="K56" i="1" s="1"/>
  <c r="J309" i="1"/>
  <c r="K309" i="1" s="1"/>
  <c r="J731" i="1"/>
  <c r="K731" i="1" s="1"/>
  <c r="J242" i="1"/>
  <c r="K242" i="1" s="1"/>
  <c r="J154" i="1"/>
  <c r="K154" i="1" s="1"/>
  <c r="J197" i="1"/>
  <c r="K197" i="1" s="1"/>
  <c r="J3071" i="1"/>
  <c r="K3071" i="1" s="1"/>
  <c r="J5" i="1"/>
  <c r="K5" i="1" s="1"/>
  <c r="J13" i="1"/>
  <c r="K13" i="1" s="1"/>
  <c r="J24" i="1"/>
  <c r="K24" i="1" s="1"/>
  <c r="J2" i="1"/>
  <c r="K2" i="1" s="1"/>
  <c r="J119" i="1"/>
  <c r="K119" i="1" s="1"/>
  <c r="J350" i="1"/>
  <c r="K350" i="1" s="1"/>
  <c r="J2116" i="1"/>
  <c r="K2116" i="1" s="1"/>
  <c r="J78" i="1"/>
  <c r="K78" i="1" s="1"/>
  <c r="J19" i="1"/>
  <c r="K19" i="1" s="1"/>
  <c r="J2736" i="1"/>
  <c r="K2736" i="1" s="1"/>
  <c r="J22" i="1"/>
  <c r="K22" i="1" s="1"/>
  <c r="J149" i="1"/>
  <c r="K149" i="1" s="1"/>
  <c r="J7" i="1"/>
  <c r="K7" i="1" s="1"/>
  <c r="J48" i="1"/>
  <c r="K48" i="1" s="1"/>
  <c r="J18" i="1"/>
  <c r="K18" i="1" s="1"/>
  <c r="J3" i="1"/>
  <c r="K3" i="1" s="1"/>
  <c r="I17" i="4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4" i="2"/>
  <c r="H4" i="2"/>
  <c r="C2" i="7" l="1"/>
  <c r="B16" i="7"/>
  <c r="B29" i="7"/>
  <c r="B10" i="7"/>
  <c r="B28" i="7"/>
  <c r="B8" i="7"/>
  <c r="B21" i="7"/>
  <c r="B38" i="7"/>
  <c r="B37" i="7"/>
  <c r="B9" i="7"/>
  <c r="B18" i="7"/>
  <c r="B36" i="7"/>
  <c r="B22" i="7"/>
  <c r="B17" i="7"/>
  <c r="B30" i="7"/>
  <c r="B7" i="7"/>
  <c r="B2" i="7"/>
  <c r="B14" i="7"/>
  <c r="B6" i="7"/>
  <c r="B34" i="7"/>
  <c r="B26" i="7"/>
  <c r="B27" i="7"/>
  <c r="B3" i="7"/>
  <c r="B13" i="7"/>
  <c r="B5" i="7"/>
  <c r="B33" i="7"/>
  <c r="B25" i="7"/>
  <c r="B15" i="7"/>
  <c r="B20" i="7"/>
  <c r="B12" i="7"/>
  <c r="B4" i="7"/>
  <c r="B32" i="7"/>
  <c r="B24" i="7"/>
  <c r="B35" i="7"/>
  <c r="B19" i="7"/>
  <c r="B11" i="7"/>
  <c r="B39" i="7"/>
  <c r="B31" i="7"/>
  <c r="B2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<sst xmlns="http://schemas.openxmlformats.org/spreadsheetml/2006/main" count="28351" uniqueCount="6390">
  <si>
    <t>director_name</t>
  </si>
  <si>
    <t>duration</t>
  </si>
  <si>
    <t>gross</t>
  </si>
  <si>
    <t>genres</t>
  </si>
  <si>
    <t>movie_title</t>
  </si>
  <si>
    <t>language</t>
  </si>
  <si>
    <t>budget</t>
  </si>
  <si>
    <t>title_year</t>
  </si>
  <si>
    <t>imdb_score</t>
  </si>
  <si>
    <t>James Cameron</t>
  </si>
  <si>
    <t>Action|Adventure|Fantasy|Sci-Fi</t>
  </si>
  <si>
    <t>English</t>
  </si>
  <si>
    <t>Gore Verbinski</t>
  </si>
  <si>
    <t>Action|Adventure|Fantasy</t>
  </si>
  <si>
    <t>Sam Mendes</t>
  </si>
  <si>
    <t>Action|Adventure|Thriller</t>
  </si>
  <si>
    <t>Christopher Nolan</t>
  </si>
  <si>
    <t>Action|Thriller</t>
  </si>
  <si>
    <t>Joseph Gordon-Levitt</t>
  </si>
  <si>
    <t>Documentary</t>
  </si>
  <si>
    <t>Andrew Stanton</t>
  </si>
  <si>
    <t>Action|Adventure|Sci-Fi</t>
  </si>
  <si>
    <t>Sam Raimi</t>
  </si>
  <si>
    <t>Action|Adventure|Romance</t>
  </si>
  <si>
    <t>Nathan Greno</t>
  </si>
  <si>
    <t>Adventure|Animation|Comedy|Family|Fantasy|Musical|Romance</t>
  </si>
  <si>
    <t>Joss Whedon</t>
  </si>
  <si>
    <t>David Yates</t>
  </si>
  <si>
    <t>Adventure|Family|Fantasy|Mystery</t>
  </si>
  <si>
    <t>Zack Snyder</t>
  </si>
  <si>
    <t>Bryan Singer</t>
  </si>
  <si>
    <t>Kevin Spacey</t>
  </si>
  <si>
    <t>Marc Forster</t>
  </si>
  <si>
    <t>Action|Adventure</t>
  </si>
  <si>
    <t>Action|Adventure|Western</t>
  </si>
  <si>
    <t>Andrew Adamson</t>
  </si>
  <si>
    <t>Action|Adventure|Family|Fantasy</t>
  </si>
  <si>
    <t>Rob Marshall</t>
  </si>
  <si>
    <t>Barry Sonnenfeld</t>
  </si>
  <si>
    <t>Action|Adventure|Comedy|Family|Fantasy|Sci-Fi</t>
  </si>
  <si>
    <t>Peter Jackson</t>
  </si>
  <si>
    <t>Adventure|Fantasy</t>
  </si>
  <si>
    <t>Marc Webb</t>
  </si>
  <si>
    <t>Ridley Scott</t>
  </si>
  <si>
    <t>Action|Adventure|Drama|History</t>
  </si>
  <si>
    <t>Chris Weitz</t>
  </si>
  <si>
    <t>Adventure|Family|Fantasy</t>
  </si>
  <si>
    <t>Action|Adventure|Drama|Romance</t>
  </si>
  <si>
    <t>Drama|Romance</t>
  </si>
  <si>
    <t>Anthony Russo</t>
  </si>
  <si>
    <t>Peter Berg</t>
  </si>
  <si>
    <t>Action|Adventure|Sci-Fi|Thriller</t>
  </si>
  <si>
    <t>Colin Trevorrow</t>
  </si>
  <si>
    <t>Action|Adventure|Fantasy|Romance</t>
  </si>
  <si>
    <t>Shane Black</t>
  </si>
  <si>
    <t>Jon Favreau</t>
  </si>
  <si>
    <t>Tim Burton</t>
  </si>
  <si>
    <t>Brett Ratner</t>
  </si>
  <si>
    <t>Action|Adventure|Fantasy|Sci-Fi|Thriller</t>
  </si>
  <si>
    <t>Dan Scanlon</t>
  </si>
  <si>
    <t>Adventure|Animation|Comedy|Family|Fantasy</t>
  </si>
  <si>
    <t>Steve Buscemi</t>
  </si>
  <si>
    <t>Michael Bay</t>
  </si>
  <si>
    <t>Joseph Kosinski</t>
  </si>
  <si>
    <t>John Lasseter</t>
  </si>
  <si>
    <t>Adventure|Animation|Comedy|Family|Sport</t>
  </si>
  <si>
    <t>Martin Campbell</t>
  </si>
  <si>
    <t>Lee Unkrich</t>
  </si>
  <si>
    <t>Tom Hanks</t>
  </si>
  <si>
    <t>McG</t>
  </si>
  <si>
    <t>James Wan</t>
  </si>
  <si>
    <t>Action|Crime|Thriller</t>
  </si>
  <si>
    <t>Action|Adventure|Horror|Sci-Fi|Thriller</t>
  </si>
  <si>
    <t>J.J. Abrams</t>
  </si>
  <si>
    <t>Baz Luhrmann</t>
  </si>
  <si>
    <t>Mike Newell</t>
  </si>
  <si>
    <t>Guillermo del Toro</t>
  </si>
  <si>
    <t>Steven Spielberg</t>
  </si>
  <si>
    <t>Mark Andrews</t>
  </si>
  <si>
    <t>Justin Lin</t>
  </si>
  <si>
    <t>Adventure|Animation|Family|Sci-Fi</t>
  </si>
  <si>
    <t>Jeff Garlin</t>
  </si>
  <si>
    <t>Action|Comedy|Crime|Thriller</t>
  </si>
  <si>
    <t>Roland Emmerich</t>
  </si>
  <si>
    <t>Tom McCarthy</t>
  </si>
  <si>
    <t>Robert Zemeckis</t>
  </si>
  <si>
    <t>Animation|Drama|Family|Fantasy</t>
  </si>
  <si>
    <t>Lana Wachowski</t>
  </si>
  <si>
    <t>Action|Crime|Drama|Thriller</t>
  </si>
  <si>
    <t>Pete Docter</t>
  </si>
  <si>
    <t>Adventure|Animation|Comedy|Family</t>
  </si>
  <si>
    <t>Rob Letterman</t>
  </si>
  <si>
    <t>Action|Adventure|Animation|Comedy|Family|Sci-Fi</t>
  </si>
  <si>
    <t>Martin Scorsese</t>
  </si>
  <si>
    <t>Adventure|Drama|Family|Mystery</t>
  </si>
  <si>
    <t>Action|Comedy|Sci-Fi|Western</t>
  </si>
  <si>
    <t>Rob Cohen</t>
  </si>
  <si>
    <t>Action|Adventure|Fantasy|Horror|Thriller</t>
  </si>
  <si>
    <t>David Ayer</t>
  </si>
  <si>
    <t>Action|Adventure|Comedy|Sci-Fi</t>
  </si>
  <si>
    <t>Tom Shadyac</t>
  </si>
  <si>
    <t>Comedy|Family|Fantasy</t>
  </si>
  <si>
    <t>Doug Liman</t>
  </si>
  <si>
    <t>Kevin Reynolds</t>
  </si>
  <si>
    <t>Stephen Sommers</t>
  </si>
  <si>
    <t>Adventure|Animation|Comedy|Drama|Family|Fantasy</t>
  </si>
  <si>
    <t>Adventure|Drama|Family|Fantasy</t>
  </si>
  <si>
    <t>Rupert Sanders</t>
  </si>
  <si>
    <t>Action|Adventure|Drama|Fantasy</t>
  </si>
  <si>
    <t>Robert Stromberg</t>
  </si>
  <si>
    <t>Action|Adventure|Family|Fantasy|Romance</t>
  </si>
  <si>
    <t>Angelina Jolie Pitt</t>
  </si>
  <si>
    <t>Matt Reeves</t>
  </si>
  <si>
    <t>Action|Adventure|Drama|Sci-Fi</t>
  </si>
  <si>
    <t>Roland JoffÃ©</t>
  </si>
  <si>
    <t>Action|Adventure|Romance|Sci-Fi</t>
  </si>
  <si>
    <t>Carl Rinsch</t>
  </si>
  <si>
    <t>Mike Mitchell</t>
  </si>
  <si>
    <t>Brad Bird</t>
  </si>
  <si>
    <t>Action|Adventure|Family|Mystery|Sci-Fi</t>
  </si>
  <si>
    <t>Don Hall</t>
  </si>
  <si>
    <t>Action|Adventure|Animation|Comedy|Drama|Family|Sci-Fi</t>
  </si>
  <si>
    <t>Rich Moore</t>
  </si>
  <si>
    <t>Adventure|Animation|Comedy|Family|Sci-Fi</t>
  </si>
  <si>
    <t>Adventure|Animation|Family|Fantasy</t>
  </si>
  <si>
    <t>Dean DeBlois</t>
  </si>
  <si>
    <t>Jonathan Mostow</t>
  </si>
  <si>
    <t>Action|Sci-Fi</t>
  </si>
  <si>
    <t>James Gunn</t>
  </si>
  <si>
    <t>Adventure|Drama|Sci-Fi</t>
  </si>
  <si>
    <t>Japanese</t>
  </si>
  <si>
    <t>David Fincher</t>
  </si>
  <si>
    <t>Drama|Fantasy|Romance</t>
  </si>
  <si>
    <t>Matthew Vaughn</t>
  </si>
  <si>
    <t>Francis Lawrence</t>
  </si>
  <si>
    <t>Adventure|Sci-Fi</t>
  </si>
  <si>
    <t>Jon Turteltaub</t>
  </si>
  <si>
    <t>Wolfgang Petersen</t>
  </si>
  <si>
    <t>Action|Adventure|Drama|Thriller</t>
  </si>
  <si>
    <t>James Bobin</t>
  </si>
  <si>
    <t>Chris Miller</t>
  </si>
  <si>
    <t>Duncan Jones</t>
  </si>
  <si>
    <t>Alan Taylor</t>
  </si>
  <si>
    <t>Michael Apted</t>
  </si>
  <si>
    <t>Action|Drama|History|Romance|War</t>
  </si>
  <si>
    <t>Oliver Stone</t>
  </si>
  <si>
    <t>Action|Adventure|Biography|Drama|History|Romance|War</t>
  </si>
  <si>
    <t>Action|Drama</t>
  </si>
  <si>
    <t>Drama|Horror|Sci-Fi</t>
  </si>
  <si>
    <t>Adventure|Comedy|Family|Fantasy</t>
  </si>
  <si>
    <t>Animation|Comedy|Family|Fantasy</t>
  </si>
  <si>
    <t>Eric Darnell</t>
  </si>
  <si>
    <t>Action|Adventure|Animation|Comedy|Family</t>
  </si>
  <si>
    <t>Shawn Levy</t>
  </si>
  <si>
    <t>Gavin Hood</t>
  </si>
  <si>
    <t>Chris Buck</t>
  </si>
  <si>
    <t>Adventure|Animation|Comedy|Family|Fantasy|Musical</t>
  </si>
  <si>
    <t>George Miller</t>
  </si>
  <si>
    <t>Ron Howard</t>
  </si>
  <si>
    <t>Mystery|Thriller</t>
  </si>
  <si>
    <t>Kenneth Branagh</t>
  </si>
  <si>
    <t>Byron Howard</t>
  </si>
  <si>
    <t>Adventure|Animation|Comedy|Drama|Family</t>
  </si>
  <si>
    <t>Hoyt Yeatman</t>
  </si>
  <si>
    <t>Action|Adventure|Animation|Comedy|Family|Fantasy|Sci-Fi</t>
  </si>
  <si>
    <t>Jonathan Liebesman</t>
  </si>
  <si>
    <t>Comedy|Fantasy|Horror</t>
  </si>
  <si>
    <t>Christopher McQuarrie</t>
  </si>
  <si>
    <t>Joe Johnston</t>
  </si>
  <si>
    <t>Drama|Fantasy|Horror|Thriller</t>
  </si>
  <si>
    <t>Steve Hickner</t>
  </si>
  <si>
    <t>Jennifer Yuh Nelson</t>
  </si>
  <si>
    <t>M. Night Shyamalan</t>
  </si>
  <si>
    <t>Action|Drama|Thriller</t>
  </si>
  <si>
    <t>Simon Wells</t>
  </si>
  <si>
    <t>David Bowers</t>
  </si>
  <si>
    <t>Joe Wright</t>
  </si>
  <si>
    <t>Rob Minkoff</t>
  </si>
  <si>
    <t>Adventure</t>
  </si>
  <si>
    <t>Lee Tamahori</t>
  </si>
  <si>
    <t>Paul Feig</t>
  </si>
  <si>
    <t>Action|Comedy|Fantasy|Sci-Fi</t>
  </si>
  <si>
    <t>Action|Adventure|Comedy|Family|Fantasy|Mystery|Sci-Fi</t>
  </si>
  <si>
    <t>Action|Adventure|Animation|Fantasy</t>
  </si>
  <si>
    <t>Alessandro Carloni</t>
  </si>
  <si>
    <t>Peter Ramsey</t>
  </si>
  <si>
    <t>Dean Parisot</t>
  </si>
  <si>
    <t>Comedy|Crime</t>
  </si>
  <si>
    <t>Edward Zwick</t>
  </si>
  <si>
    <t>Tony Goldwyn</t>
  </si>
  <si>
    <t>Action|Drama|History|War</t>
  </si>
  <si>
    <t>Action|Adventure|Drama</t>
  </si>
  <si>
    <t>Leonard Nimoy</t>
  </si>
  <si>
    <t>Action|Adventure|Animation|Comedy|Family|Fantasy</t>
  </si>
  <si>
    <t>Alex Proyas</t>
  </si>
  <si>
    <t>Action|Drama|Mystery|Sci-Fi</t>
  </si>
  <si>
    <t>Richard Donner</t>
  </si>
  <si>
    <t>Ang Lee</t>
  </si>
  <si>
    <t>Jon M. Chu</t>
  </si>
  <si>
    <t>Breck Eisner</t>
  </si>
  <si>
    <t>Action|Adventure|Comedy|Thriller</t>
  </si>
  <si>
    <t>Hironobu Sakaguchi</t>
  </si>
  <si>
    <t>Action|Adventure|Animation|Fantasy|Romance|Sci-Fi</t>
  </si>
  <si>
    <t>Peter Weir</t>
  </si>
  <si>
    <t>Action|Adventure|Drama|History|War</t>
  </si>
  <si>
    <t>Bill Condon</t>
  </si>
  <si>
    <t>Adventure|Drama|Fantasy|Romance</t>
  </si>
  <si>
    <t>Animation|Comedy|Family|Musical</t>
  </si>
  <si>
    <t>Louis Leterrier</t>
  </si>
  <si>
    <t>Action|Crime|Drama|Mystery|Thriller</t>
  </si>
  <si>
    <t>Alejandro G. IÃ±Ã¡rritu</t>
  </si>
  <si>
    <t>Adventure|Drama|Thriller|Western</t>
  </si>
  <si>
    <t>David Soren</t>
  </si>
  <si>
    <t>Adventure|Animation|Comedy|Family|Western</t>
  </si>
  <si>
    <t>Paul Greengrass</t>
  </si>
  <si>
    <t>Action|Mystery|Thriller</t>
  </si>
  <si>
    <t>Mark Osborne</t>
  </si>
  <si>
    <t>Peyton Reed</t>
  </si>
  <si>
    <t>Adventure|Sci-Fi|Thriller</t>
  </si>
  <si>
    <t>Tim Johnson</t>
  </si>
  <si>
    <t>Adventure|Animation|Comedy|Family|Fantasy|Sci-Fi</t>
  </si>
  <si>
    <t>Phillip Noyce</t>
  </si>
  <si>
    <t>Action|Crime|Mystery|Thriller</t>
  </si>
  <si>
    <t>Darren Aronofsky</t>
  </si>
  <si>
    <t>Action|Adventure|Family|Mystery</t>
  </si>
  <si>
    <t>Alfonso CuarÃ³n</t>
  </si>
  <si>
    <t>Adventure|Drama|Romance|War</t>
  </si>
  <si>
    <t>Eric Leighton</t>
  </si>
  <si>
    <t>Adventure|Animation|Family|Thriller</t>
  </si>
  <si>
    <t>Action|Fantasy</t>
  </si>
  <si>
    <t>Tom McGrath</t>
  </si>
  <si>
    <t>Action|Animation|Comedy|Family|Sci-Fi</t>
  </si>
  <si>
    <t>Chris Columbus</t>
  </si>
  <si>
    <t>Robert Schwentke</t>
  </si>
  <si>
    <t>Action|Comedy|Fantasy</t>
  </si>
  <si>
    <t>Carlos Saldanha</t>
  </si>
  <si>
    <t>Adventure|Animation|Comedy|Family|Musical</t>
  </si>
  <si>
    <t>Guy Ritchie</t>
  </si>
  <si>
    <t>Action|Adventure|Crime|Mystery|Thriller</t>
  </si>
  <si>
    <t>Paul Verhoeven</t>
  </si>
  <si>
    <t>John McTiernan</t>
  </si>
  <si>
    <t>Action|Adventure|History</t>
  </si>
  <si>
    <t>Tony Gilroy</t>
  </si>
  <si>
    <t>Joel Schumacher</t>
  </si>
  <si>
    <t>Action</t>
  </si>
  <si>
    <t>John Woo</t>
  </si>
  <si>
    <t>Tim Story</t>
  </si>
  <si>
    <t>Adventure|Drama|Fantasy</t>
  </si>
  <si>
    <t>Mark Steven Johnson</t>
  </si>
  <si>
    <t>Action|Fantasy|Thriller</t>
  </si>
  <si>
    <t>Action|Adventure|Comedy|Crime</t>
  </si>
  <si>
    <t>Adventure|Mystery|Sci-Fi</t>
  </si>
  <si>
    <t>Neill Blomkamp</t>
  </si>
  <si>
    <t>Action|Drama|Sci-Fi|Thriller</t>
  </si>
  <si>
    <t>David Twohy</t>
  </si>
  <si>
    <t>JosÃ© Padilha</t>
  </si>
  <si>
    <t>Action|Crime|Sci-Fi|Thriller</t>
  </si>
  <si>
    <t>Action|Family|Sport</t>
  </si>
  <si>
    <t>James L. Brooks</t>
  </si>
  <si>
    <t>Comedy|Drama|Romance</t>
  </si>
  <si>
    <t>James Mangold</t>
  </si>
  <si>
    <t>Action|Comedy|Romance</t>
  </si>
  <si>
    <t>Action|Adventure|Mystery|Sci-Fi</t>
  </si>
  <si>
    <t>George Lucas</t>
  </si>
  <si>
    <t>Kirk De Micco</t>
  </si>
  <si>
    <t>French</t>
  </si>
  <si>
    <t>Action|Drama|War</t>
  </si>
  <si>
    <t>Cedric Nicolas-Troyan</t>
  </si>
  <si>
    <t>Adventure|Drama|Sci-Fi|Thriller</t>
  </si>
  <si>
    <t>Roger Donaldson</t>
  </si>
  <si>
    <t>Grant Heslov</t>
  </si>
  <si>
    <t>Dave Green</t>
  </si>
  <si>
    <t>Josh Trank</t>
  </si>
  <si>
    <t>Tim Blake Nelson</t>
  </si>
  <si>
    <t>Tim Heidecker</t>
  </si>
  <si>
    <t>Action|Adventure|Comedy|Family|Fantasy</t>
  </si>
  <si>
    <t>Brad Peyton</t>
  </si>
  <si>
    <t>Roger Spottiswoode</t>
  </si>
  <si>
    <t>Steven Soderbergh</t>
  </si>
  <si>
    <t>Crime|Thriller</t>
  </si>
  <si>
    <t>Action|Comedy|Crime|Romance|Thriller</t>
  </si>
  <si>
    <t>Biography|Drama</t>
  </si>
  <si>
    <t>Michel Gondry</t>
  </si>
  <si>
    <t>Action|Comedy|Crime|Sci-Fi|Thriller</t>
  </si>
  <si>
    <t>Noam Murro</t>
  </si>
  <si>
    <t>Action|Drama|Fantasy|War</t>
  </si>
  <si>
    <t>Raja Gosnell</t>
  </si>
  <si>
    <t>Will Finn</t>
  </si>
  <si>
    <t>Animation|Comedy|Family|Music|Western</t>
  </si>
  <si>
    <t>Action|Adventure|Mystery|Sci-Fi|Thriller</t>
  </si>
  <si>
    <t>Action|Drama|Sci-Fi|Sport</t>
  </si>
  <si>
    <t>Jan de Bont</t>
  </si>
  <si>
    <t>Action|Crime|Romance|Thriller</t>
  </si>
  <si>
    <t>Len Wiseman</t>
  </si>
  <si>
    <t>Frank Coraci</t>
  </si>
  <si>
    <t>Action|Adventure|Comedy</t>
  </si>
  <si>
    <t>Michael Mann</t>
  </si>
  <si>
    <t>Biography|Drama|Sport</t>
  </si>
  <si>
    <t>Bo Welch</t>
  </si>
  <si>
    <t>Action|Mystery|Sci-Fi|Thriller</t>
  </si>
  <si>
    <t>Ron Clements</t>
  </si>
  <si>
    <t>Animation|Family|Fantasy|Musical|Romance</t>
  </si>
  <si>
    <t>Comedy</t>
  </si>
  <si>
    <t>Action|Adventure|Romance|Sci-Fi|Thriller</t>
  </si>
  <si>
    <t>Peter Chelsom</t>
  </si>
  <si>
    <t>Warren Beatty</t>
  </si>
  <si>
    <t>Comedy|Romance</t>
  </si>
  <si>
    <t>Dominic Sena</t>
  </si>
  <si>
    <t>Robert Duvall</t>
  </si>
  <si>
    <t>Action|Drama|Romance</t>
  </si>
  <si>
    <t>Biography|Crime|Drama|History|Romance</t>
  </si>
  <si>
    <t>Biography|Crime|Drama</t>
  </si>
  <si>
    <t>Denzel Washington</t>
  </si>
  <si>
    <t>RZA</t>
  </si>
  <si>
    <t>Action|Comedy|Thriller</t>
  </si>
  <si>
    <t>Tony Scott</t>
  </si>
  <si>
    <t>Paul Weitz</t>
  </si>
  <si>
    <t>Adam McKay</t>
  </si>
  <si>
    <t>Action|Comedy|Crime</t>
  </si>
  <si>
    <t>Chuck Russell</t>
  </si>
  <si>
    <t>Action|Drama|Mystery|Thriller</t>
  </si>
  <si>
    <t>Quentin Tarantino</t>
  </si>
  <si>
    <t>Drama|Western</t>
  </si>
  <si>
    <t>Gary Trousdale</t>
  </si>
  <si>
    <t>Jason Alexander</t>
  </si>
  <si>
    <t>Animation|Drama|Family|Musical|Romance</t>
  </si>
  <si>
    <t>Mark Dindal</t>
  </si>
  <si>
    <t>Simon West</t>
  </si>
  <si>
    <t>Sylvester Stallone</t>
  </si>
  <si>
    <t>Action|Adventure|Comedy|Family|Mystery</t>
  </si>
  <si>
    <t>Stefen Fangmeier</t>
  </si>
  <si>
    <t>Spike Jonze</t>
  </si>
  <si>
    <t>Chris Wedge</t>
  </si>
  <si>
    <t>Florian Henckel von Donnersmarck</t>
  </si>
  <si>
    <t>Action|Romance|Thriller</t>
  </si>
  <si>
    <t>Peter Hyams</t>
  </si>
  <si>
    <t>Action|Fantasy|Horror|Mystery</t>
  </si>
  <si>
    <t>Adventure|Drama|Thriller</t>
  </si>
  <si>
    <t>Biography|Comedy|Crime|Drama</t>
  </si>
  <si>
    <t>Action|Sci-Fi|War</t>
  </si>
  <si>
    <t>Tom Tykwer</t>
  </si>
  <si>
    <t>Drama|Sci-Fi</t>
  </si>
  <si>
    <t>Action|Adventure|Animation|Family|Fantasy</t>
  </si>
  <si>
    <t>Pitof</t>
  </si>
  <si>
    <t>Action|Crime|Fantasy|Romance|Thriller</t>
  </si>
  <si>
    <t>Brad Silberling</t>
  </si>
  <si>
    <t>Adventure|Comedy|Sci-Fi</t>
  </si>
  <si>
    <t>Patrick Hughes</t>
  </si>
  <si>
    <t>Ericson Core</t>
  </si>
  <si>
    <t>Action|Crime|Sport|Thriller</t>
  </si>
  <si>
    <t>Lawrence Guterman</t>
  </si>
  <si>
    <t>Action|Adventure|Biography|Drama|History|Thriller</t>
  </si>
  <si>
    <t>Ron Underwood</t>
  </si>
  <si>
    <t>Action|Comedy|Sci-Fi</t>
  </si>
  <si>
    <t>Action|Drama|Thriller|War</t>
  </si>
  <si>
    <t>Steve Martino</t>
  </si>
  <si>
    <t>David Mamet</t>
  </si>
  <si>
    <t>Drama|Mystery|Thriller</t>
  </si>
  <si>
    <t>Action|Adventure|Fantasy|Thriller</t>
  </si>
  <si>
    <t>Crime|Drama</t>
  </si>
  <si>
    <t>Yimou Zhang</t>
  </si>
  <si>
    <t>Drama|History|Romance|War</t>
  </si>
  <si>
    <t>Mandarin</t>
  </si>
  <si>
    <t>Ash Brannon</t>
  </si>
  <si>
    <t>Animation|Comedy|Family|Sport</t>
  </si>
  <si>
    <t>Frank Oz</t>
  </si>
  <si>
    <t>Comedy|Sci-Fi|Thriller</t>
  </si>
  <si>
    <t>Drama|History|War</t>
  </si>
  <si>
    <t>Jay Roach</t>
  </si>
  <si>
    <t>Luc Besson</t>
  </si>
  <si>
    <t>Michael Patrick King</t>
  </si>
  <si>
    <t>Bibo Bergeron</t>
  </si>
  <si>
    <t>Adventure|Animation|Comedy|Family|Romance</t>
  </si>
  <si>
    <t>Drama|Family|Fantasy|Romance</t>
  </si>
  <si>
    <t>Drama|Fantasy|Thriller</t>
  </si>
  <si>
    <t>Sergey Bodrov</t>
  </si>
  <si>
    <t>Wally Pfister</t>
  </si>
  <si>
    <t>Drama|Mystery|Romance|Sci-Fi|Thriller</t>
  </si>
  <si>
    <t>Rupert Wyatt</t>
  </si>
  <si>
    <t>Mark Waters</t>
  </si>
  <si>
    <t>John Moore</t>
  </si>
  <si>
    <t>John Lee Hancock</t>
  </si>
  <si>
    <t>Drama|History|War|Western</t>
  </si>
  <si>
    <t>Action|Adventure|Animation|Family</t>
  </si>
  <si>
    <t>Renny Harlin</t>
  </si>
  <si>
    <t>Adventure|Comedy|Family|Mystery|Sci-Fi</t>
  </si>
  <si>
    <t>Drama|Fantasy|Horror|Mystery|Thriller</t>
  </si>
  <si>
    <t>Phil Lord</t>
  </si>
  <si>
    <t>Animation|Comedy|Family|Sci-Fi</t>
  </si>
  <si>
    <t>Ben Stiller</t>
  </si>
  <si>
    <t>Adventure|Comedy|Drama|Fantasy|Romance</t>
  </si>
  <si>
    <t>Action|Adventure|Comedy|Crime|Thriller</t>
  </si>
  <si>
    <t>Crime|Drama|Thriller</t>
  </si>
  <si>
    <t>Tony Bancroft</t>
  </si>
  <si>
    <t>Adventure|Animation|Family|Fantasy|Musical|War</t>
  </si>
  <si>
    <t>Action|Comedy</t>
  </si>
  <si>
    <t>Crime|Drama|Mystery|Thriller</t>
  </si>
  <si>
    <t>Timur Bekmambetov</t>
  </si>
  <si>
    <t>Adventure|Drama|History</t>
  </si>
  <si>
    <t>Action|Adventure|Animation|Family|Fantasy|Sci-Fi</t>
  </si>
  <si>
    <t>Walt Becker</t>
  </si>
  <si>
    <t>Adventure|Animation|Comedy|Family|Fantasy|Music</t>
  </si>
  <si>
    <t>Drama|History|Thriller|War</t>
  </si>
  <si>
    <t>Dennis Dugan</t>
  </si>
  <si>
    <t>Action|Animation|Comedy|Sci-Fi</t>
  </si>
  <si>
    <t>Comedy|Family|Fantasy|Horror|Mystery</t>
  </si>
  <si>
    <t>Drama|Mystery|Sci-Fi|Thriller</t>
  </si>
  <si>
    <t>Action|Horror|Sci-Fi|Thriller</t>
  </si>
  <si>
    <t>Sydney Pollack</t>
  </si>
  <si>
    <t>Crime|Mystery|Thriller</t>
  </si>
  <si>
    <t>Aboriginal</t>
  </si>
  <si>
    <t>Thor Freudenthal</t>
  </si>
  <si>
    <t>Action|Adventure|Comedy|Crime|Mystery|Thriller</t>
  </si>
  <si>
    <t>Brian De Palma</t>
  </si>
  <si>
    <t>Comedy|Drama|Sci-Fi</t>
  </si>
  <si>
    <t>Mick Jackson</t>
  </si>
  <si>
    <t>Alan J. Pakula</t>
  </si>
  <si>
    <t>Kathryn Bigelow</t>
  </si>
  <si>
    <t>John Milius</t>
  </si>
  <si>
    <t>Andrey Konchalovskiy</t>
  </si>
  <si>
    <t>Action|Family|Fantasy|Musical</t>
  </si>
  <si>
    <t>Richard E. Grant</t>
  </si>
  <si>
    <t>Gary Ross</t>
  </si>
  <si>
    <t>Drama|History|Sport</t>
  </si>
  <si>
    <t>Adventure|Drama|Romance</t>
  </si>
  <si>
    <t>Animation|Comedy|Family|Music|Romance</t>
  </si>
  <si>
    <t>Paul W.S. Anderson</t>
  </si>
  <si>
    <t>Genndy Tartakovsky</t>
  </si>
  <si>
    <t>Kevin Lima</t>
  </si>
  <si>
    <t>Animation|Comedy|Family|Fantasy|Musical|Romance</t>
  </si>
  <si>
    <t>Daniel Espinosa</t>
  </si>
  <si>
    <t>Adventure|Comedy|Family</t>
  </si>
  <si>
    <t>Nancy Meyers</t>
  </si>
  <si>
    <t>Roger Allers</t>
  </si>
  <si>
    <t>Neil Burger</t>
  </si>
  <si>
    <t>Jean-Jacques Annaud</t>
  </si>
  <si>
    <t>Action|Adventure|Comedy|Fantasy</t>
  </si>
  <si>
    <t>Sarah Smith</t>
  </si>
  <si>
    <t>Martin Brest</t>
  </si>
  <si>
    <t>Andrew Davis</t>
  </si>
  <si>
    <t>Comedy|Drama|Music|Musical</t>
  </si>
  <si>
    <t>Tarsem Singh</t>
  </si>
  <si>
    <t>Adventure|Comedy|Drama|Family|Fantasy</t>
  </si>
  <si>
    <t>Edgar Wright</t>
  </si>
  <si>
    <t>Action|Comedy|Fantasy|Romance</t>
  </si>
  <si>
    <t>Jon Amiel</t>
  </si>
  <si>
    <t>Peter Segal</t>
  </si>
  <si>
    <t>Comedy|Romance|Sci-Fi</t>
  </si>
  <si>
    <t>Adventure|Comedy|Mystery</t>
  </si>
  <si>
    <t>Pete Travis</t>
  </si>
  <si>
    <t>Comedy|Drama|Fantasy|Romance</t>
  </si>
  <si>
    <t>George A. Romero</t>
  </si>
  <si>
    <t>Action|Comedy|Family|Fantasy</t>
  </si>
  <si>
    <t>Action|Adventure|Fantasy|Horror|Sci-Fi</t>
  </si>
  <si>
    <t>Seth MacFarlane</t>
  </si>
  <si>
    <t>Crime|Drama|History|Mystery|Thriller</t>
  </si>
  <si>
    <t>Comedy|Drama</t>
  </si>
  <si>
    <t>Todd Phillips</t>
  </si>
  <si>
    <t>Adventure|Animation|Comedy|Drama|Family|Fantasy|Sci-Fi</t>
  </si>
  <si>
    <t>Gary Winick</t>
  </si>
  <si>
    <t>Mimi Leder</t>
  </si>
  <si>
    <t>Action|Drama|Romance|Sci-Fi|Thriller</t>
  </si>
  <si>
    <t>Comedy|Crime|Sport</t>
  </si>
  <si>
    <t>Paul Michael Glaser</t>
  </si>
  <si>
    <t>Seth Gordon</t>
  </si>
  <si>
    <t>Adam Shankman</t>
  </si>
  <si>
    <t>Comedy|Family|Fantasy|Romance</t>
  </si>
  <si>
    <t>D.J. Caruso</t>
  </si>
  <si>
    <t>Anthony Minghella</t>
  </si>
  <si>
    <t>Adventure|Drama|History|Romance|War</t>
  </si>
  <si>
    <t>Albert Hughes</t>
  </si>
  <si>
    <t>Les Mayfield</t>
  </si>
  <si>
    <t>Comedy|Family|Sci-Fi</t>
  </si>
  <si>
    <t>Fantasy|Horror|Mystery|Thriller</t>
  </si>
  <si>
    <t>Joe Pytka</t>
  </si>
  <si>
    <t>Adventure|Animation|Comedy|Family|Fantasy|Sci-Fi|Sport</t>
  </si>
  <si>
    <t>Adventure|Comedy|Crime|Family|Mystery</t>
  </si>
  <si>
    <t>Scott Derrickson</t>
  </si>
  <si>
    <t>Drama|Sci-Fi|Thriller</t>
  </si>
  <si>
    <t>Action|Crime|Mystery|Romance|Thriller</t>
  </si>
  <si>
    <t>Ivan Reitman</t>
  </si>
  <si>
    <t>Action|Adventure|Comedy|Romance</t>
  </si>
  <si>
    <t>Eric Brevig</t>
  </si>
  <si>
    <t>Kelly Asbury</t>
  </si>
  <si>
    <t>Adventure|Animation|Family|Western</t>
  </si>
  <si>
    <t>Comedy|Family|Romance</t>
  </si>
  <si>
    <t>Stephen Hopkins</t>
  </si>
  <si>
    <t>Action|Adventure|Family|Sci-Fi|Thriller</t>
  </si>
  <si>
    <t>Jonathan Demme</t>
  </si>
  <si>
    <t>James Algar</t>
  </si>
  <si>
    <t>Animation|Family|Fantasy|Music</t>
  </si>
  <si>
    <t>Action|Adventure|Family|Fantasy|Thriller</t>
  </si>
  <si>
    <t>Spanish</t>
  </si>
  <si>
    <t>Vincent Ward</t>
  </si>
  <si>
    <t>Steven Brill</t>
  </si>
  <si>
    <t>Comedy|Fantasy</t>
  </si>
  <si>
    <t>Terry Gilliam</t>
  </si>
  <si>
    <t>Action|Adventure|Comedy|Fantasy|Thriller</t>
  </si>
  <si>
    <t>Action|Sci-Fi|Thriller</t>
  </si>
  <si>
    <t>Drama|History|Thriller</t>
  </si>
  <si>
    <t>Barry Cook</t>
  </si>
  <si>
    <t>Adventure|Animation|Family</t>
  </si>
  <si>
    <t>Roger Christian</t>
  </si>
  <si>
    <t>Joe Dante</t>
  </si>
  <si>
    <t>Drama|Musical|Romance</t>
  </si>
  <si>
    <t>Andrea Di Stefano</t>
  </si>
  <si>
    <t>Kevin Costner</t>
  </si>
  <si>
    <t>Adam Goldberg</t>
  </si>
  <si>
    <t>Antony Hoffman</t>
  </si>
  <si>
    <t>Jacques Perrin</t>
  </si>
  <si>
    <t>Documentary|Drama</t>
  </si>
  <si>
    <t>Action|Adventure|Drama|History|Romance</t>
  </si>
  <si>
    <t>Adventure|Animation|Drama|Family|Musical</t>
  </si>
  <si>
    <t>Cody Cameron</t>
  </si>
  <si>
    <t>Animation|Comedy|Family|Fantasy|Sci-Fi</t>
  </si>
  <si>
    <t>John Singleton</t>
  </si>
  <si>
    <t>Adventure|Animation|Drama|Family|Fantasy</t>
  </si>
  <si>
    <t>Oliver Hirschbiegel</t>
  </si>
  <si>
    <t>Sci-Fi|Thriller</t>
  </si>
  <si>
    <t>Des McAnuff</t>
  </si>
  <si>
    <t>Yarrow Cheney</t>
  </si>
  <si>
    <t>Animation|Comedy|Family</t>
  </si>
  <si>
    <t>Albert Brooks</t>
  </si>
  <si>
    <t>Stephen Norrington</t>
  </si>
  <si>
    <t>Pierre Coffin</t>
  </si>
  <si>
    <t>Action|Crime|Fantasy|Thriller</t>
  </si>
  <si>
    <t>Comedy|Drama|Family|Music|Musical|Romance</t>
  </si>
  <si>
    <t>Horror|Mystery|Thriller</t>
  </si>
  <si>
    <t>David Kellogg</t>
  </si>
  <si>
    <t>Action|Adventure|Comedy|Family|Sci-Fi</t>
  </si>
  <si>
    <t>Comedy|Family</t>
  </si>
  <si>
    <t>Mike Nichols</t>
  </si>
  <si>
    <t>Biography|Comedy|Drama|History</t>
  </si>
  <si>
    <t>Drama|Music|Musical</t>
  </si>
  <si>
    <t>Crime|Drama|Mystery</t>
  </si>
  <si>
    <t>F. Gary Gray</t>
  </si>
  <si>
    <t>Comedy|Crime|Music</t>
  </si>
  <si>
    <t>Antoine Fuqua</t>
  </si>
  <si>
    <t>Robert Luketic</t>
  </si>
  <si>
    <t>Action|Comedy|Romance|Thriller</t>
  </si>
  <si>
    <t>Gil Kenan</t>
  </si>
  <si>
    <t>Animation|Comedy|Family|Fantasy|Mystery</t>
  </si>
  <si>
    <t>Barry Levinson</t>
  </si>
  <si>
    <t>Comedy|Crime|Drama|Romance</t>
  </si>
  <si>
    <t>Jerry Zucker</t>
  </si>
  <si>
    <t>Action|Adventure|Romance|Thriller</t>
  </si>
  <si>
    <t>Andy Tennant</t>
  </si>
  <si>
    <t>Drama|History|Romance</t>
  </si>
  <si>
    <t>Action|Drama|Fantasy|Romance</t>
  </si>
  <si>
    <t>Florent-Emilio Siri</t>
  </si>
  <si>
    <t>Don Bluth</t>
  </si>
  <si>
    <t>Action|Adventure|Animation|Family|Sci-Fi</t>
  </si>
  <si>
    <t>Ron Shelton</t>
  </si>
  <si>
    <t>Action|Drama|Sci-Fi</t>
  </si>
  <si>
    <t>Drama|Horror|Sci-Fi|Thriller</t>
  </si>
  <si>
    <t>Henry Selick</t>
  </si>
  <si>
    <t>Animation|Comedy|Fantasy</t>
  </si>
  <si>
    <t>Kyle Balda</t>
  </si>
  <si>
    <t>Clay Kaytis</t>
  </si>
  <si>
    <t>Action|Animation|Comedy|Family</t>
  </si>
  <si>
    <t>Action|Adventure|Comedy|Romance|Thriller</t>
  </si>
  <si>
    <t>Judd Apatow</t>
  </si>
  <si>
    <t>Action|Comedy|Sport</t>
  </si>
  <si>
    <t>Steve Carr</t>
  </si>
  <si>
    <t>Mel Gibson</t>
  </si>
  <si>
    <t>Biography|Drama|History|War</t>
  </si>
  <si>
    <t>David Silverman</t>
  </si>
  <si>
    <t>Adventure|Animation|Comedy</t>
  </si>
  <si>
    <t>Frank Darabont</t>
  </si>
  <si>
    <t>Action|Drama|Sport</t>
  </si>
  <si>
    <t>Adventure|Drama|Family</t>
  </si>
  <si>
    <t>Drama|Mystery|Romance|Thriller</t>
  </si>
  <si>
    <t>Betty Thomas</t>
  </si>
  <si>
    <t>Adventure|Animation|Comedy|Family|Fantasy|Romance</t>
  </si>
  <si>
    <t>Garry Marshall</t>
  </si>
  <si>
    <t>Paul Tibbitt</t>
  </si>
  <si>
    <t>Adventure|Drama|War</t>
  </si>
  <si>
    <t>Clark Johnson</t>
  </si>
  <si>
    <t>Action|Adventure|Crime|Thriller</t>
  </si>
  <si>
    <t>Cameron Crowe</t>
  </si>
  <si>
    <t>Fantasy|Mystery|Romance|Sci-Fi|Thriller</t>
  </si>
  <si>
    <t>Drama|Fantasy|Mystery|Thriller</t>
  </si>
  <si>
    <t>Animation|Comedy|Family|Fantasy|Music</t>
  </si>
  <si>
    <t>Randall Wallace</t>
  </si>
  <si>
    <t>Jonathan Frakes</t>
  </si>
  <si>
    <t>Drama|Horror|Romance|Thriller</t>
  </si>
  <si>
    <t>Drama|War</t>
  </si>
  <si>
    <t>George Clooney</t>
  </si>
  <si>
    <t>Todd Graff</t>
  </si>
  <si>
    <t>Drama</t>
  </si>
  <si>
    <t>Gary Shore</t>
  </si>
  <si>
    <t>Action|Drama|Fantasy|Horror|War</t>
  </si>
  <si>
    <t>Adventure|Family|Fantasy|Romance</t>
  </si>
  <si>
    <t>Adventure|Biography|Drama|History|War</t>
  </si>
  <si>
    <t>Andrzej Bartkowiak</t>
  </si>
  <si>
    <t>Action|Adventure|Horror|Sci-Fi</t>
  </si>
  <si>
    <t>Dexter Fletcher</t>
  </si>
  <si>
    <t>Tate Taylor</t>
  </si>
  <si>
    <t>MÃ¥ns MÃ¥rlind</t>
  </si>
  <si>
    <t>Action|Fantasy|Horror</t>
  </si>
  <si>
    <t>Comedy|Drama|Musical|Romance</t>
  </si>
  <si>
    <t>Gregory Hoblit</t>
  </si>
  <si>
    <t>Gary McKendry</t>
  </si>
  <si>
    <t>Action|Sci-Fi|Sport</t>
  </si>
  <si>
    <t>Wych Kaosayananda</t>
  </si>
  <si>
    <t>Mikael Salomon</t>
  </si>
  <si>
    <t>Bobby Farrelly</t>
  </si>
  <si>
    <t>Action|Adventure|Animation|Comedy|Crime|Family|Fantasy</t>
  </si>
  <si>
    <t>Adventure|Animation|Family|Fantasy|Musical</t>
  </si>
  <si>
    <t>Kerry Conran</t>
  </si>
  <si>
    <t>Michael Caton-Jones</t>
  </si>
  <si>
    <t>Mikael HÃ¥fstrÃ¶m</t>
  </si>
  <si>
    <t>Action|Crime|Mystery|Sci-Fi|Thriller</t>
  </si>
  <si>
    <t>Phil Alden Robinson</t>
  </si>
  <si>
    <t>David Slade</t>
  </si>
  <si>
    <t>Joseph Ruben</t>
  </si>
  <si>
    <t>Action|Comedy|Crime|Drama|Thriller</t>
  </si>
  <si>
    <t>Alejandro AmenÃ¡bar</t>
  </si>
  <si>
    <t>Adventure|Drama|History|Romance</t>
  </si>
  <si>
    <t>Kinka Usher</t>
  </si>
  <si>
    <t>Biography|Drama|Thriller</t>
  </si>
  <si>
    <t>Craig Gillespie</t>
  </si>
  <si>
    <t>Rob Bowman</t>
  </si>
  <si>
    <t>Doug Lefler</t>
  </si>
  <si>
    <t>Action|Adventure|Fantasy|War</t>
  </si>
  <si>
    <t>Scott Waugh</t>
  </si>
  <si>
    <t>Comedy|Fantasy|Romance</t>
  </si>
  <si>
    <t>Lawrence Kasdan</t>
  </si>
  <si>
    <t>Michael Lembeck</t>
  </si>
  <si>
    <t>Tom Hooper</t>
  </si>
  <si>
    <t>Nora Ephron</t>
  </si>
  <si>
    <t>Action|Adventure|Comedy|Romance|Thriller|Western</t>
  </si>
  <si>
    <t>Biography|Drama|Sport|War</t>
  </si>
  <si>
    <t>Clint Eastwood</t>
  </si>
  <si>
    <t>Larry Charles</t>
  </si>
  <si>
    <t>Stanley Kubrick</t>
  </si>
  <si>
    <t>Will Gluck</t>
  </si>
  <si>
    <t>Comedy|Drama|Family|Musical</t>
  </si>
  <si>
    <t>Glenn Ficarra</t>
  </si>
  <si>
    <t>David S. Goyer</t>
  </si>
  <si>
    <t>Action|Adventure|Fantasy|Horror|Sci-Fi|Thriller</t>
  </si>
  <si>
    <t>Taylor Hackford</t>
  </si>
  <si>
    <t>Drama|Sport</t>
  </si>
  <si>
    <t>Michael Lehmann</t>
  </si>
  <si>
    <t>Michael Moore</t>
  </si>
  <si>
    <t>Stuart Beattie</t>
  </si>
  <si>
    <t>Action|Fantasy|Sci-Fi|Thriller</t>
  </si>
  <si>
    <t>Roman Polanski</t>
  </si>
  <si>
    <t>Frank Miller</t>
  </si>
  <si>
    <t>Drama|Mystery|Romance</t>
  </si>
  <si>
    <t>Baltasar KormÃ¡kur</t>
  </si>
  <si>
    <t>Adventure|Biography|Drama|History|Sport|Thriller</t>
  </si>
  <si>
    <t>Crime|Drama|Fantasy</t>
  </si>
  <si>
    <t>Adventure|Biography|Crime|Drama|Western</t>
  </si>
  <si>
    <t>Daniel Lee</t>
  </si>
  <si>
    <t>Keenen Ivory Wayans</t>
  </si>
  <si>
    <t>Action|War</t>
  </si>
  <si>
    <t>Rob Reiner</t>
  </si>
  <si>
    <t>Marco Schnabel</t>
  </si>
  <si>
    <t>Comedy|Romance|Sport</t>
  </si>
  <si>
    <t>Demian Lichtenstein</t>
  </si>
  <si>
    <t>Crime|Drama|Mystery|Thriller|Western</t>
  </si>
  <si>
    <t>Josh Gordon</t>
  </si>
  <si>
    <t>Comedy|Sport</t>
  </si>
  <si>
    <t>Tim Hill</t>
  </si>
  <si>
    <t>David Frankel</t>
  </si>
  <si>
    <t>Comedy|Drama|Family</t>
  </si>
  <si>
    <t>Crime|Drama|Fantasy|Mystery</t>
  </si>
  <si>
    <t>Brenda Chapman</t>
  </si>
  <si>
    <t>Adventure|Animation|Biography|Drama|Family|Fantasy|Musical</t>
  </si>
  <si>
    <t>Marc Lawrence</t>
  </si>
  <si>
    <t>Woody Allen</t>
  </si>
  <si>
    <t>Peter Billingsley</t>
  </si>
  <si>
    <t>Wes Ball</t>
  </si>
  <si>
    <t>Ryan Murphy</t>
  </si>
  <si>
    <t>Robert Redford</t>
  </si>
  <si>
    <t>Drama|Romance|Western</t>
  </si>
  <si>
    <t>Jay Russell</t>
  </si>
  <si>
    <t>Kenny Ortega</t>
  </si>
  <si>
    <t>Documentary|Music</t>
  </si>
  <si>
    <t>Drama|Thriller</t>
  </si>
  <si>
    <t>David McNally</t>
  </si>
  <si>
    <t>Animation|Family|Fantasy</t>
  </si>
  <si>
    <t>Brian Robbins</t>
  </si>
  <si>
    <t>Brian Levant</t>
  </si>
  <si>
    <t>Action|Fantasy|Horror|Sci-Fi</t>
  </si>
  <si>
    <t>Steven Zaillian</t>
  </si>
  <si>
    <t>Chris Butler</t>
  </si>
  <si>
    <t>Jon Avnet</t>
  </si>
  <si>
    <t>Sam Fell</t>
  </si>
  <si>
    <t>Kevin Donovan</t>
  </si>
  <si>
    <t>Geoff Murphy</t>
  </si>
  <si>
    <t>David O. Russell</t>
  </si>
  <si>
    <t>Biography|Comedy|Drama</t>
  </si>
  <si>
    <t>Babak Najafi</t>
  </si>
  <si>
    <t>Jean-Pierre Jeunet</t>
  </si>
  <si>
    <t>Action|Horror|Sci-Fi</t>
  </si>
  <si>
    <t>Graham Annable</t>
  </si>
  <si>
    <t>Griffin Dunne</t>
  </si>
  <si>
    <t>John Pasquin</t>
  </si>
  <si>
    <t>Ruben Fleischer</t>
  </si>
  <si>
    <t>Harold Ramis</t>
  </si>
  <si>
    <t>Adventure|Comedy</t>
  </si>
  <si>
    <t>Biography|Drama|History|Sport</t>
  </si>
  <si>
    <t>Kevin Macdonald</t>
  </si>
  <si>
    <t>Comedy|Crime|Romance|Thriller</t>
  </si>
  <si>
    <t>Donald Petrie</t>
  </si>
  <si>
    <t>Jorge Blanco</t>
  </si>
  <si>
    <t>Stuart Baird</t>
  </si>
  <si>
    <t>Joel Coen</t>
  </si>
  <si>
    <t>Comedy|Crime|Romance</t>
  </si>
  <si>
    <t>Horror|Mystery|Sci-Fi|Thriller</t>
  </si>
  <si>
    <t>Harold Becker</t>
  </si>
  <si>
    <t>Biography|Drama|Music</t>
  </si>
  <si>
    <t>Drama|Fantasy|Sport</t>
  </si>
  <si>
    <t>Adventure|Comedy|Drama|Music</t>
  </si>
  <si>
    <t>Ben Falcone</t>
  </si>
  <si>
    <t>Scott Stewart</t>
  </si>
  <si>
    <t>Action|Fantasy|Horror|Sci-Fi|Thriller</t>
  </si>
  <si>
    <t>Patrick Gilmore</t>
  </si>
  <si>
    <t>Adventure|Animation|Comedy|Drama|Family|Fantasy|Romance</t>
  </si>
  <si>
    <t>Horror|Sci-Fi|Thriller</t>
  </si>
  <si>
    <t>Drama|Fantasy|Mystery|Romance|Thriller</t>
  </si>
  <si>
    <t>Tony Bill</t>
  </si>
  <si>
    <t>Action|Adventure|Drama|History|Romance|War</t>
  </si>
  <si>
    <t>Rod Lurie</t>
  </si>
  <si>
    <t>Walter Hill</t>
  </si>
  <si>
    <t>Akiva Goldsman</t>
  </si>
  <si>
    <t>Drama|Fantasy|Mystery|Romance</t>
  </si>
  <si>
    <t>Harald Zwart</t>
  </si>
  <si>
    <t>Fantasy|Horror|Mystery|Romance</t>
  </si>
  <si>
    <t>Adventure|Comedy|Family|Romance|Sci-Fi</t>
  </si>
  <si>
    <t>Walter Salles</t>
  </si>
  <si>
    <t>Drama|Horror|Thriller</t>
  </si>
  <si>
    <t>Iain Softley</t>
  </si>
  <si>
    <t>David Koepp</t>
  </si>
  <si>
    <t>Action|Comedy|Mystery|Romance</t>
  </si>
  <si>
    <t>Uwe Boll</t>
  </si>
  <si>
    <t>John Dahl</t>
  </si>
  <si>
    <t>Filipino</t>
  </si>
  <si>
    <t>Tim Miller</t>
  </si>
  <si>
    <t>Action|Adventure|Comedy|Romance|Sci-Fi</t>
  </si>
  <si>
    <t>Stephen Herek</t>
  </si>
  <si>
    <t>Action|Biography|Drama|History|Thriller|War</t>
  </si>
  <si>
    <t>Adventure|Comedy|Family|Fantasy|Horror</t>
  </si>
  <si>
    <t>Comedy|Family|Romance|Sci-Fi</t>
  </si>
  <si>
    <t>Peter MacDonald</t>
  </si>
  <si>
    <t>Action|Adventure|Thriller|War</t>
  </si>
  <si>
    <t>Comedy|Drama|Romance|Sport</t>
  </si>
  <si>
    <t>Comedy|Western</t>
  </si>
  <si>
    <t>Anthony Hemingway</t>
  </si>
  <si>
    <t>Sean Anders</t>
  </si>
  <si>
    <t>Action|Comedy|Crime|Drama</t>
  </si>
  <si>
    <t>Mark Neveldine</t>
  </si>
  <si>
    <t>John Madden</t>
  </si>
  <si>
    <t>Drama|Music|Romance|War</t>
  </si>
  <si>
    <t>Action|Comedy|Drama|Family|Thriller</t>
  </si>
  <si>
    <t>Kevin Bray</t>
  </si>
  <si>
    <t>Action|Crime</t>
  </si>
  <si>
    <t>Mike Gabriel</t>
  </si>
  <si>
    <t>Adventure|Animation|Drama|Family|History|Musical|Romance</t>
  </si>
  <si>
    <t>Action|Adventure|Drama|Romance|Sci-Fi</t>
  </si>
  <si>
    <t>Sam Weisman</t>
  </si>
  <si>
    <t>Action|Adventure|Comedy|Family|Romance</t>
  </si>
  <si>
    <t>Jesse Dylan</t>
  </si>
  <si>
    <t>Wayne Wang</t>
  </si>
  <si>
    <t>Gabriele Muccino</t>
  </si>
  <si>
    <t>Tom Dey</t>
  </si>
  <si>
    <t>Action|Adventure|Comedy|Western</t>
  </si>
  <si>
    <t>Jimmy Hayward</t>
  </si>
  <si>
    <t>Charles S. Dutton</t>
  </si>
  <si>
    <t>Alan Parker</t>
  </si>
  <si>
    <t>Biography|Drama|History|Musical</t>
  </si>
  <si>
    <t>John Frankenheimer</t>
  </si>
  <si>
    <t>Adventure|Drama|Horror|Thriller</t>
  </si>
  <si>
    <t>Paul King</t>
  </si>
  <si>
    <t>Akiva Schaffer</t>
  </si>
  <si>
    <t>William Friedkin</t>
  </si>
  <si>
    <t>Kent Alterman</t>
  </si>
  <si>
    <t>Peter Lord</t>
  </si>
  <si>
    <t>Action|Drama|Sport|Thriller</t>
  </si>
  <si>
    <t>Drama|Musical|Romance|Thriller</t>
  </si>
  <si>
    <t>Shekhar Kapur</t>
  </si>
  <si>
    <t>Karyn Kusama</t>
  </si>
  <si>
    <t>Ron Maxwell</t>
  </si>
  <si>
    <t>Robert Butler</t>
  </si>
  <si>
    <t>Karey Kirkpatrick</t>
  </si>
  <si>
    <t>Comedy|Drama|Family|Fantasy</t>
  </si>
  <si>
    <t>Adventure|Comedy|Crime|Family|Musical</t>
  </si>
  <si>
    <t>Steve Antin</t>
  </si>
  <si>
    <t>Drama|Music|Musical|Romance</t>
  </si>
  <si>
    <t>Drama|Mystery|Romance|War</t>
  </si>
  <si>
    <t>Crime|Drama|Romance</t>
  </si>
  <si>
    <t>Jim Gillespie</t>
  </si>
  <si>
    <t>Crime|Horror|Mystery|Thriller</t>
  </si>
  <si>
    <t>Francis Ford Coppola</t>
  </si>
  <si>
    <t>Richard Lester</t>
  </si>
  <si>
    <t>Adventure|Animation|Drama|Family|Fantasy|Musical|Mystery|Romance</t>
  </si>
  <si>
    <t>Scott Cooper</t>
  </si>
  <si>
    <t>Robert Rodriguez</t>
  </si>
  <si>
    <t>Action|Horror|Thriller</t>
  </si>
  <si>
    <t>Drama|History|Horror</t>
  </si>
  <si>
    <t>Curtis Hanson</t>
  </si>
  <si>
    <t>Drama|Romance|Sport</t>
  </si>
  <si>
    <t>Phyllida Lloyd</t>
  </si>
  <si>
    <t>Comedy|Family|Musical|Romance</t>
  </si>
  <si>
    <t>Jay Chandrasekhar</t>
  </si>
  <si>
    <t>Terrence Malick</t>
  </si>
  <si>
    <t>David Dobkin</t>
  </si>
  <si>
    <t>Milos Forman</t>
  </si>
  <si>
    <t>Pierre Morel</t>
  </si>
  <si>
    <t>Paul Hunter</t>
  </si>
  <si>
    <t>Steve Oedekerk</t>
  </si>
  <si>
    <t>John Whitesell</t>
  </si>
  <si>
    <t>George Nolfi</t>
  </si>
  <si>
    <t>Romance|Sci-Fi|Thriller</t>
  </si>
  <si>
    <t>Jon Stewart</t>
  </si>
  <si>
    <t>Bonnie Hunt</t>
  </si>
  <si>
    <t>Biography|Comedy|Drama|Romance</t>
  </si>
  <si>
    <t>Mystery|Sci-Fi|Thriller</t>
  </si>
  <si>
    <t>Neil Jordan</t>
  </si>
  <si>
    <t>Drama|Fantasy|Horror</t>
  </si>
  <si>
    <t>Rawson Marshall Thurber</t>
  </si>
  <si>
    <t>Adventure|Comedy|Drama|Fantasy|Musical</t>
  </si>
  <si>
    <t>Spike Lee</t>
  </si>
  <si>
    <t>Brian Helgeland</t>
  </si>
  <si>
    <t>Bill Duke</t>
  </si>
  <si>
    <t>Frank Marshall</t>
  </si>
  <si>
    <t>Horror|Mystery</t>
  </si>
  <si>
    <t>Peter Hewitt</t>
  </si>
  <si>
    <t>Joe Roth</t>
  </si>
  <si>
    <t>Bennett Miller</t>
  </si>
  <si>
    <t>Jaume Collet-Serra</t>
  </si>
  <si>
    <t>Andy Fickman</t>
  </si>
  <si>
    <t>Action|Adventure|Family|Fantasy|Sci-Fi|Thriller</t>
  </si>
  <si>
    <t>James McTeigue</t>
  </si>
  <si>
    <t>Matthew O'Callaghan</t>
  </si>
  <si>
    <t>Angela Robinson</t>
  </si>
  <si>
    <t>Adventure|Comedy|Family|Fantasy|Romance|Sport</t>
  </si>
  <si>
    <t>Gary Fleder</t>
  </si>
  <si>
    <t>Tommy Wirkola</t>
  </si>
  <si>
    <t>Adrian Lyne</t>
  </si>
  <si>
    <t>Stephen Gaghan</t>
  </si>
  <si>
    <t>Jorge R. GutiÃ©rrez</t>
  </si>
  <si>
    <t>Richard Loncraine</t>
  </si>
  <si>
    <t>Christophe Gans</t>
  </si>
  <si>
    <t>Adventure|Horror|Mystery</t>
  </si>
  <si>
    <t>Howard Deutch</t>
  </si>
  <si>
    <t>Jon Hurwitz</t>
  </si>
  <si>
    <t>Steven Quale</t>
  </si>
  <si>
    <t>John Landis</t>
  </si>
  <si>
    <t>Alexander Witt</t>
  </si>
  <si>
    <t>Beeban Kidron</t>
  </si>
  <si>
    <t>Carl Franklin</t>
  </si>
  <si>
    <t>Crime|Drama|Romance|Thriller</t>
  </si>
  <si>
    <t>Steven Seagal</t>
  </si>
  <si>
    <t>Joan Chen</t>
  </si>
  <si>
    <t>Danny Boyle</t>
  </si>
  <si>
    <t>Andrew Bergman</t>
  </si>
  <si>
    <t>Comedy|Crime|Drama|Thriller</t>
  </si>
  <si>
    <t>Drama|Fantasy</t>
  </si>
  <si>
    <t>Barbet Schroeder</t>
  </si>
  <si>
    <t>Peter Webber</t>
  </si>
  <si>
    <t>Andrew Niccol</t>
  </si>
  <si>
    <t>John Carpenter</t>
  </si>
  <si>
    <t>Wes Anderson</t>
  </si>
  <si>
    <t>Adventure|Comedy|Drama</t>
  </si>
  <si>
    <t>Action|Biography|Drama|History|War</t>
  </si>
  <si>
    <t>David Cronenberg</t>
  </si>
  <si>
    <t>John Stockwell</t>
  </si>
  <si>
    <t>David Gordon Green</t>
  </si>
  <si>
    <t>Adventure|Comedy|Fantasy</t>
  </si>
  <si>
    <t>Jim Sheridan</t>
  </si>
  <si>
    <t>Costa-Gavras</t>
  </si>
  <si>
    <t>Patrick Read Johnson</t>
  </si>
  <si>
    <t>Adventure|Comedy|Crime|Drama|Family</t>
  </si>
  <si>
    <t>Action|Biography|Crime|Drama|Thriller</t>
  </si>
  <si>
    <t>Richard LaGravenese</t>
  </si>
  <si>
    <t>Danny DeVito</t>
  </si>
  <si>
    <t>George Armitage</t>
  </si>
  <si>
    <t>Andrew Wilson</t>
  </si>
  <si>
    <t>Comedy|Sci-Fi</t>
  </si>
  <si>
    <t>Patrick Lussier</t>
  </si>
  <si>
    <t>James Wong</t>
  </si>
  <si>
    <t>Drama|Romance|Sci-Fi</t>
  </si>
  <si>
    <t>Action|Adventure|Comedy|Crime|Music|Mystery</t>
  </si>
  <si>
    <t>Richard Curtis</t>
  </si>
  <si>
    <t>Comedy|Drama|Music</t>
  </si>
  <si>
    <t>Action|Crime|Drama|Sci-Fi|Thriller</t>
  </si>
  <si>
    <t>Horror|Thriller</t>
  </si>
  <si>
    <t>Action|Adventure|Comedy|Drama|War</t>
  </si>
  <si>
    <t>Drama|Mystery|Sci-Fi</t>
  </si>
  <si>
    <t>Crime|Drama|Music</t>
  </si>
  <si>
    <t>Adventure|Crime|Drama|Western</t>
  </si>
  <si>
    <t>Olivier Megaton</t>
  </si>
  <si>
    <t>Comedy|Drama|Thriller</t>
  </si>
  <si>
    <t>Drama|Romance|War</t>
  </si>
  <si>
    <t>Hindi</t>
  </si>
  <si>
    <t>Action|Comedy|Crime|Music|Romance|Thriller</t>
  </si>
  <si>
    <t>Crime|Romance|Thriller</t>
  </si>
  <si>
    <t>Penny Marshall</t>
  </si>
  <si>
    <t>Russian</t>
  </si>
  <si>
    <t>Paul Bolger</t>
  </si>
  <si>
    <t>Stephen Frears</t>
  </si>
  <si>
    <t>P.J. Hogan</t>
  </si>
  <si>
    <t>Action|Adventure|Drama|Sci-Fi|Thriller</t>
  </si>
  <si>
    <t>Action|Drama|Fantasy|Thriller|Western</t>
  </si>
  <si>
    <t>Action|Drama|Mystery|Thriller|War</t>
  </si>
  <si>
    <t>Brad Furman</t>
  </si>
  <si>
    <t>Biography|Crime|Drama|Thriller</t>
  </si>
  <si>
    <t>Terence Young</t>
  </si>
  <si>
    <t>David Zucker</t>
  </si>
  <si>
    <t>Action|Comedy|Crime|Romance</t>
  </si>
  <si>
    <t>Action|Adventure|Family|Fantasy|Sci-Fi</t>
  </si>
  <si>
    <t>Denis Villeneuve</t>
  </si>
  <si>
    <t>Adventure|Comedy|Family|Musical</t>
  </si>
  <si>
    <t>Action|Horror</t>
  </si>
  <si>
    <t>Thomas Carter</t>
  </si>
  <si>
    <t>Roger Michell</t>
  </si>
  <si>
    <t>Luis Llosa</t>
  </si>
  <si>
    <t>Action|Adventure|Horror|Thriller</t>
  </si>
  <si>
    <t>Comedy|Drama|Music|Romance</t>
  </si>
  <si>
    <t>Action|Crime|Drama|Romance|Thriller</t>
  </si>
  <si>
    <t>Comedy|Family|Romance|Sport</t>
  </si>
  <si>
    <t>Garth Jennings</t>
  </si>
  <si>
    <t>Joel Zwick</t>
  </si>
  <si>
    <t>Russell Mulcahy</t>
  </si>
  <si>
    <t>Drama|Family|Fantasy</t>
  </si>
  <si>
    <t>David R. Ellis</t>
  </si>
  <si>
    <t>Peter Howitt</t>
  </si>
  <si>
    <t>John A. Davis</t>
  </si>
  <si>
    <t>David Lynch</t>
  </si>
  <si>
    <t>Julie Taymor</t>
  </si>
  <si>
    <t>Drama|Fantasy|Musical|Romance</t>
  </si>
  <si>
    <t>Mathieu Kassovitz</t>
  </si>
  <si>
    <t>John Gray</t>
  </si>
  <si>
    <t>John Schultz</t>
  </si>
  <si>
    <t>Adventure|Comedy|Family|Fantasy|Sci-Fi</t>
  </si>
  <si>
    <t>Sean Penn</t>
  </si>
  <si>
    <t>Susan Stroman</t>
  </si>
  <si>
    <t>Comedy|Musical</t>
  </si>
  <si>
    <t>Simon Wincer</t>
  </si>
  <si>
    <t>Billy Bob Thornton</t>
  </si>
  <si>
    <t>Biography|Drama|History</t>
  </si>
  <si>
    <t>Action|Crime|Drama|Thriller|War</t>
  </si>
  <si>
    <t>Danny Pang</t>
  </si>
  <si>
    <t>Comedy|Crime|Thriller</t>
  </si>
  <si>
    <t>Drama|Fantasy|Horror|Mystery</t>
  </si>
  <si>
    <t>George P. Cosmatos</t>
  </si>
  <si>
    <t>Oliver Parker</t>
  </si>
  <si>
    <t>Ben Affleck</t>
  </si>
  <si>
    <t>Biography|Drama|History|Thriller</t>
  </si>
  <si>
    <t>Action|Adventure|Crime|Drama|Mystery|Thriller</t>
  </si>
  <si>
    <t>Brian Gibson</t>
  </si>
  <si>
    <t>Norman Ferguson</t>
  </si>
  <si>
    <t>Animation|Family|Fantasy|Musical</t>
  </si>
  <si>
    <t>Michael Cimino</t>
  </si>
  <si>
    <t>Adventure|Drama|Western</t>
  </si>
  <si>
    <t>Paul McGuigan</t>
  </si>
  <si>
    <t>Gus Van Sant</t>
  </si>
  <si>
    <t>Roger Kumble</t>
  </si>
  <si>
    <t>Burr Steers</t>
  </si>
  <si>
    <t>John Hamburg</t>
  </si>
  <si>
    <t>Reginald Hudlin</t>
  </si>
  <si>
    <t>Joseph L. Mankiewicz</t>
  </si>
  <si>
    <t>Biography|Drama|History|Romance</t>
  </si>
  <si>
    <t>Barbra Streisand</t>
  </si>
  <si>
    <t>Mark Pellington</t>
  </si>
  <si>
    <t>Drama|Horror|Mystery|Thriller</t>
  </si>
  <si>
    <t>John Glen</t>
  </si>
  <si>
    <t>Catherine Hardwicke</t>
  </si>
  <si>
    <t>John Herzfeld</t>
  </si>
  <si>
    <t>Annabel Jankel</t>
  </si>
  <si>
    <t>Julie Anne Robinson</t>
  </si>
  <si>
    <t>Evan Goldberg</t>
  </si>
  <si>
    <t>Sngmoo Lee</t>
  </si>
  <si>
    <t>Action|Fantasy|Western</t>
  </si>
  <si>
    <t>Comedy|War</t>
  </si>
  <si>
    <t>Drama|Music</t>
  </si>
  <si>
    <t>Gordon Chan</t>
  </si>
  <si>
    <t>Asger Leth</t>
  </si>
  <si>
    <t>John G. Avildsen</t>
  </si>
  <si>
    <t>Action|Drama|Family|Sport</t>
  </si>
  <si>
    <t>Anne Fletcher</t>
  </si>
  <si>
    <t>Bruce Beresford</t>
  </si>
  <si>
    <t>Bruce Campbell</t>
  </si>
  <si>
    <t>Sam Taylor-Johnson</t>
  </si>
  <si>
    <t>Action|Biography|Drama|Thriller|War</t>
  </si>
  <si>
    <t>Comedy|Drama|Sport</t>
  </si>
  <si>
    <t>Ken Kwapis</t>
  </si>
  <si>
    <t>Wes Craven</t>
  </si>
  <si>
    <t>Adventure|Comedy|Sci-Fi|Western</t>
  </si>
  <si>
    <t>Etan Cohen</t>
  </si>
  <si>
    <t>Fantasy|Horror|Romance</t>
  </si>
  <si>
    <t>Biography|Drama|Romance</t>
  </si>
  <si>
    <t>Action|Adventure|Drama|Romance|War</t>
  </si>
  <si>
    <t>Adventure|Comedy|Crime|Romance</t>
  </si>
  <si>
    <t>Comedy|Drama|Family|Fantasy|Romance</t>
  </si>
  <si>
    <t>Nick Cassavetes</t>
  </si>
  <si>
    <t>Horror</t>
  </si>
  <si>
    <t>Nicholas Stoller</t>
  </si>
  <si>
    <t>Comedy|Music</t>
  </si>
  <si>
    <t>Mark A.Z. DippÃ©</t>
  </si>
  <si>
    <t>Action|Adventure|Drama|Romance|Thriller</t>
  </si>
  <si>
    <t>Cal Brunker</t>
  </si>
  <si>
    <t>Maya</t>
  </si>
  <si>
    <t>NimrÃ³d Antal</t>
  </si>
  <si>
    <t>Alejandro Agresti</t>
  </si>
  <si>
    <t>Peter Hedges</t>
  </si>
  <si>
    <t>Paul Weiland</t>
  </si>
  <si>
    <t>Biography|Drama|Music|Musical</t>
  </si>
  <si>
    <t>Drama|History</t>
  </si>
  <si>
    <t>Colin Strause</t>
  </si>
  <si>
    <t>Comedy|Music|Romance</t>
  </si>
  <si>
    <t>Greg Mottola</t>
  </si>
  <si>
    <t>Jake Kasdan</t>
  </si>
  <si>
    <t>Nat Faxon</t>
  </si>
  <si>
    <t>Diane Keaton</t>
  </si>
  <si>
    <t>Kelly Makin</t>
  </si>
  <si>
    <t>Action|Adventure|Crime|Fantasy|Mystery|Thriller</t>
  </si>
  <si>
    <t>Stephen Daldry</t>
  </si>
  <si>
    <t>Adventure|Drama|Mystery</t>
  </si>
  <si>
    <t>Biography|Crime|Drama|Music</t>
  </si>
  <si>
    <t>Christian Duguay</t>
  </si>
  <si>
    <t>Crime|Drama|Horror|Thriller</t>
  </si>
  <si>
    <t>Justin Chadwick</t>
  </si>
  <si>
    <t>Pat O'Connor</t>
  </si>
  <si>
    <t>Frederik Du Chau</t>
  </si>
  <si>
    <t>Adventure|Animation|Comedy|Drama|Family|Fantasy|Musical</t>
  </si>
  <si>
    <t>Irwin Winkler</t>
  </si>
  <si>
    <t>Joseph Kahn</t>
  </si>
  <si>
    <t>Sofia Coppola</t>
  </si>
  <si>
    <t>Stephen Kay</t>
  </si>
  <si>
    <t>J.A. Bayona</t>
  </si>
  <si>
    <t>Elaine May</t>
  </si>
  <si>
    <t>Action|Adventure|Comedy|Music|Thriller</t>
  </si>
  <si>
    <t>Adventure|Animation|Comedy|Crime|Family</t>
  </si>
  <si>
    <t>Comedy|Romance|Sci-Fi|Thriller</t>
  </si>
  <si>
    <t>Dennie Gordon</t>
  </si>
  <si>
    <t>Bob Saget</t>
  </si>
  <si>
    <t>Comedy|Crime|Family|Romance</t>
  </si>
  <si>
    <t>Charles Shyer</t>
  </si>
  <si>
    <t>Ulu Grosbard</t>
  </si>
  <si>
    <t>William Malone</t>
  </si>
  <si>
    <t>Crime|Horror|Thriller</t>
  </si>
  <si>
    <t>Malcolm D. Lee</t>
  </si>
  <si>
    <t>Jerry Jameson</t>
  </si>
  <si>
    <t>Mic Rodgers</t>
  </si>
  <si>
    <t>Christian Alvart</t>
  </si>
  <si>
    <t>Action|Horror|Mystery|Sci-Fi|Thriller</t>
  </si>
  <si>
    <t>Jean-Marie PoirÃ©</t>
  </si>
  <si>
    <t>Comedy|Fantasy|Sci-Fi</t>
  </si>
  <si>
    <t>John Gatins</t>
  </si>
  <si>
    <t>Marc F. Adler</t>
  </si>
  <si>
    <t>Adventure|Animation|Comedy|Fantasy|Romance</t>
  </si>
  <si>
    <t>Geoffrey Sax</t>
  </si>
  <si>
    <t>Action|Adventure|Family|Thriller</t>
  </si>
  <si>
    <t>Richard Shepard</t>
  </si>
  <si>
    <t>Adventure|Comedy|Drama|Romance|Thriller|War</t>
  </si>
  <si>
    <t>Peter Ho-Sun Chan</t>
  </si>
  <si>
    <t>Kazakh</t>
  </si>
  <si>
    <t>Joon-ho Bong</t>
  </si>
  <si>
    <t>Action|Drama|Fantasy</t>
  </si>
  <si>
    <t>S.S. Rajamouli</t>
  </si>
  <si>
    <t>Action|Adventure|Drama|Fantasy|War</t>
  </si>
  <si>
    <t>Telugu</t>
  </si>
  <si>
    <t>Drama|Fantasy|Romance|Sci-Fi</t>
  </si>
  <si>
    <t>Animation|Comedy|Family|Horror|Sci-Fi</t>
  </si>
  <si>
    <t>Biography|Drama|Romance|Sport</t>
  </si>
  <si>
    <t>Jonathan Lynn</t>
  </si>
  <si>
    <t>David Carson</t>
  </si>
  <si>
    <t>Kar-Wai Wong</t>
  </si>
  <si>
    <t>Action|Biography|Drama</t>
  </si>
  <si>
    <t>Norman Jewison</t>
  </si>
  <si>
    <t>David Mirkin</t>
  </si>
  <si>
    <t>Luis Mandoki</t>
  </si>
  <si>
    <t>Lee Daniels</t>
  </si>
  <si>
    <t>Adventure|Drama</t>
  </si>
  <si>
    <t>Horror|Mystery|Sci-Fi</t>
  </si>
  <si>
    <t>Jeb Stuart</t>
  </si>
  <si>
    <t>Steve Miner</t>
  </si>
  <si>
    <t>Action|Adventure|Drama|Thriller|Western</t>
  </si>
  <si>
    <t>Adventure|Family|Fantasy|Sci-Fi</t>
  </si>
  <si>
    <t>Paul Thomas Anderson</t>
  </si>
  <si>
    <t>J Blakeson</t>
  </si>
  <si>
    <t>Ryan Coogler</t>
  </si>
  <si>
    <t>Kirk Jones</t>
  </si>
  <si>
    <t>Ethan Coen</t>
  </si>
  <si>
    <t>Jennifer Flackett</t>
  </si>
  <si>
    <t>Action|Biography|Drama|Sport</t>
  </si>
  <si>
    <t>Kevin Smith</t>
  </si>
  <si>
    <t>Christian Ditter</t>
  </si>
  <si>
    <t>Charles Martin Smith</t>
  </si>
  <si>
    <t>Drama|Family</t>
  </si>
  <si>
    <t>Irvin Kershner</t>
  </si>
  <si>
    <t>Steve Pink</t>
  </si>
  <si>
    <t>Action|Adventure|Crime|Drama|Family|Fantasy|Romance|Thriller</t>
  </si>
  <si>
    <t>Scott Hicks</t>
  </si>
  <si>
    <t>Biography|Comedy|Romance</t>
  </si>
  <si>
    <t>Chris Rock</t>
  </si>
  <si>
    <t>Wilson Yip</t>
  </si>
  <si>
    <t>Action|Biography|Drama|History</t>
  </si>
  <si>
    <t>Cantonese</t>
  </si>
  <si>
    <t>Biography|Drama|War</t>
  </si>
  <si>
    <t>Robert Wise</t>
  </si>
  <si>
    <t>Kevin Rodney Sullivan</t>
  </si>
  <si>
    <t>Adventure|Comedy|Family|Sci-Fi</t>
  </si>
  <si>
    <t>Biography|Drama|Family|History|Sport</t>
  </si>
  <si>
    <t>Kevin Munroe</t>
  </si>
  <si>
    <t>Michael Tollin</t>
  </si>
  <si>
    <t>Biography|Comedy|Drama|History|Music</t>
  </si>
  <si>
    <t>Patrick Tatopoulos</t>
  </si>
  <si>
    <t>Gary David Goldberg</t>
  </si>
  <si>
    <t>Tobe Hooper</t>
  </si>
  <si>
    <t>Fantasy|Horror</t>
  </si>
  <si>
    <t>Alan Poul</t>
  </si>
  <si>
    <t>Luke Greenfield</t>
  </si>
  <si>
    <t>Gil Junger</t>
  </si>
  <si>
    <t>Michael Ritchie</t>
  </si>
  <si>
    <t>Comedy|Drama|Family|Sport</t>
  </si>
  <si>
    <t>Steven E. de Souza</t>
  </si>
  <si>
    <t>Alexandre Aja</t>
  </si>
  <si>
    <t>Michael Rymer</t>
  </si>
  <si>
    <t>Hugh Wilson</t>
  </si>
  <si>
    <t>Comedy|Drama|Romance|Sci-Fi</t>
  </si>
  <si>
    <t>Susanna White</t>
  </si>
  <si>
    <t>Frank Whaley</t>
  </si>
  <si>
    <t>Chris Carter</t>
  </si>
  <si>
    <t>Tommy O'Haver</t>
  </si>
  <si>
    <t>Peter Landesman</t>
  </si>
  <si>
    <t>Gary Chapman</t>
  </si>
  <si>
    <t>Adventure|Animation|Comedy|Family|War</t>
  </si>
  <si>
    <t>Craig Mazin</t>
  </si>
  <si>
    <t>Action|Comedy|Sci-Fi|Thriller</t>
  </si>
  <si>
    <t>Allen Hughes</t>
  </si>
  <si>
    <t>Comedy|Horror</t>
  </si>
  <si>
    <t>Drama|Thriller|War</t>
  </si>
  <si>
    <t>Lasse HallstrÃ¶m</t>
  </si>
  <si>
    <t>Action|Western</t>
  </si>
  <si>
    <t>Jean-Marc VallÃ©e</t>
  </si>
  <si>
    <t>Hark Tsui</t>
  </si>
  <si>
    <t>Lexi Alexander</t>
  </si>
  <si>
    <t>Action|Adventure|Family|Sci-Fi</t>
  </si>
  <si>
    <t>Adventure|Biography|Drama|Thriller</t>
  </si>
  <si>
    <t>Ronny Yu</t>
  </si>
  <si>
    <t>Bille August</t>
  </si>
  <si>
    <t>Jean-Paul Rappeneau</t>
  </si>
  <si>
    <t>Drama|Romance|War|Western</t>
  </si>
  <si>
    <t>Tony Kaye</t>
  </si>
  <si>
    <t>Ken Scott</t>
  </si>
  <si>
    <t>Hugh Johnson</t>
  </si>
  <si>
    <t>Action|Adventure|Comedy|Drama|Thriller</t>
  </si>
  <si>
    <t>Hayao Miyazaki</t>
  </si>
  <si>
    <t>George Tillman Jr.</t>
  </si>
  <si>
    <t>Rand Ravich</t>
  </si>
  <si>
    <t>Hugh Hudson</t>
  </si>
  <si>
    <t>Jeremy Degruson</t>
  </si>
  <si>
    <t>Chris Gorak</t>
  </si>
  <si>
    <t>Scott Speer</t>
  </si>
  <si>
    <t>Drama|Music|Romance</t>
  </si>
  <si>
    <t>Action|Adventure|Crime|Drama|Thriller</t>
  </si>
  <si>
    <t>Joe Charbanic</t>
  </si>
  <si>
    <t>Jonathan Hensleigh</t>
  </si>
  <si>
    <t>Danny Cannon</t>
  </si>
  <si>
    <t>Boaz Yakin</t>
  </si>
  <si>
    <t>Richard Marquand</t>
  </si>
  <si>
    <t>Neil Marshall</t>
  </si>
  <si>
    <t>David Wain</t>
  </si>
  <si>
    <t>Adventure|Comedy|Family|Sport</t>
  </si>
  <si>
    <t>Comedy|Drama|Fantasy</t>
  </si>
  <si>
    <t>Jared Hess</t>
  </si>
  <si>
    <t>Comedy|Family|Sport</t>
  </si>
  <si>
    <t>Rupert Wainwright</t>
  </si>
  <si>
    <t>John Luessenhop</t>
  </si>
  <si>
    <t>Justin Zackham</t>
  </si>
  <si>
    <t>Action|Adventure|Drama|Family</t>
  </si>
  <si>
    <t>Action|Comedy|War</t>
  </si>
  <si>
    <t>Drama|Family|Sport</t>
  </si>
  <si>
    <t>Action|Thriller|Western</t>
  </si>
  <si>
    <t>Miguel Sapochnik</t>
  </si>
  <si>
    <t>Hyung-rae Shim</t>
  </si>
  <si>
    <t>Action|Drama|Fantasy|Horror|Thriller</t>
  </si>
  <si>
    <t>Don Scardino</t>
  </si>
  <si>
    <t>Animation|Comedy|Family|Fantasy|Musical</t>
  </si>
  <si>
    <t>Tim Robbins</t>
  </si>
  <si>
    <t>Nanette Burstein</t>
  </si>
  <si>
    <t>Ariel Vromen</t>
  </si>
  <si>
    <t>Action|Crime|Drama|Mystery|Sci-Fi|Thriller</t>
  </si>
  <si>
    <t>Lewis Gilbert</t>
  </si>
  <si>
    <t>Adventure|Comedy|Crime|Drama</t>
  </si>
  <si>
    <t>Drama|Mystery</t>
  </si>
  <si>
    <t>Comedy|Fantasy|Horror|Thriller</t>
  </si>
  <si>
    <t>Crime|Drama|Mystery|Sci-Fi|Thriller</t>
  </si>
  <si>
    <t>John Francis Daley</t>
  </si>
  <si>
    <t>Comedy|Crime|Musical</t>
  </si>
  <si>
    <t>Joey Lauren Adams</t>
  </si>
  <si>
    <t>J.B. Rogers</t>
  </si>
  <si>
    <t>Michael Sucsy</t>
  </si>
  <si>
    <t>Tom Vaughan</t>
  </si>
  <si>
    <t>Stephen Hillenburg</t>
  </si>
  <si>
    <t>Comedy|Drama|Family|Music|Romance</t>
  </si>
  <si>
    <t>Stig Bergqvist</t>
  </si>
  <si>
    <t>Jason Reitman</t>
  </si>
  <si>
    <t>Alexander Payne</t>
  </si>
  <si>
    <t>Jonathan Levine</t>
  </si>
  <si>
    <t>Comedy|Horror|Romance</t>
  </si>
  <si>
    <t>Rian Johnson</t>
  </si>
  <si>
    <t>Chris Noonan</t>
  </si>
  <si>
    <t>Michael McCullers</t>
  </si>
  <si>
    <t>Forest Whitaker</t>
  </si>
  <si>
    <t>Peter Lepeniotis</t>
  </si>
  <si>
    <t>Ted Demme</t>
  </si>
  <si>
    <t>William Shatner</t>
  </si>
  <si>
    <t>Comedy|Family|Fantasy|Sport</t>
  </si>
  <si>
    <t>Steve Box</t>
  </si>
  <si>
    <t>Animation|Comedy|Family|Mystery|Sci-Fi</t>
  </si>
  <si>
    <t>Animation|Drama|Family|Fantasy|Musical|Romance</t>
  </si>
  <si>
    <t>Lee Toland Krieger</t>
  </si>
  <si>
    <t>Tim McCanlies</t>
  </si>
  <si>
    <t>Drew Goddard</t>
  </si>
  <si>
    <t>Jason Friedberg</t>
  </si>
  <si>
    <t>Comedy|Horror|Musical|Sci-Fi</t>
  </si>
  <si>
    <t>John R. Leonetti</t>
  </si>
  <si>
    <t>Kimberly Peirce</t>
  </si>
  <si>
    <t>Liz Friedlander</t>
  </si>
  <si>
    <t>Phil Joanou</t>
  </si>
  <si>
    <t>Crime|Drama|Sport</t>
  </si>
  <si>
    <t>Shane Acker</t>
  </si>
  <si>
    <t>Action|Adventure|Animation|Drama|Mystery|Sci-Fi|Thriller</t>
  </si>
  <si>
    <t>Stephen J. Anderson</t>
  </si>
  <si>
    <t>Troy Miller</t>
  </si>
  <si>
    <t>Brett Leonard</t>
  </si>
  <si>
    <t>Alister Grierson</t>
  </si>
  <si>
    <t>Nick Hurran</t>
  </si>
  <si>
    <t>Charles Stone III</t>
  </si>
  <si>
    <t>Paul Haggis</t>
  </si>
  <si>
    <t>Kurt Wimmer</t>
  </si>
  <si>
    <t>Jean-FranÃ§ois Richet</t>
  </si>
  <si>
    <t>Kevin Hooks</t>
  </si>
  <si>
    <t>Action|Adventure|Crime|Drama|Romance</t>
  </si>
  <si>
    <t>Ellory Elkayem</t>
  </si>
  <si>
    <t>Action|Comedy|Horror</t>
  </si>
  <si>
    <t>Niki Caro</t>
  </si>
  <si>
    <t>Vincenzo Natali</t>
  </si>
  <si>
    <t>Willard Huyck</t>
  </si>
  <si>
    <t>Gavin O'Connor</t>
  </si>
  <si>
    <t>Bruce Hunt</t>
  </si>
  <si>
    <t>Adventure|Horror|Thriller</t>
  </si>
  <si>
    <t>Chris Roberts</t>
  </si>
  <si>
    <t>Jee-woon Kim</t>
  </si>
  <si>
    <t>Nick Hamm</t>
  </si>
  <si>
    <t>Andy Cadiff</t>
  </si>
  <si>
    <t>Mike Disa</t>
  </si>
  <si>
    <t>Adventure|Fantasy|Mystery</t>
  </si>
  <si>
    <t>Atom Egoyan</t>
  </si>
  <si>
    <t>Paul Gross</t>
  </si>
  <si>
    <t>Icelandic</t>
  </si>
  <si>
    <t>Sergio Leone</t>
  </si>
  <si>
    <t>Niels Arden Oplev</t>
  </si>
  <si>
    <t>Michael Radford</t>
  </si>
  <si>
    <t>Steve Boyum</t>
  </si>
  <si>
    <t>Kaige Chen</t>
  </si>
  <si>
    <t>Corey Yuen</t>
  </si>
  <si>
    <t>Andrew Dominik</t>
  </si>
  <si>
    <t>Biography|Crime|Drama|History|Western</t>
  </si>
  <si>
    <t>Li Zhang</t>
  </si>
  <si>
    <t>Laurent Tirard</t>
  </si>
  <si>
    <t>Action|Biography|Crime|Drama</t>
  </si>
  <si>
    <t>German</t>
  </si>
  <si>
    <t>Adventure|Animation|Fantasy</t>
  </si>
  <si>
    <t>Elizabeth Banks</t>
  </si>
  <si>
    <t>Biography|Drama|Music|Romance</t>
  </si>
  <si>
    <t>Edward Norton</t>
  </si>
  <si>
    <t>Richard Attenborough</t>
  </si>
  <si>
    <t>Don Mancini</t>
  </si>
  <si>
    <t>John Maybury</t>
  </si>
  <si>
    <t>Biography|Crime|Drama|History|Music</t>
  </si>
  <si>
    <t>Igor Kovalyov</t>
  </si>
  <si>
    <t>Adventure|Animation|Comedy|Drama|Family|Musical</t>
  </si>
  <si>
    <t>Drama|Romance|Thriller</t>
  </si>
  <si>
    <t>Action|Fantasy|Horror|Thriller</t>
  </si>
  <si>
    <t>Miguel Arteta</t>
  </si>
  <si>
    <t>Adventure|Biography</t>
  </si>
  <si>
    <t>James Gray</t>
  </si>
  <si>
    <t>Janusz Kaminski</t>
  </si>
  <si>
    <t>Action|Comedy|Family</t>
  </si>
  <si>
    <t>Action|Horror|Romance</t>
  </si>
  <si>
    <t>Robert B. Weide</t>
  </si>
  <si>
    <t>Jeff Wadlow</t>
  </si>
  <si>
    <t>Camille Delamarre</t>
  </si>
  <si>
    <t>David Lean</t>
  </si>
  <si>
    <t>Richard Eyre</t>
  </si>
  <si>
    <t>Nicholas Meyer</t>
  </si>
  <si>
    <t>Callie Khouri</t>
  </si>
  <si>
    <t>Action|Comedy|Crime|Music</t>
  </si>
  <si>
    <t>Comedy|Drama|Family|Romance</t>
  </si>
  <si>
    <t>Philip Kaufman</t>
  </si>
  <si>
    <t>Action|Drama|Fantasy|Mystery|Sci-Fi|Thriller</t>
  </si>
  <si>
    <t>Saul Dibb</t>
  </si>
  <si>
    <t>Richard Linklater</t>
  </si>
  <si>
    <t>Action|Crime|Drama|History|Western</t>
  </si>
  <si>
    <t>E. Elias Merhige</t>
  </si>
  <si>
    <t>Menno Meyjes</t>
  </si>
  <si>
    <t>Jodie Foster</t>
  </si>
  <si>
    <t>Comedy|Crime|Drama</t>
  </si>
  <si>
    <t>Comedy|Family|Fantasy|Music|Romance</t>
  </si>
  <si>
    <t>Scott Frank</t>
  </si>
  <si>
    <t>Adventure|Comedy|Crime|Music</t>
  </si>
  <si>
    <t>Action|Adventure|Comedy|Sci-Fi|Thriller</t>
  </si>
  <si>
    <t>Action|Crime|Drama|Western</t>
  </si>
  <si>
    <t>Kevin Allen</t>
  </si>
  <si>
    <t>Action|Adventure|Comedy|Family|Romance|Sci-Fi</t>
  </si>
  <si>
    <t>Michael Cristofer</t>
  </si>
  <si>
    <t>Andrew Morahan</t>
  </si>
  <si>
    <t>Action|Fantasy|Romance|Sci-Fi</t>
  </si>
  <si>
    <t>Bob Rafelson</t>
  </si>
  <si>
    <t>Comedy|Crime|Mystery|Romance</t>
  </si>
  <si>
    <t>Alan Shapiro</t>
  </si>
  <si>
    <t>Adventure|Family</t>
  </si>
  <si>
    <t>Fernando Meirelles</t>
  </si>
  <si>
    <t>Aramaic</t>
  </si>
  <si>
    <t>Michael Hoffman</t>
  </si>
  <si>
    <t>Action|Drama|Music|Romance</t>
  </si>
  <si>
    <t>Adventure|Comedy|Family|Fantasy|Horror|Mystery</t>
  </si>
  <si>
    <t>Adventure|Fantasy|Mystery|Thriller</t>
  </si>
  <si>
    <t>Michael Winterbottom</t>
  </si>
  <si>
    <t>Michael Pressman</t>
  </si>
  <si>
    <t>Sharon Maguire</t>
  </si>
  <si>
    <t>Charles Herman-Wurmfeld</t>
  </si>
  <si>
    <t>Action|Biography|Drama|History|Romance|Western</t>
  </si>
  <si>
    <t>Fantasy|Horror|Mystery</t>
  </si>
  <si>
    <t>Gabor Csupo</t>
  </si>
  <si>
    <t>Biography|Drama|Family</t>
  </si>
  <si>
    <t>Tyler Perry</t>
  </si>
  <si>
    <t>Joe Carnahan</t>
  </si>
  <si>
    <t>John Polson</t>
  </si>
  <si>
    <t>Action|Adventure|Comedy|Crime|Family|Romance|Thriller</t>
  </si>
  <si>
    <t>Bernardo Bertolucci</t>
  </si>
  <si>
    <t>Cathy Malkasian</t>
  </si>
  <si>
    <t>John Eng</t>
  </si>
  <si>
    <t>Chris Nahon</t>
  </si>
  <si>
    <t>Fred Wolf</t>
  </si>
  <si>
    <t>Bille Woodruff</t>
  </si>
  <si>
    <t>Victor Salva</t>
  </si>
  <si>
    <t>Mark Helfrich</t>
  </si>
  <si>
    <t>Steve Bendelack</t>
  </si>
  <si>
    <t>Dwight H. Little</t>
  </si>
  <si>
    <t>Guillaume Canet</t>
  </si>
  <si>
    <t>Kirsten Sheridan</t>
  </si>
  <si>
    <t>Comedy|Fantasy|Horror|Romance</t>
  </si>
  <si>
    <t>Richard Fleischer</t>
  </si>
  <si>
    <t>Bob Spiers</t>
  </si>
  <si>
    <t>Comedy|Family|Music</t>
  </si>
  <si>
    <t>Damien Dante Wayans</t>
  </si>
  <si>
    <t>Action|Comedy|Music</t>
  </si>
  <si>
    <t>Adventure|Comedy|Crime</t>
  </si>
  <si>
    <t>John Wells</t>
  </si>
  <si>
    <t>Nigel Cole</t>
  </si>
  <si>
    <t>Biography|Comedy|Drama|Sport</t>
  </si>
  <si>
    <t>Jeremy Leven</t>
  </si>
  <si>
    <t>Sylvain White</t>
  </si>
  <si>
    <t>Troy Nixey</t>
  </si>
  <si>
    <t>Fantasy|Horror|Thriller</t>
  </si>
  <si>
    <t>Philip G. Atwell</t>
  </si>
  <si>
    <t>Comedy|Drama|Romance|Thriller</t>
  </si>
  <si>
    <t>Jeff Schaffer</t>
  </si>
  <si>
    <t>Don Michael Paul</t>
  </si>
  <si>
    <t>Adventure|Comedy|Family|Romance</t>
  </si>
  <si>
    <t>James Bridges</t>
  </si>
  <si>
    <t>Steve Barron</t>
  </si>
  <si>
    <t>Adventure|Family|Fantasy|Musical</t>
  </si>
  <si>
    <t>Italian</t>
  </si>
  <si>
    <t>Bill Paxton</t>
  </si>
  <si>
    <t>Richard Kelly</t>
  </si>
  <si>
    <t>Carter Smith</t>
  </si>
  <si>
    <t>John Schlesinger</t>
  </si>
  <si>
    <t>Ringo Lam</t>
  </si>
  <si>
    <t>Bruce McCulloch</t>
  </si>
  <si>
    <t>Biography|Crime|Drama|History|Thriller</t>
  </si>
  <si>
    <t>Jorma Taccone</t>
  </si>
  <si>
    <t>Crime|Drama|History</t>
  </si>
  <si>
    <t>Patricia Riggen</t>
  </si>
  <si>
    <t>Biography|Drama|Thriller|War</t>
  </si>
  <si>
    <t>Drama|Music|Mystery|Romance|Thriller</t>
  </si>
  <si>
    <t>Jonathan Kaplan</t>
  </si>
  <si>
    <t>Ole Bornedal</t>
  </si>
  <si>
    <t>Richard Benjamin</t>
  </si>
  <si>
    <t>Craig R. Baxley</t>
  </si>
  <si>
    <t>John Hillcoat</t>
  </si>
  <si>
    <t>Marcos Siega</t>
  </si>
  <si>
    <t>Rachel Talalay</t>
  </si>
  <si>
    <t>Jeffrey W. Byrd</t>
  </si>
  <si>
    <t>Action|Adventure|Fantasy|Horror</t>
  </si>
  <si>
    <t>Robert Towne</t>
  </si>
  <si>
    <t>Giuseppe Tornatore</t>
  </si>
  <si>
    <t>Crime|Drama|Mystery|Romance</t>
  </si>
  <si>
    <t>Werner Herzog</t>
  </si>
  <si>
    <t>Teddy Chan</t>
  </si>
  <si>
    <t>Action|Drama|Western</t>
  </si>
  <si>
    <t>Herbert Ross</t>
  </si>
  <si>
    <t>Neil LaBute</t>
  </si>
  <si>
    <t>George Gallo</t>
  </si>
  <si>
    <t>Adventure|Comedy|Family|Fantasy|Music|Sci-Fi</t>
  </si>
  <si>
    <t>Sidney Lumet</t>
  </si>
  <si>
    <t>Adventure|Family|Fantasy|Music|Musical</t>
  </si>
  <si>
    <t>Douglas McGrath</t>
  </si>
  <si>
    <t>Richard Williams</t>
  </si>
  <si>
    <t>Action|Adventure|Animation|Comedy|Fantasy</t>
  </si>
  <si>
    <t>Mary McGuckian</t>
  </si>
  <si>
    <t>Adventure|Comedy|Horror|Sci-Fi</t>
  </si>
  <si>
    <t>Horror|Sci-Fi</t>
  </si>
  <si>
    <t>Jonathan Newman</t>
  </si>
  <si>
    <t>Michael Dinner</t>
  </si>
  <si>
    <t>Joseph Sargent</t>
  </si>
  <si>
    <t>Jerry Zaks</t>
  </si>
  <si>
    <t>Fred Durst</t>
  </si>
  <si>
    <t>Biography|Comedy|Drama|Family|Sport</t>
  </si>
  <si>
    <t>Action|Crime|Drama|Thriller|Western</t>
  </si>
  <si>
    <t>Anne Fontaine</t>
  </si>
  <si>
    <t>Mira Nair</t>
  </si>
  <si>
    <t>Mel Brooks</t>
  </si>
  <si>
    <t>Russell Crowe</t>
  </si>
  <si>
    <t>Drama|Fantasy|Romance|Thriller</t>
  </si>
  <si>
    <t>Jessie Nelson</t>
  </si>
  <si>
    <t>Christopher Spencer</t>
  </si>
  <si>
    <t>Mike Bigelow</t>
  </si>
  <si>
    <t>Thriller</t>
  </si>
  <si>
    <t>Daniel Sackheim</t>
  </si>
  <si>
    <t>Comedy|Mystery</t>
  </si>
  <si>
    <t>Harry Elfont</t>
  </si>
  <si>
    <t>Uli Edel</t>
  </si>
  <si>
    <t>Fred Dekker</t>
  </si>
  <si>
    <t>Brian Trenchard-Smith</t>
  </si>
  <si>
    <t>Blake Edwards</t>
  </si>
  <si>
    <t>Comedy|Drama|Musical|Romance|War</t>
  </si>
  <si>
    <t>Dutch</t>
  </si>
  <si>
    <t>Christian Carion</t>
  </si>
  <si>
    <t>Drama|History|Music|Romance|War</t>
  </si>
  <si>
    <t>David Palmer</t>
  </si>
  <si>
    <t>Rowan Joffe</t>
  </si>
  <si>
    <t>John Curran</t>
  </si>
  <si>
    <t>Comedy|History</t>
  </si>
  <si>
    <t>Juan JosÃ© Campanella</t>
  </si>
  <si>
    <t>Trey Parker</t>
  </si>
  <si>
    <t>Animation|Comedy|Fantasy|Musical</t>
  </si>
  <si>
    <t>Stuart Gillard</t>
  </si>
  <si>
    <t>Katt Shea</t>
  </si>
  <si>
    <t>Joshua Michael Stern</t>
  </si>
  <si>
    <t>Tomas Alfredson</t>
  </si>
  <si>
    <t>John Duigan</t>
  </si>
  <si>
    <t>Colin Higgins</t>
  </si>
  <si>
    <t>Jim Sonzero</t>
  </si>
  <si>
    <t>Penelope Spheeris</t>
  </si>
  <si>
    <t>Jeff Tremaine</t>
  </si>
  <si>
    <t>Action|Comedy|Documentary</t>
  </si>
  <si>
    <t>Jeannot Szwarc</t>
  </si>
  <si>
    <t>Adventure|Comedy|Drama|Family|Romance</t>
  </si>
  <si>
    <t>Adventure|Comedy|Drama|Family|Mystery</t>
  </si>
  <si>
    <t>Drama|Family|Music|Romance</t>
  </si>
  <si>
    <t>Steve McQueen</t>
  </si>
  <si>
    <t>Fantasy|Romance</t>
  </si>
  <si>
    <t>Thea Sharrock</t>
  </si>
  <si>
    <t>Jon Lucas</t>
  </si>
  <si>
    <t>Aaron Seltzer</t>
  </si>
  <si>
    <t>Robin Budd</t>
  </si>
  <si>
    <t>Ava DuVernay</t>
  </si>
  <si>
    <t>Steve Trenbirth</t>
  </si>
  <si>
    <t>Adventure|Animation|Family|Musical</t>
  </si>
  <si>
    <t>Mennan Yapo</t>
  </si>
  <si>
    <t>Jun Falkenstein</t>
  </si>
  <si>
    <t>Animation|Comedy|Drama|Family|Musical</t>
  </si>
  <si>
    <t>Biography|Crime|Drama|History</t>
  </si>
  <si>
    <t>Takashi Shimizu</t>
  </si>
  <si>
    <t>Adventure|Comedy|Fantasy|Music|Sci-Fi</t>
  </si>
  <si>
    <t>Anton Corbijn</t>
  </si>
  <si>
    <t>Gregory Nava</t>
  </si>
  <si>
    <t>John Patrick Shanley</t>
  </si>
  <si>
    <t>Action|Adventure|Drama|Mystery</t>
  </si>
  <si>
    <t>Steve Beck</t>
  </si>
  <si>
    <t>Todd Strauss-Schulson</t>
  </si>
  <si>
    <t>John McNaughton</t>
  </si>
  <si>
    <t>Nelson McCormick</t>
  </si>
  <si>
    <t>Eric Valette</t>
  </si>
  <si>
    <t>Andrew Fleming</t>
  </si>
  <si>
    <t>Comedy|Crime|Family|Mystery|Romance|Thriller</t>
  </si>
  <si>
    <t>Michael Spierig</t>
  </si>
  <si>
    <t>Jim Field Smith</t>
  </si>
  <si>
    <t>Thomas Bezucha</t>
  </si>
  <si>
    <t>William Brent Bell</t>
  </si>
  <si>
    <t>Action|Adventure|Drama|Romance|Western</t>
  </si>
  <si>
    <t>Anthony Bell</t>
  </si>
  <si>
    <t>Henry Joost</t>
  </si>
  <si>
    <t>Adventure|Crime|Mystery|Sci-Fi|Thriller</t>
  </si>
  <si>
    <t>Ed Harris</t>
  </si>
  <si>
    <t>Crime|Drama|Western</t>
  </si>
  <si>
    <t>Alfred Hitchcock</t>
  </si>
  <si>
    <t>Shana Feste</t>
  </si>
  <si>
    <t>Steve Rash</t>
  </si>
  <si>
    <t>Adventure|Comedy|Drama|Fantasy</t>
  </si>
  <si>
    <t>Mike Binder</t>
  </si>
  <si>
    <t>Adventure|Biography|Drama</t>
  </si>
  <si>
    <t>Michael J. Bassett</t>
  </si>
  <si>
    <t>Adventure|Drama|Horror|Mystery|Thriller</t>
  </si>
  <si>
    <t>Crime|Fantasy|Horror</t>
  </si>
  <si>
    <t>Frank Nissen</t>
  </si>
  <si>
    <t>Animation|Family|Fantasy|Mystery</t>
  </si>
  <si>
    <t>Stephen Chow</t>
  </si>
  <si>
    <t>Action|Comedy|Crime|Fantasy</t>
  </si>
  <si>
    <t>Peter Hastings</t>
  </si>
  <si>
    <t>Comedy|Family|Music|Musical</t>
  </si>
  <si>
    <t>Dari</t>
  </si>
  <si>
    <t>Paul Abascal</t>
  </si>
  <si>
    <t>Chris Koch</t>
  </si>
  <si>
    <t>Amy Heckerling</t>
  </si>
  <si>
    <t>George Stevens</t>
  </si>
  <si>
    <t>Billy Ray</t>
  </si>
  <si>
    <t>Mark Mylod</t>
  </si>
  <si>
    <t>James Mather</t>
  </si>
  <si>
    <t>Michael O. Sajbel</t>
  </si>
  <si>
    <t>Drama|Mystery|Romance|Thriller|War</t>
  </si>
  <si>
    <t>Action|Crime|Drama|Sport</t>
  </si>
  <si>
    <t>Nick Gomez</t>
  </si>
  <si>
    <t>Charles T. Kanganis</t>
  </si>
  <si>
    <t>Christopher Guest</t>
  </si>
  <si>
    <t>Comedy|Drama|Music|War</t>
  </si>
  <si>
    <t>Damon Santostefano</t>
  </si>
  <si>
    <t>Comedy|Musical|Romance</t>
  </si>
  <si>
    <t>Bob Clark</t>
  </si>
  <si>
    <t>Comedy|Crime|Drama|Mystery|Romance</t>
  </si>
  <si>
    <t>Dave Borthwick</t>
  </si>
  <si>
    <t>Benson Lee</t>
  </si>
  <si>
    <t>Glen Morgan</t>
  </si>
  <si>
    <t>Mike Leigh</t>
  </si>
  <si>
    <t>Biography|Comedy|Drama|History|Music|Musical</t>
  </si>
  <si>
    <t>Alejandro Monteverde</t>
  </si>
  <si>
    <t>Animation|Drama|Mystery|Sci-Fi|Thriller</t>
  </si>
  <si>
    <t>Jonathan Glazer</t>
  </si>
  <si>
    <t>J.C. Chandor</t>
  </si>
  <si>
    <t>Marc Abraham</t>
  </si>
  <si>
    <t>Todd Haynes</t>
  </si>
  <si>
    <t>Mabrouk El Mechri</t>
  </si>
  <si>
    <t>Adventure|Comedy|Drama|Romance</t>
  </si>
  <si>
    <t>Charlie Kaufman</t>
  </si>
  <si>
    <t>Comedy|Drama|Mystery|Romance|Thriller|War</t>
  </si>
  <si>
    <t>Nancy Walker</t>
  </si>
  <si>
    <t>Biography|Comedy|Musical</t>
  </si>
  <si>
    <t>Angelo Pizzo</t>
  </si>
  <si>
    <t>Matthew Diamond</t>
  </si>
  <si>
    <t>Katsuhiro Ã”tomo</t>
  </si>
  <si>
    <t>Action|Adventure|Animation|Family|Sci-Fi|Thriller</t>
  </si>
  <si>
    <t>David Anspaugh</t>
  </si>
  <si>
    <t>Comedy|Family|Fantasy|Sci-Fi</t>
  </si>
  <si>
    <t>Action|Comedy|Crime|Fantasy|Horror|Mystery|Sci-Fi|Thriller</t>
  </si>
  <si>
    <t>Daniel Algrant</t>
  </si>
  <si>
    <t>Mark Rosman</t>
  </si>
  <si>
    <t>Drama|Horror</t>
  </si>
  <si>
    <t>Britt Allcroft</t>
  </si>
  <si>
    <t>Brian Percival</t>
  </si>
  <si>
    <t>Adventure|Comedy|Romance</t>
  </si>
  <si>
    <t>Anand Tucker</t>
  </si>
  <si>
    <t>Michael Dowse</t>
  </si>
  <si>
    <t>Daniel Barnz</t>
  </si>
  <si>
    <t>Emile Ardolino</t>
  </si>
  <si>
    <t>Family|Fantasy|Music</t>
  </si>
  <si>
    <t>Robert Altman</t>
  </si>
  <si>
    <t>Crime|Drama|Music|Thriller</t>
  </si>
  <si>
    <t>Hebrew</t>
  </si>
  <si>
    <t>Andrew Douglas</t>
  </si>
  <si>
    <t>Ricky Gervais</t>
  </si>
  <si>
    <t>Vic Armstrong</t>
  </si>
  <si>
    <t>Action|Drama|Fantasy|Mystery|Thriller</t>
  </si>
  <si>
    <t>Terry Zwigoff</t>
  </si>
  <si>
    <t>Biography|Drama|History|Music</t>
  </si>
  <si>
    <t>Audrey Wells</t>
  </si>
  <si>
    <t>Rick Friedberg</t>
  </si>
  <si>
    <t>Sean McNamara</t>
  </si>
  <si>
    <t>Biography|Drama|Family|Sport</t>
  </si>
  <si>
    <t>Comedy|Drama|War</t>
  </si>
  <si>
    <t>Jody Hill</t>
  </si>
  <si>
    <t>Brandon Camp</t>
  </si>
  <si>
    <t>Kevin Tancharoen</t>
  </si>
  <si>
    <t>Nicholas Hytner</t>
  </si>
  <si>
    <t>Bart Freundlich</t>
  </si>
  <si>
    <t>William A. Fraker</t>
  </si>
  <si>
    <t>John Boorman</t>
  </si>
  <si>
    <t>Courtney Solomon</t>
  </si>
  <si>
    <t>Jeff Kanew</t>
  </si>
  <si>
    <t>IstvÃ¡n SzabÃ³</t>
  </si>
  <si>
    <t>Matthew Robbins</t>
  </si>
  <si>
    <t>Mongolian</t>
  </si>
  <si>
    <t>Hal Needham</t>
  </si>
  <si>
    <t>Jeff Nichols</t>
  </si>
  <si>
    <t>Jonathan Teplitzky</t>
  </si>
  <si>
    <t>Biography|Drama|Romance|War</t>
  </si>
  <si>
    <t>Michael Haneke</t>
  </si>
  <si>
    <t>Mike Marvin</t>
  </si>
  <si>
    <t>Action|Horror|Romance|Sci-Fi|Thriller</t>
  </si>
  <si>
    <t>Gregor Jordan</t>
  </si>
  <si>
    <t>Lance Hool</t>
  </si>
  <si>
    <t>Action|Drama|History|Romance|War|Western</t>
  </si>
  <si>
    <t>Christian Volckman</t>
  </si>
  <si>
    <t>Action|Animation|Sci-Fi|Thriller</t>
  </si>
  <si>
    <t>Rodrigo CortÃ©s</t>
  </si>
  <si>
    <t>Cory Edwards</t>
  </si>
  <si>
    <t>Action|Animation|Comedy|Crime|Family</t>
  </si>
  <si>
    <t>Terry George</t>
  </si>
  <si>
    <t>Xavier Gens</t>
  </si>
  <si>
    <t>Kasi Lemmons</t>
  </si>
  <si>
    <t>Drama|Family|Music|Musical</t>
  </si>
  <si>
    <t>Vondie Curtis-Hall</t>
  </si>
  <si>
    <t>Matt Dillon</t>
  </si>
  <si>
    <t>George Cukor</t>
  </si>
  <si>
    <t>Drama|Family|Musical|Romance</t>
  </si>
  <si>
    <t>John Hoffman</t>
  </si>
  <si>
    <t>Comedy|Drama|Family|Fantasy|Sci-Fi</t>
  </si>
  <si>
    <t>Kevin Greutert</t>
  </si>
  <si>
    <t>John Fortenberry</t>
  </si>
  <si>
    <t>Jason Moore</t>
  </si>
  <si>
    <t>Robert Harmon</t>
  </si>
  <si>
    <t>Trent Cooper</t>
  </si>
  <si>
    <t>Gary Halvorson</t>
  </si>
  <si>
    <t>Adventure|Comedy|Family|Fantasy|Musical</t>
  </si>
  <si>
    <t>Fede Alvarez</t>
  </si>
  <si>
    <t>Sidney J. Furie</t>
  </si>
  <si>
    <t>Wayne Kramer</t>
  </si>
  <si>
    <t>Rowdy Herrington</t>
  </si>
  <si>
    <t>Jim Goddard</t>
  </si>
  <si>
    <t>Adventure|Crime|Drama|Romance</t>
  </si>
  <si>
    <t>Noel Marshall</t>
  </si>
  <si>
    <t>Comedy|Mystery|Sci-Fi|Thriller</t>
  </si>
  <si>
    <t>Sci-Fi</t>
  </si>
  <si>
    <t>Todd Lincoln</t>
  </si>
  <si>
    <t>Howard Zieff</t>
  </si>
  <si>
    <t>Steven Shainberg</t>
  </si>
  <si>
    <t>Julian Jarrold</t>
  </si>
  <si>
    <t>Joe Nussbaum</t>
  </si>
  <si>
    <t>Vadim Perelman</t>
  </si>
  <si>
    <t>Peter Farrelly</t>
  </si>
  <si>
    <t>Michel Hazanavicius</t>
  </si>
  <si>
    <t>Cyrus Nowrasteh</t>
  </si>
  <si>
    <t>Perry Andelin Blake</t>
  </si>
  <si>
    <t>Drama|Fantasy|War</t>
  </si>
  <si>
    <t>Action|Comedy|Crime|Family</t>
  </si>
  <si>
    <t>Christian E. Christiansen</t>
  </si>
  <si>
    <t>Sheldon Lettich</t>
  </si>
  <si>
    <t>Joe Cornish</t>
  </si>
  <si>
    <t>Action|Comedy|Mystery</t>
  </si>
  <si>
    <t>Diane English</t>
  </si>
  <si>
    <t>Swedish</t>
  </si>
  <si>
    <t>Robert Iscove</t>
  </si>
  <si>
    <t>Peter Kosminsky</t>
  </si>
  <si>
    <t>Comedy|Crime|Mystery</t>
  </si>
  <si>
    <t>Allen Coulter</t>
  </si>
  <si>
    <t>Clare Kilner</t>
  </si>
  <si>
    <t>Josef Rusnak</t>
  </si>
  <si>
    <t>Bruce Paltrow</t>
  </si>
  <si>
    <t>Adam Rifkin</t>
  </si>
  <si>
    <t>Susanne Bier</t>
  </si>
  <si>
    <t>Kenneth Johnson</t>
  </si>
  <si>
    <t>Action|Crime|Sci-Fi</t>
  </si>
  <si>
    <t>James Ivory</t>
  </si>
  <si>
    <t>Jessy Terrero</t>
  </si>
  <si>
    <t>Vicente Amorim</t>
  </si>
  <si>
    <t>Gaspar NoÃ©</t>
  </si>
  <si>
    <t>Tommy Lee Jones</t>
  </si>
  <si>
    <t>Jesse Vaughan</t>
  </si>
  <si>
    <t>Wayne Beach</t>
  </si>
  <si>
    <t>GÃ©rard Krawczyk</t>
  </si>
  <si>
    <t>Comedy|Horror|Sci-Fi</t>
  </si>
  <si>
    <t>Udayan Prasad</t>
  </si>
  <si>
    <t>Action|Comedy|Drama|Thriller</t>
  </si>
  <si>
    <t>Korean</t>
  </si>
  <si>
    <t>Morten Tyldum</t>
  </si>
  <si>
    <t>AndrÃ©s Muschietti</t>
  </si>
  <si>
    <t>Gillian Armstrong</t>
  </si>
  <si>
    <t>Drama|Family|Romance</t>
  </si>
  <si>
    <t>James Watkins</t>
  </si>
  <si>
    <t>Jim Fall</t>
  </si>
  <si>
    <t>Adventure|Comedy|Family|Music|Romance</t>
  </si>
  <si>
    <t>Ric Roman Waugh</t>
  </si>
  <si>
    <t>Michael Dougherty</t>
  </si>
  <si>
    <t>Joel Gallen</t>
  </si>
  <si>
    <t>James Marsh</t>
  </si>
  <si>
    <t>Matt Williams</t>
  </si>
  <si>
    <t>Rob Zombie</t>
  </si>
  <si>
    <t>Dennis Iliadis</t>
  </si>
  <si>
    <t>Rick Rosenthal</t>
  </si>
  <si>
    <t>Comedy|Horror|Thriller</t>
  </si>
  <si>
    <t>Nicolas Winding Refn</t>
  </si>
  <si>
    <t>Sara Sugarman</t>
  </si>
  <si>
    <t>Comedy|Family|Music|Romance</t>
  </si>
  <si>
    <t>Juan Carlos Fresnadillo</t>
  </si>
  <si>
    <t>Gina Prince-Bythewood</t>
  </si>
  <si>
    <t>Phil Traill</t>
  </si>
  <si>
    <t>Joe Berlinger</t>
  </si>
  <si>
    <t>Adventure|Fantasy|Horror|Mystery|Thriller</t>
  </si>
  <si>
    <t>Elizabeth Allen Rosenbaum</t>
  </si>
  <si>
    <t>Michael Mayer</t>
  </si>
  <si>
    <t>Martin Weisz</t>
  </si>
  <si>
    <t>John Ottman</t>
  </si>
  <si>
    <t>John Bonito</t>
  </si>
  <si>
    <t>Peter Atencio</t>
  </si>
  <si>
    <t>David Nutter</t>
  </si>
  <si>
    <t>Derek Cianfrance</t>
  </si>
  <si>
    <t>Stephan Elliott</t>
  </si>
  <si>
    <t>Mark L. Lester</t>
  </si>
  <si>
    <t>Tom Green</t>
  </si>
  <si>
    <t>Mike Nawrocki</t>
  </si>
  <si>
    <t>Douglas Aarniokoski</t>
  </si>
  <si>
    <t>Bryan Barber</t>
  </si>
  <si>
    <t>Crime|Drama|Musical|Romance</t>
  </si>
  <si>
    <t>Lone Scherfig</t>
  </si>
  <si>
    <t>Drew Barrymore</t>
  </si>
  <si>
    <t>Brian Koppelman</t>
  </si>
  <si>
    <t>James Foley</t>
  </si>
  <si>
    <t>Steve Gomer</t>
  </si>
  <si>
    <t>Mark Piznarski</t>
  </si>
  <si>
    <t>Family|Music|Romance</t>
  </si>
  <si>
    <t>Craig Brewer</t>
  </si>
  <si>
    <t>Biography|Drama|History|Thriller|War</t>
  </si>
  <si>
    <t>David Raynr</t>
  </si>
  <si>
    <t>Mort Nathan</t>
  </si>
  <si>
    <t>Wil Shriner</t>
  </si>
  <si>
    <t>Martin McDonagh</t>
  </si>
  <si>
    <t>Tina Gordon Chism</t>
  </si>
  <si>
    <t>Peter Cattaneo</t>
  </si>
  <si>
    <t>Vicky Jenson</t>
  </si>
  <si>
    <t>Mary Lambert</t>
  </si>
  <si>
    <t>Adventure|Crime|Drama|Mystery|Western</t>
  </si>
  <si>
    <t>Peter Kassovitz</t>
  </si>
  <si>
    <t>Rodman Flender</t>
  </si>
  <si>
    <t>Mark Romanek</t>
  </si>
  <si>
    <t>Brad Anderson</t>
  </si>
  <si>
    <t>Michael Chapman</t>
  </si>
  <si>
    <t>Antonio Banderas</t>
  </si>
  <si>
    <t>Fritz Lang</t>
  </si>
  <si>
    <t>Hsiao-Hsien Hou</t>
  </si>
  <si>
    <t>Comedy|Crime|Drama|Thriller|War</t>
  </si>
  <si>
    <t>Tony Jaa</t>
  </si>
  <si>
    <t>Thai</t>
  </si>
  <si>
    <t>RyÃ»hei Kitamura</t>
  </si>
  <si>
    <t>Dito Montiel</t>
  </si>
  <si>
    <t>Stefan Ruzowitzky</t>
  </si>
  <si>
    <t>Action|Comedy|Drama|War</t>
  </si>
  <si>
    <t>Jake Paltrow</t>
  </si>
  <si>
    <t>Comedy|Drama|Fantasy|Music|Romance</t>
  </si>
  <si>
    <t>Gregory Jacobs</t>
  </si>
  <si>
    <t>Gilles Paquet-Brenner</t>
  </si>
  <si>
    <t>Lars von Trier</t>
  </si>
  <si>
    <t>John Cornell</t>
  </si>
  <si>
    <t>Jamie Blanks</t>
  </si>
  <si>
    <t>Randal Kleiser</t>
  </si>
  <si>
    <t>Adventure|Mystery|Thriller</t>
  </si>
  <si>
    <t>Rick Famuyiwa</t>
  </si>
  <si>
    <t>Alan Cohn</t>
  </si>
  <si>
    <t>Franco Zeffirelli</t>
  </si>
  <si>
    <t>Tom Holland</t>
  </si>
  <si>
    <t>James Isaac</t>
  </si>
  <si>
    <t>Emilio Estevez</t>
  </si>
  <si>
    <t>Comedy|Mystery|Romance</t>
  </si>
  <si>
    <t>Josh Schwartz</t>
  </si>
  <si>
    <t>Julian Schnabel</t>
  </si>
  <si>
    <t>Todd Field</t>
  </si>
  <si>
    <t>Davis Guggenheim</t>
  </si>
  <si>
    <t>Stephen Carpenter</t>
  </si>
  <si>
    <t>James Fargo</t>
  </si>
  <si>
    <t>Biography|Crime|Drama|War</t>
  </si>
  <si>
    <t>Kenneth Lonergan</t>
  </si>
  <si>
    <t>Biography|Comedy|Drama|War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</si>
  <si>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</si>
  <si>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</si>
  <si>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</si>
  <si>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</si>
  <si>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</si>
  <si>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</si>
  <si>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</si>
  <si>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Comedy|Crime|Family|Sci-Fi</t>
  </si>
  <si>
    <t>Kirk Wong</t>
  </si>
  <si>
    <t>Bronwen Hughes</t>
  </si>
  <si>
    <t>John Lafia</t>
  </si>
  <si>
    <t>Sam Miller</t>
  </si>
  <si>
    <t>Alex Garland</t>
  </si>
  <si>
    <t>Mark Brown</t>
  </si>
  <si>
    <t>Adventure|Family|Sci-Fi</t>
  </si>
  <si>
    <t>Michael Polish</t>
  </si>
  <si>
    <t>Daisy von Scherler Mayer</t>
  </si>
  <si>
    <t>Lenny Abrahamson</t>
  </si>
  <si>
    <t>John Waters</t>
  </si>
  <si>
    <t>Craig Bolotin</t>
  </si>
  <si>
    <t>Mark Christopher</t>
  </si>
  <si>
    <t>Blair Hayes</t>
  </si>
  <si>
    <t>Adventure|Comedy|Romance|Sci-Fi</t>
  </si>
  <si>
    <t>Jez Butterworth</t>
  </si>
  <si>
    <t>Olivier Assayas</t>
  </si>
  <si>
    <t>Patrice Leconte</t>
  </si>
  <si>
    <t>Paul Mazursky</t>
  </si>
  <si>
    <t>Stephen Chbosky</t>
  </si>
  <si>
    <t>Jon Hess</t>
  </si>
  <si>
    <t>Bosnian</t>
  </si>
  <si>
    <t>John H. Lee</t>
  </si>
  <si>
    <t>John Stainton</t>
  </si>
  <si>
    <t>Action|Adventure|Comedy|Family</t>
  </si>
  <si>
    <t>Biography|Comedy|Crime|Drama|Romance</t>
  </si>
  <si>
    <t>None</t>
  </si>
  <si>
    <t>Paul Schrader</t>
  </si>
  <si>
    <t>Stewart Hendler</t>
  </si>
  <si>
    <t>Mark Herman</t>
  </si>
  <si>
    <t>Crime|Drama|Musical</t>
  </si>
  <si>
    <t>Abel Ferrara</t>
  </si>
  <si>
    <t>Vincent Gallo</t>
  </si>
  <si>
    <t>Ethan Maniquis</t>
  </si>
  <si>
    <t>George Hickenlooper</t>
  </si>
  <si>
    <t>Je-kyu Kang</t>
  </si>
  <si>
    <t>William Dear</t>
  </si>
  <si>
    <t>StÃ©phane Aubier</t>
  </si>
  <si>
    <t>Animation|Comedy|Crime|Drama|Family</t>
  </si>
  <si>
    <t>Action|Adventure|Comedy|Fantasy|Mystery</t>
  </si>
  <si>
    <t>John Badham</t>
  </si>
  <si>
    <t>Mike McCoy</t>
  </si>
  <si>
    <t>Action|Adventure|Drama|Thriller|War</t>
  </si>
  <si>
    <t>Crime|Drama|Music|Romance</t>
  </si>
  <si>
    <t>Mike Judge</t>
  </si>
  <si>
    <t>Adventure|Animation|Comedy|Crime</t>
  </si>
  <si>
    <t>Adventure|Comedy|Fantasy|Sci-Fi</t>
  </si>
  <si>
    <t>Tamra Davis</t>
  </si>
  <si>
    <t>Nima Nourizadeh</t>
  </si>
  <si>
    <t>Franklin J. Schaffner</t>
  </si>
  <si>
    <t>John Erick Dowdle</t>
  </si>
  <si>
    <t>David Moreau</t>
  </si>
  <si>
    <t>Christopher Erskin</t>
  </si>
  <si>
    <t>Brian Henson</t>
  </si>
  <si>
    <t>Comedy|Drama|Family|Fantasy|Musical</t>
  </si>
  <si>
    <t>Dan Cutforth</t>
  </si>
  <si>
    <t>Josh Boone</t>
  </si>
  <si>
    <t>Jake Schreier</t>
  </si>
  <si>
    <t>Ernest R. Dickerson</t>
  </si>
  <si>
    <t>Comedy|Crime|Family</t>
  </si>
  <si>
    <t>Adventure|Drama|Thriller|War</t>
  </si>
  <si>
    <t>Wallace Wolodarsky</t>
  </si>
  <si>
    <t>Nicholas Jarecki</t>
  </si>
  <si>
    <t>Dean Israelite</t>
  </si>
  <si>
    <t>Darnell Martin</t>
  </si>
  <si>
    <t>Scott Alexander</t>
  </si>
  <si>
    <t>Stuart Gordon</t>
  </si>
  <si>
    <t>Jane Campion</t>
  </si>
  <si>
    <t>Fred Schepisi</t>
  </si>
  <si>
    <t>Comedy|Drama|Horror|Sci-Fi</t>
  </si>
  <si>
    <t>Antonia Bird</t>
  </si>
  <si>
    <t>Jon Poll</t>
  </si>
  <si>
    <t>Paolo Sorrentino</t>
  </si>
  <si>
    <t>Peter Care</t>
  </si>
  <si>
    <t>Chan-wook Park</t>
  </si>
  <si>
    <t>Harmony Korine</t>
  </si>
  <si>
    <t>Ira Sachs</t>
  </si>
  <si>
    <t>Carroll Ballard</t>
  </si>
  <si>
    <t>Takeshi Kitano</t>
  </si>
  <si>
    <t>Marco Kreuzpaintner</t>
  </si>
  <si>
    <t>Lajos Koltai</t>
  </si>
  <si>
    <t>Hungarian</t>
  </si>
  <si>
    <t>Alan Rudolph</t>
  </si>
  <si>
    <t>Chuan Lu</t>
  </si>
  <si>
    <t>Christopher Smith</t>
  </si>
  <si>
    <t>Timothy Hines</t>
  </si>
  <si>
    <t>Akira Kurosawa</t>
  </si>
  <si>
    <t>Dan Mazer</t>
  </si>
  <si>
    <t>Portuguese</t>
  </si>
  <si>
    <t>R.J. Cutler</t>
  </si>
  <si>
    <t>Drama|Fantasy|Music|Romance</t>
  </si>
  <si>
    <t>David S. Ward</t>
  </si>
  <si>
    <t>Rob Pritts</t>
  </si>
  <si>
    <t>John Crowley</t>
  </si>
  <si>
    <t>Brendan Malloy</t>
  </si>
  <si>
    <t>Dustin Hoffman</t>
  </si>
  <si>
    <t>Gregory Poirier</t>
  </si>
  <si>
    <t>Simon Curtis</t>
  </si>
  <si>
    <t>Dewey Nicks</t>
  </si>
  <si>
    <t>Philip Saville</t>
  </si>
  <si>
    <t>William A. Graham</t>
  </si>
  <si>
    <t>Agnieszka Holland</t>
  </si>
  <si>
    <t>David Hackl</t>
  </si>
  <si>
    <t>Ray Lawrence</t>
  </si>
  <si>
    <t>Karan Johar</t>
  </si>
  <si>
    <t>Ruairi Robinson</t>
  </si>
  <si>
    <t>Jaume BalaguerÃ³</t>
  </si>
  <si>
    <t>Family|Sci-Fi</t>
  </si>
  <si>
    <t>Jon Kasdan</t>
  </si>
  <si>
    <t>LÃ©a Pool</t>
  </si>
  <si>
    <t>Floyd Mutrux</t>
  </si>
  <si>
    <t>Dean Wright</t>
  </si>
  <si>
    <t>Darren Lynn Bousman</t>
  </si>
  <si>
    <t>Leigh Whannell</t>
  </si>
  <si>
    <t>James DeMonaco</t>
  </si>
  <si>
    <t>Adventure|Comedy|Music|Sci-Fi</t>
  </si>
  <si>
    <t>Carol Reed</t>
  </si>
  <si>
    <t>Drama|Family|Musical</t>
  </si>
  <si>
    <t>Chuck Sheetz</t>
  </si>
  <si>
    <t>Marcus Raboy</t>
  </si>
  <si>
    <t>Michael Schultz</t>
  </si>
  <si>
    <t>Action|Comedy|Drama|Music</t>
  </si>
  <si>
    <t>Peter Sollett</t>
  </si>
  <si>
    <t>Bob Dolman</t>
  </si>
  <si>
    <t>Fantasy|Horror|Sci-Fi</t>
  </si>
  <si>
    <t>Greg Coolidge</t>
  </si>
  <si>
    <t>CiarÃ¡n Foy</t>
  </si>
  <si>
    <t>Salim Akil</t>
  </si>
  <si>
    <t>Olatunde Osunsanmi</t>
  </si>
  <si>
    <t>Leon Ichaso</t>
  </si>
  <si>
    <t>Joseph Zito</t>
  </si>
  <si>
    <t>Patricia Rozema</t>
  </si>
  <si>
    <t>Rob Schmidt</t>
  </si>
  <si>
    <t>Western</t>
  </si>
  <si>
    <t>Robert Ben Garant</t>
  </si>
  <si>
    <t>Morgan Spurlock</t>
  </si>
  <si>
    <t>Tuck Tucker</t>
  </si>
  <si>
    <t>Theodore Witcher</t>
  </si>
  <si>
    <t>Joel Edgerton</t>
  </si>
  <si>
    <t>Jim Hanon</t>
  </si>
  <si>
    <t>Michael Patrick Jann</t>
  </si>
  <si>
    <t>Comedy|Romance|Thriller</t>
  </si>
  <si>
    <t>Biography|Crime|Drama|Romance</t>
  </si>
  <si>
    <t>Jeff Lowell</t>
  </si>
  <si>
    <t>Lorene Scafaria</t>
  </si>
  <si>
    <t>Adventure|Comedy|Drama|Romance|Sci-Fi</t>
  </si>
  <si>
    <t>Marcus Dunstan</t>
  </si>
  <si>
    <t>Timothy BjÃ¶rklund</t>
  </si>
  <si>
    <t>FranÃ§ois Girard</t>
  </si>
  <si>
    <t>Drama|Music|Mystery|Romance</t>
  </si>
  <si>
    <t>Scott Kalvert</t>
  </si>
  <si>
    <t>Action|Crime|Drama</t>
  </si>
  <si>
    <t>Jason Bateman</t>
  </si>
  <si>
    <t>David Schwimmer</t>
  </si>
  <si>
    <t>Eric Bross</t>
  </si>
  <si>
    <t>Adventure|Biography|Drama|War</t>
  </si>
  <si>
    <t>Dan Fogelman</t>
  </si>
  <si>
    <t>Jay Duplass</t>
  </si>
  <si>
    <t>Luca Guadagnino</t>
  </si>
  <si>
    <t>John Putch</t>
  </si>
  <si>
    <t>Peter Medak</t>
  </si>
  <si>
    <t>Terence Davies</t>
  </si>
  <si>
    <t>Harley Cokeliss</t>
  </si>
  <si>
    <t>Tom Brady</t>
  </si>
  <si>
    <t>Jason Zada</t>
  </si>
  <si>
    <t>Noah Baumbach</t>
  </si>
  <si>
    <t>Eric Blakeney</t>
  </si>
  <si>
    <t>Derrick Borte</t>
  </si>
  <si>
    <t>Richard Kwietniowski</t>
  </si>
  <si>
    <t>Bob Odenkirk</t>
  </si>
  <si>
    <t>Joshua Seftel</t>
  </si>
  <si>
    <t>Claude Chabrol</t>
  </si>
  <si>
    <t>Dan Harris</t>
  </si>
  <si>
    <t>Mel Smith</t>
  </si>
  <si>
    <t>Action|Comedy|Drama</t>
  </si>
  <si>
    <t>Alan Metter</t>
  </si>
  <si>
    <t>Rafa Lara</t>
  </si>
  <si>
    <t>Arthur Hiller</t>
  </si>
  <si>
    <t>Michael Meredith</t>
  </si>
  <si>
    <t>Julio DePietro</t>
  </si>
  <si>
    <t>Katherine Dieckmann</t>
  </si>
  <si>
    <t>Scott Marshall</t>
  </si>
  <si>
    <t>Ãlex de la Iglesia</t>
  </si>
  <si>
    <t>Michael Clancy</t>
  </si>
  <si>
    <t>Benedikt Erlingsson</t>
  </si>
  <si>
    <t>Gurinder Chadha</t>
  </si>
  <si>
    <t>Andy Garcia</t>
  </si>
  <si>
    <t>Gary Sherman</t>
  </si>
  <si>
    <t>Stanley Kramer</t>
  </si>
  <si>
    <t>Anurag Basu</t>
  </si>
  <si>
    <t>Action|Drama|Romance|Thriller</t>
  </si>
  <si>
    <t>Yash Chopra</t>
  </si>
  <si>
    <t>Floria Sigismondi</t>
  </si>
  <si>
    <t>Kris Isacsson</t>
  </si>
  <si>
    <t>Ben Younger</t>
  </si>
  <si>
    <t>Action|Biography|Drama|History|Romance|War</t>
  </si>
  <si>
    <t>Tamara Jenkins</t>
  </si>
  <si>
    <t>Hart Bochner</t>
  </si>
  <si>
    <t>Chatrichalerm Yukol</t>
  </si>
  <si>
    <t>Dario Argento</t>
  </si>
  <si>
    <t>Marc Forby</t>
  </si>
  <si>
    <t>Ole Christian Madsen</t>
  </si>
  <si>
    <t>Danish</t>
  </si>
  <si>
    <t>Meiert Avis</t>
  </si>
  <si>
    <t>Peter Faiman</t>
  </si>
  <si>
    <t>Joby Harold</t>
  </si>
  <si>
    <t>Ekachai Uekrongtham</t>
  </si>
  <si>
    <t>Mark Rydell</t>
  </si>
  <si>
    <t>David E. Talbert</t>
  </si>
  <si>
    <t>Ari Sandel</t>
  </si>
  <si>
    <t>John Sayles</t>
  </si>
  <si>
    <t>Horror|Musical|Sci-Fi</t>
  </si>
  <si>
    <t>Arabic</t>
  </si>
  <si>
    <t>Dan Gilroy</t>
  </si>
  <si>
    <t>Biography|Drama|Family|Musical|Romance</t>
  </si>
  <si>
    <t>Jonathan Dayton</t>
  </si>
  <si>
    <t>Chris Stokes</t>
  </si>
  <si>
    <t>Don Siegel</t>
  </si>
  <si>
    <t>Martin Lawrence</t>
  </si>
  <si>
    <t>Comedy|Crime|Drama|Romance|Thriller</t>
  </si>
  <si>
    <t>Masayuki Ochiai</t>
  </si>
  <si>
    <t>Tom Gormican</t>
  </si>
  <si>
    <t>Peter R. Hunt</t>
  </si>
  <si>
    <t>Jonas Elmer</t>
  </si>
  <si>
    <t>Mary Harron</t>
  </si>
  <si>
    <t>Troy Duffy</t>
  </si>
  <si>
    <t>Nicole Holofcener</t>
  </si>
  <si>
    <t>Matty Rich</t>
  </si>
  <si>
    <t>Fina Torres</t>
  </si>
  <si>
    <t>Duke Johnson</t>
  </si>
  <si>
    <t>Animation|Comedy|Drama|Romance</t>
  </si>
  <si>
    <t>FranÃ§ois Ozon</t>
  </si>
  <si>
    <t>Comedy|Crime|Musical|Romance</t>
  </si>
  <si>
    <t>Anna Boden</t>
  </si>
  <si>
    <t>Steve James</t>
  </si>
  <si>
    <t>Tomm Moore</t>
  </si>
  <si>
    <t>John Carney</t>
  </si>
  <si>
    <t>David Jacobson</t>
  </si>
  <si>
    <t>Michael Corrente</t>
  </si>
  <si>
    <t>Keith Gordon</t>
  </si>
  <si>
    <t>Comedy|Crime|Musical|Mystery</t>
  </si>
  <si>
    <t>Andrew Currie</t>
  </si>
  <si>
    <t>Marc SchÃ¶lermann</t>
  </si>
  <si>
    <t>Robert Moresco</t>
  </si>
  <si>
    <t>Thomas Vinterberg</t>
  </si>
  <si>
    <t>Claudia Llosa</t>
  </si>
  <si>
    <t>Action|Animation|Sci-Fi</t>
  </si>
  <si>
    <t>Ol Parker</t>
  </si>
  <si>
    <t>David Webb Peoples</t>
  </si>
  <si>
    <t>Stanley Tong</t>
  </si>
  <si>
    <t>Eli Roth</t>
  </si>
  <si>
    <t>Tony Richardson</t>
  </si>
  <si>
    <t>Charles Robert Carner</t>
  </si>
  <si>
    <t>Russell Holt</t>
  </si>
  <si>
    <t>Claude Miller</t>
  </si>
  <si>
    <t>Drama|Romance|Sci-Fi|Thriller</t>
  </si>
  <si>
    <t>Rodrigo GarcÃ­a</t>
  </si>
  <si>
    <t>Siddharth Anand</t>
  </si>
  <si>
    <t>Vincent Paronnaud</t>
  </si>
  <si>
    <t>Animation|Biography|Drama|War</t>
  </si>
  <si>
    <t>Daniel Barber</t>
  </si>
  <si>
    <t>Robert Marcarelli</t>
  </si>
  <si>
    <t>Ernie Barbarash</t>
  </si>
  <si>
    <t>Guy Hamilton</t>
  </si>
  <si>
    <t>Michael Anderson</t>
  </si>
  <si>
    <t>Documentary|Sport</t>
  </si>
  <si>
    <t>Matt Bettinelli-Olpin</t>
  </si>
  <si>
    <t>Crime|Horror</t>
  </si>
  <si>
    <t>Aaron Schneider</t>
  </si>
  <si>
    <t>Tom Ford</t>
  </si>
  <si>
    <t>Adventure|Biography|Drama|History</t>
  </si>
  <si>
    <t>Tony Maylam</t>
  </si>
  <si>
    <t>Action|Crime|Horror|Sci-Fi|Thriller</t>
  </si>
  <si>
    <t>Mitch Davis</t>
  </si>
  <si>
    <t>Kevin Brodie</t>
  </si>
  <si>
    <t>Lynne Ramsay</t>
  </si>
  <si>
    <t>Tim Chambers</t>
  </si>
  <si>
    <t>Dick Richards</t>
  </si>
  <si>
    <t>Alex Zamm</t>
  </si>
  <si>
    <t>Spencer Susser</t>
  </si>
  <si>
    <t>Thaddeus O'Sullivan</t>
  </si>
  <si>
    <t>Shari Springer Berman</t>
  </si>
  <si>
    <t>Stephen Milburn Anderson</t>
  </si>
  <si>
    <t>Max FÃ¤rberbÃ¶ck</t>
  </si>
  <si>
    <t>Arie Posin</t>
  </si>
  <si>
    <t>Damian Nieman</t>
  </si>
  <si>
    <t>Mark Tonderai</t>
  </si>
  <si>
    <t>Drama|Mystery|War</t>
  </si>
  <si>
    <t>Rachel Perkins</t>
  </si>
  <si>
    <t>Comedy|Drama|Musical</t>
  </si>
  <si>
    <t>Luis Valdez</t>
  </si>
  <si>
    <t>Mystery|Romance|Thriller</t>
  </si>
  <si>
    <t>Adventure|Comedy|Drama|Family</t>
  </si>
  <si>
    <t>Louis Morneau</t>
  </si>
  <si>
    <t>Caroline Link</t>
  </si>
  <si>
    <t>Sterling Van Wagenen</t>
  </si>
  <si>
    <t>Zal Batmanglij</t>
  </si>
  <si>
    <t>Hans Petter Moland</t>
  </si>
  <si>
    <t>Oren Moverman</t>
  </si>
  <si>
    <t>Wolfgang Becker</t>
  </si>
  <si>
    <t>Musical|Romance</t>
  </si>
  <si>
    <t>Documentary|Drama|War</t>
  </si>
  <si>
    <t>George Roy Hill</t>
  </si>
  <si>
    <t>Biography|Crime|Drama|Western</t>
  </si>
  <si>
    <t>Robert Stevenson</t>
  </si>
  <si>
    <t>Comedy|Family|Fantasy|Musical</t>
  </si>
  <si>
    <t>Jerome Robbins</t>
  </si>
  <si>
    <t>Crime|Drama|Musical|Romance|Thriller</t>
  </si>
  <si>
    <t>Gary Hardwick</t>
  </si>
  <si>
    <t>Fantasy|Horror|Romance|Thriller</t>
  </si>
  <si>
    <t>King Vidor</t>
  </si>
  <si>
    <t>Fred Savage</t>
  </si>
  <si>
    <t>Rusty Cundieff</t>
  </si>
  <si>
    <t>Dominique Othenin-Girard</t>
  </si>
  <si>
    <t>Jean-Jacques Mantello</t>
  </si>
  <si>
    <t>Adventure|Documentary|Short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</si>
  <si>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</si>
  <si>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</si>
  <si>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</si>
  <si>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</si>
  <si>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</si>
  <si>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</si>
  <si>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Zach Cregger</t>
  </si>
  <si>
    <t>Zach Braff</t>
  </si>
  <si>
    <t>Mark Tarlov</t>
  </si>
  <si>
    <t>John Cameron Mitchell</t>
  </si>
  <si>
    <t>David Atkins</t>
  </si>
  <si>
    <t>Patrick Stettner</t>
  </si>
  <si>
    <t>Sam Peckinpah</t>
  </si>
  <si>
    <t>Sylvio Tabet</t>
  </si>
  <si>
    <t>Rick Bieber</t>
  </si>
  <si>
    <t>S.R. Bindler</t>
  </si>
  <si>
    <t>CÃ©dric Klapisch</t>
  </si>
  <si>
    <t>Kate Barker-Froyland</t>
  </si>
  <si>
    <t>Martin Koolhoven</t>
  </si>
  <si>
    <t>Prachya Pinkaew</t>
  </si>
  <si>
    <t>Action|Sport</t>
  </si>
  <si>
    <t>Darren Grant</t>
  </si>
  <si>
    <t>Christophe Barratier</t>
  </si>
  <si>
    <t>Ã‰mile Gaudreault</t>
  </si>
  <si>
    <t>James Cox</t>
  </si>
  <si>
    <t>James Toback</t>
  </si>
  <si>
    <t>Aki KaurismÃ¤ki</t>
  </si>
  <si>
    <t>Hitoshi Matsumoto</t>
  </si>
  <si>
    <t>George Ratliff</t>
  </si>
  <si>
    <t>Shane Meadows</t>
  </si>
  <si>
    <t>Norwegian</t>
  </si>
  <si>
    <t>Michael McGowan</t>
  </si>
  <si>
    <t>Dan Trachtenberg</t>
  </si>
  <si>
    <t>Drama|Horror|Mystery|Sci-Fi|Thriller</t>
  </si>
  <si>
    <t>Comedy|Documentary</t>
  </si>
  <si>
    <t>David F. Sandberg</t>
  </si>
  <si>
    <t>Stiles White</t>
  </si>
  <si>
    <t>Eugenio Derbez</t>
  </si>
  <si>
    <t>Henry Koster</t>
  </si>
  <si>
    <t>Patty Jenkins</t>
  </si>
  <si>
    <t>Christopher Landon</t>
  </si>
  <si>
    <t>David Gelb</t>
  </si>
  <si>
    <t>Mike Flanagan</t>
  </si>
  <si>
    <t>George Jackson</t>
  </si>
  <si>
    <t>Maurice Joyce</t>
  </si>
  <si>
    <t>Jesse Peretz</t>
  </si>
  <si>
    <t>Ice Cube</t>
  </si>
  <si>
    <t>Richard Glatzer</t>
  </si>
  <si>
    <t>Rob Hedden</t>
  </si>
  <si>
    <t>Adventure|Horror</t>
  </si>
  <si>
    <t>Joe Chappelle</t>
  </si>
  <si>
    <t>Mickey Liddell</t>
  </si>
  <si>
    <t>Fred Walton</t>
  </si>
  <si>
    <t>Steve Carver</t>
  </si>
  <si>
    <t>Gonzalo LÃ³pez-Gallego</t>
  </si>
  <si>
    <t>Christine Jeffs</t>
  </si>
  <si>
    <t>Don Coscarelli</t>
  </si>
  <si>
    <t>Michael Tiddes</t>
  </si>
  <si>
    <t>Mamoru Hosoda</t>
  </si>
  <si>
    <t>Brian Dannelly</t>
  </si>
  <si>
    <t>Denys Arcand</t>
  </si>
  <si>
    <t>J.S. Cardone</t>
  </si>
  <si>
    <t>Jay Levey</t>
  </si>
  <si>
    <t>Ronan Chapalain</t>
  </si>
  <si>
    <t>Xavier Beauvois</t>
  </si>
  <si>
    <t>Randall Miller</t>
  </si>
  <si>
    <t>Biography|Crime|Drama|Romance|Thriller</t>
  </si>
  <si>
    <t>Dan Rush</t>
  </si>
  <si>
    <t>Comedy|Crime|Drama|Mystery|Thriller</t>
  </si>
  <si>
    <t>Michael Cuesta</t>
  </si>
  <si>
    <t>Biography|Crime|Drama|Mystery|Thriller</t>
  </si>
  <si>
    <t>Fenton Bailey</t>
  </si>
  <si>
    <t>Jeremy Saulnier</t>
  </si>
  <si>
    <t>Crime|Horror|Music|Thriller</t>
  </si>
  <si>
    <t>James Manera</t>
  </si>
  <si>
    <t>Crime|Documentary|War</t>
  </si>
  <si>
    <t>Nicholas Fackler</t>
  </si>
  <si>
    <t>Morgan J. Freeman</t>
  </si>
  <si>
    <t>Crime|Thriller|War</t>
  </si>
  <si>
    <t>Klaus Menzel</t>
  </si>
  <si>
    <t>Oren Peli</t>
  </si>
  <si>
    <t>William H. Macy</t>
  </si>
  <si>
    <t>JirÃ­ Menzel</t>
  </si>
  <si>
    <t>Comedy|Drama|Romance|War</t>
  </si>
  <si>
    <t>Czech</t>
  </si>
  <si>
    <t>Fatih Akin</t>
  </si>
  <si>
    <t>Frank LaLoggia</t>
  </si>
  <si>
    <t>Michel Leclerc</t>
  </si>
  <si>
    <t>Tom Kalin</t>
  </si>
  <si>
    <t>Carlos Saura</t>
  </si>
  <si>
    <t>Drama|Musical</t>
  </si>
  <si>
    <t>Andrew Erwin</t>
  </si>
  <si>
    <t>Alex Kendrick</t>
  </si>
  <si>
    <t>Mike van Diem</t>
  </si>
  <si>
    <t>Jonas Ã…kerlund</t>
  </si>
  <si>
    <t>Todd Solondz</t>
  </si>
  <si>
    <t>Barry Skolnick</t>
  </si>
  <si>
    <t>Johnnie To</t>
  </si>
  <si>
    <t>Agnieszka Wojtowicz-Vosloo</t>
  </si>
  <si>
    <t>Nick Love</t>
  </si>
  <si>
    <t>R. Balki</t>
  </si>
  <si>
    <t>Fantasy|Thriller</t>
  </si>
  <si>
    <t>Cecil B. DeMille</t>
  </si>
  <si>
    <t>Henry Hobson</t>
  </si>
  <si>
    <t>Mike Figgis</t>
  </si>
  <si>
    <t>Billy Wilder</t>
  </si>
  <si>
    <t>Lisa Cholodenko</t>
  </si>
  <si>
    <t>Ed Gass-Donnelly</t>
  </si>
  <si>
    <t>DJ Pooh</t>
  </si>
  <si>
    <t>Crime|Drama|Fantasy|Romance</t>
  </si>
  <si>
    <t>Roger Avary</t>
  </si>
  <si>
    <t>Allison Anders</t>
  </si>
  <si>
    <t>Rick de Oliveira</t>
  </si>
  <si>
    <t>Jeff Franklin</t>
  </si>
  <si>
    <t>Mike Mills</t>
  </si>
  <si>
    <t>Dave McKean</t>
  </si>
  <si>
    <t>Ron Fricke</t>
  </si>
  <si>
    <t>Ruggero Deodato</t>
  </si>
  <si>
    <t>Mars Callahan</t>
  </si>
  <si>
    <t>Stefan Schwartz</t>
  </si>
  <si>
    <t>Robert Lee King</t>
  </si>
  <si>
    <t>Comedy|Horror|Mystery</t>
  </si>
  <si>
    <t>Jorge RamÃ­rez SuÃ¡rez</t>
  </si>
  <si>
    <t>Fernando LeÃ³n de Aranoa</t>
  </si>
  <si>
    <t>Jim Mickle</t>
  </si>
  <si>
    <t>Karim AÃ¯nouz</t>
  </si>
  <si>
    <t>Ruba Nadda</t>
  </si>
  <si>
    <t>Edward Burns</t>
  </si>
  <si>
    <t>Victor Fleming</t>
  </si>
  <si>
    <t>Richard Raymond</t>
  </si>
  <si>
    <t>Adventure|War|Western</t>
  </si>
  <si>
    <t>George Sidney</t>
  </si>
  <si>
    <t>Biography|Comedy|Musical|Romance|Western</t>
  </si>
  <si>
    <t>Peter Stebbings</t>
  </si>
  <si>
    <t>Vincente Minnelli</t>
  </si>
  <si>
    <t>Adventure|Comedy|Musical|Romance</t>
  </si>
  <si>
    <t>Dagur KÃ¡ri</t>
  </si>
  <si>
    <t>Jim Abrahams</t>
  </si>
  <si>
    <t>Michael Gornick</t>
  </si>
  <si>
    <t>Robert Eggers</t>
  </si>
  <si>
    <t>Michael Martin</t>
  </si>
  <si>
    <t>Louis C.K.</t>
  </si>
  <si>
    <t>Action|Adventure|Comedy|Musical</t>
  </si>
  <si>
    <t>Salvador Carrasco</t>
  </si>
  <si>
    <t>AndrÃ© Ã˜vredal</t>
  </si>
  <si>
    <t>Comedy|Drama|Fantasy|Horror</t>
  </si>
  <si>
    <t>Robert Cary</t>
  </si>
  <si>
    <t>Adam Rapp</t>
  </si>
  <si>
    <t>Warren P. Sonoda</t>
  </si>
  <si>
    <t>Action|Biography|Crime|Drama|Family|Fantasy</t>
  </si>
  <si>
    <t>Robert Townsend</t>
  </si>
  <si>
    <t>Charles Ferguson</t>
  </si>
  <si>
    <t>Luc Jacquet</t>
  </si>
  <si>
    <t>Clark Gregg</t>
  </si>
  <si>
    <t>Damien Chazelle</t>
  </si>
  <si>
    <t>Justin Kerrigan</t>
  </si>
  <si>
    <t>Karen Moncrieff</t>
  </si>
  <si>
    <t>Eric Styles</t>
  </si>
  <si>
    <t>Joshua Marston</t>
  </si>
  <si>
    <t>Tod Williams</t>
  </si>
  <si>
    <t>Crime|Documentary|Drama</t>
  </si>
  <si>
    <t>Jack Sholder</t>
  </si>
  <si>
    <t>Biography|Comedy|Documentary</t>
  </si>
  <si>
    <t>Tom McLoughlin</t>
  </si>
  <si>
    <t>Adam Marcus</t>
  </si>
  <si>
    <t>Comedy|Documentary|Music</t>
  </si>
  <si>
    <t>Benny Boom</t>
  </si>
  <si>
    <t>Nnegest LikkÃ©</t>
  </si>
  <si>
    <t>Christopher Leitch</t>
  </si>
  <si>
    <t>Patricia Cardoso</t>
  </si>
  <si>
    <t>Damien O'Donnell</t>
  </si>
  <si>
    <t>Peter M. Cohen</t>
  </si>
  <si>
    <t>Crime|Drama|History|Romance</t>
  </si>
  <si>
    <t>Anthony Hickox</t>
  </si>
  <si>
    <t>Tom Schulman</t>
  </si>
  <si>
    <t>Jill Sprecher</t>
  </si>
  <si>
    <t>Darren Stein</t>
  </si>
  <si>
    <t>Zulu</t>
  </si>
  <si>
    <t>Comedy|Drama|Horror</t>
  </si>
  <si>
    <t>David Nixon</t>
  </si>
  <si>
    <t>Jason Eisener</t>
  </si>
  <si>
    <t>Enrique Begne</t>
  </si>
  <si>
    <t>Michael Landon Jr.</t>
  </si>
  <si>
    <t>Whit Stillman</t>
  </si>
  <si>
    <t>Leslye Headland</t>
  </si>
  <si>
    <t>Kate Connor</t>
  </si>
  <si>
    <t>Deon Taylor</t>
  </si>
  <si>
    <t>Francesca Gregorini</t>
  </si>
  <si>
    <t>Youssef Delara</t>
  </si>
  <si>
    <t>Susan Seidelman</t>
  </si>
  <si>
    <t>Heidi Ewing</t>
  </si>
  <si>
    <t>John Carl Buechler</t>
  </si>
  <si>
    <t>Victor Nunez</t>
  </si>
  <si>
    <t>Romance</t>
  </si>
  <si>
    <t>Pawel Pawlikowski</t>
  </si>
  <si>
    <t>Frank Sebastiano</t>
  </si>
  <si>
    <t>Nacho Vigalondo</t>
  </si>
  <si>
    <t>Dinesh D'Souza</t>
  </si>
  <si>
    <t>Tommy Lee Wallace</t>
  </si>
  <si>
    <t>Leslie Small</t>
  </si>
  <si>
    <t>Action|Drama|Horror|Thriller</t>
  </si>
  <si>
    <t>Alison Maclean</t>
  </si>
  <si>
    <t>Comedy|Crime|Drama|Sci-Fi</t>
  </si>
  <si>
    <t>Isabel Coixet</t>
  </si>
  <si>
    <t>James Ponsoldt</t>
  </si>
  <si>
    <t>Comedy|Family|Musical|Romance|Short</t>
  </si>
  <si>
    <t>Comedy|Documentary|War</t>
  </si>
  <si>
    <t>Joshua Tickell</t>
  </si>
  <si>
    <t>Tim Boxell</t>
  </si>
  <si>
    <t>Michael D. Sellers</t>
  </si>
  <si>
    <t>Reed Cowan</t>
  </si>
  <si>
    <t>James Dodson</t>
  </si>
  <si>
    <t>Alex Rivera</t>
  </si>
  <si>
    <t>Robby Henson</t>
  </si>
  <si>
    <t>Carmen Marron</t>
  </si>
  <si>
    <t>Danny Steinmann</t>
  </si>
  <si>
    <t>Jon Gunn</t>
  </si>
  <si>
    <t>William Wyler</t>
  </si>
  <si>
    <t>Larry Clark</t>
  </si>
  <si>
    <t>Petter NÃ¦ss</t>
  </si>
  <si>
    <t>Robert Fontaine</t>
  </si>
  <si>
    <t>Michael Herz</t>
  </si>
  <si>
    <t>Action|Comedy|Horror|Sci-Fi</t>
  </si>
  <si>
    <t>David Robert Mitchell</t>
  </si>
  <si>
    <t>Chia-Liang Liu</t>
  </si>
  <si>
    <t>Chris Kentis</t>
  </si>
  <si>
    <t>Sylvain Chomet</t>
  </si>
  <si>
    <t>Animation|Comedy|Drama</t>
  </si>
  <si>
    <t>Chris Eyre</t>
  </si>
  <si>
    <t>Elia Kazan</t>
  </si>
  <si>
    <t>Debra Granik</t>
  </si>
  <si>
    <t>Miranda July</t>
  </si>
  <si>
    <t>Crime|Documentary</t>
  </si>
  <si>
    <t>Max Joseph</t>
  </si>
  <si>
    <t>Kevin Tenney</t>
  </si>
  <si>
    <t>Ari Folman</t>
  </si>
  <si>
    <t>Animation|Biography|Documentary|Drama|History|War</t>
  </si>
  <si>
    <t>Gary Rogers</t>
  </si>
  <si>
    <t>Documentary|War</t>
  </si>
  <si>
    <t>Marielle Heller</t>
  </si>
  <si>
    <t>David Sington</t>
  </si>
  <si>
    <t>Documentary|History</t>
  </si>
  <si>
    <t>Kelly Reichardt</t>
  </si>
  <si>
    <t>Biography|Documentary|History</t>
  </si>
  <si>
    <t>Huck Botko</t>
  </si>
  <si>
    <t>David Duchovny</t>
  </si>
  <si>
    <t>Lance Mungia</t>
  </si>
  <si>
    <t>Action|Adventure|Comedy|Drama|Music|Sci-Fi</t>
  </si>
  <si>
    <t>Hue Rhodes</t>
  </si>
  <si>
    <t>Noah Buschel</t>
  </si>
  <si>
    <t>Hunter Richards</t>
  </si>
  <si>
    <t>Laurie Collyer</t>
  </si>
  <si>
    <t>Ralph Ziman</t>
  </si>
  <si>
    <t>Orson Welles</t>
  </si>
  <si>
    <t>Crime|Drama|Film-Noir|Mystery|Thriller</t>
  </si>
  <si>
    <t>Paul Bunnell</t>
  </si>
  <si>
    <t>Comedy|Fantasy|Musical|Sci-Fi</t>
  </si>
  <si>
    <t>Tim Hunter</t>
  </si>
  <si>
    <t>Pascal Arnold</t>
  </si>
  <si>
    <t>Biography|Crime|Documentary|History|Thriller</t>
  </si>
  <si>
    <t>Jamal Hill</t>
  </si>
  <si>
    <t>Daniel Stamm</t>
  </si>
  <si>
    <t>Carlos Carrera</t>
  </si>
  <si>
    <t>Benh Zeitlin</t>
  </si>
  <si>
    <t>Maggie Greenwald</t>
  </si>
  <si>
    <t>Khyentse Norbu</t>
  </si>
  <si>
    <t>Dzongkha</t>
  </si>
  <si>
    <t>Lucky McKee</t>
  </si>
  <si>
    <t>Steven R. Monroe</t>
  </si>
  <si>
    <t>Mark Illsley</t>
  </si>
  <si>
    <t>Ritesh Batra</t>
  </si>
  <si>
    <t>Sally Potter</t>
  </si>
  <si>
    <t>Dave Meyers</t>
  </si>
  <si>
    <t>Nadine Labaki</t>
  </si>
  <si>
    <t>Eytan Fox</t>
  </si>
  <si>
    <t>FranÃ§ois Truffaut</t>
  </si>
  <si>
    <t>Adrienne Shelly</t>
  </si>
  <si>
    <t>Newt Arnold</t>
  </si>
  <si>
    <t>FabiÃ¡n Bielinsky</t>
  </si>
  <si>
    <t>Rebecca Miller</t>
  </si>
  <si>
    <t>Maggie Carey</t>
  </si>
  <si>
    <t>Henry Bean</t>
  </si>
  <si>
    <t>Charles Chaplin</t>
  </si>
  <si>
    <t>Pete Jones</t>
  </si>
  <si>
    <t>Adam Carolla</t>
  </si>
  <si>
    <t>Bruce McDonald</t>
  </si>
  <si>
    <t>James Mottern</t>
  </si>
  <si>
    <t>William Cottrell</t>
  </si>
  <si>
    <t>Lucrecia Martel</t>
  </si>
  <si>
    <t>Zak Penn</t>
  </si>
  <si>
    <t>Adventure|Comedy|Horror</t>
  </si>
  <si>
    <t>Ham Tran</t>
  </si>
  <si>
    <t>Vietnamese</t>
  </si>
  <si>
    <t>Rich Cowan</t>
  </si>
  <si>
    <t>Boris Rodriguez</t>
  </si>
  <si>
    <t>Jonathan Kesselman</t>
  </si>
  <si>
    <t>Arjun Sablok</t>
  </si>
  <si>
    <t>Claudia Sainte-Luce</t>
  </si>
  <si>
    <t>Jamie Babbit</t>
  </si>
  <si>
    <t>David Boyd</t>
  </si>
  <si>
    <t>Anna Muylaert</t>
  </si>
  <si>
    <t>Steve Taylor</t>
  </si>
  <si>
    <t>Kurt Voss</t>
  </si>
  <si>
    <t>James David Pasternak</t>
  </si>
  <si>
    <t>Tom Sanchez</t>
  </si>
  <si>
    <t>Adventure|Comedy|Sport</t>
  </si>
  <si>
    <t>Rob McKittrick</t>
  </si>
  <si>
    <t>Jeff Burr</t>
  </si>
  <si>
    <t>Guy Maddin</t>
  </si>
  <si>
    <t>Comedy|Horror|Musical</t>
  </si>
  <si>
    <t>Panos Cosmatos</t>
  </si>
  <si>
    <t>Gareth Evans</t>
  </si>
  <si>
    <t>Indonesian</t>
  </si>
  <si>
    <t>Levan Gabriadze</t>
  </si>
  <si>
    <t>Bradley Parker</t>
  </si>
  <si>
    <t>Clive Barker</t>
  </si>
  <si>
    <t>Harold Cronk</t>
  </si>
  <si>
    <t>Takao Okawara</t>
  </si>
  <si>
    <t>Duncan Tucker</t>
  </si>
  <si>
    <t>Russ Meyer</t>
  </si>
  <si>
    <t>Ben Lewin</t>
  </si>
  <si>
    <t>Courtney Hunt</t>
  </si>
  <si>
    <t>Morgan Neville</t>
  </si>
  <si>
    <t>Chris Paine</t>
  </si>
  <si>
    <t>Greg Berlanti</t>
  </si>
  <si>
    <t>Marc Levin</t>
  </si>
  <si>
    <t>Richard Dutcher</t>
  </si>
  <si>
    <t>Khalid Mohamed</t>
  </si>
  <si>
    <t>Finn Taylor</t>
  </si>
  <si>
    <t>JosÃ© Luis Valenzuela</t>
  </si>
  <si>
    <t>Goran Dukic</t>
  </si>
  <si>
    <t>Mike Cahill</t>
  </si>
  <si>
    <t>Efram Potelle</t>
  </si>
  <si>
    <t>Joshua Oppenheimer</t>
  </si>
  <si>
    <t>Biography|Crime|Documentary|History</t>
  </si>
  <si>
    <t>Alex Gibney</t>
  </si>
  <si>
    <t>Paul Crowder</t>
  </si>
  <si>
    <t>Anthony Powell</t>
  </si>
  <si>
    <t>Adventure|Biography|Documentary|Drama</t>
  </si>
  <si>
    <t>Kief Davidson</t>
  </si>
  <si>
    <t>Johnny Remo</t>
  </si>
  <si>
    <t>Vivek Agnihotri</t>
  </si>
  <si>
    <t>Ti West</t>
  </si>
  <si>
    <t>Lena Dunham</t>
  </si>
  <si>
    <t>Nick Tomnay</t>
  </si>
  <si>
    <t>Eric Nicholas</t>
  </si>
  <si>
    <t>Benjamin Dickinson</t>
  </si>
  <si>
    <t>Hal Haberman</t>
  </si>
  <si>
    <t>Kat Coiro</t>
  </si>
  <si>
    <t>Cristian Mungiu</t>
  </si>
  <si>
    <t>Romanian</t>
  </si>
  <si>
    <t>Persian</t>
  </si>
  <si>
    <t>Ramaa Mosley</t>
  </si>
  <si>
    <t>Comedy|Fantasy|Thriller</t>
  </si>
  <si>
    <t>C. Jay Cox</t>
  </si>
  <si>
    <t>Jamie Travis</t>
  </si>
  <si>
    <t>Rich Christiano</t>
  </si>
  <si>
    <t>Drama|Fantasy|Sci-Fi</t>
  </si>
  <si>
    <t>Asghar Farhadi</t>
  </si>
  <si>
    <t>Shane Dawson</t>
  </si>
  <si>
    <t>Ryan Little</t>
  </si>
  <si>
    <t>Action|Adventure|Drama|War</t>
  </si>
  <si>
    <t>Matt Maiellaro</t>
  </si>
  <si>
    <t>Action|Adventure|Animation|Comedy|Fantasy|Sci-Fi</t>
  </si>
  <si>
    <t>Ben Wheatley</t>
  </si>
  <si>
    <t>Oliver Blackburn</t>
  </si>
  <si>
    <t>Documentary|Drama|Sport</t>
  </si>
  <si>
    <t>Ryan Fleck</t>
  </si>
  <si>
    <t>Jennifer Wynne Farmer</t>
  </si>
  <si>
    <t>Christopher Scott Cherot</t>
  </si>
  <si>
    <t>Mark Sandrich</t>
  </si>
  <si>
    <t>Daniel Myrick</t>
  </si>
  <si>
    <t>Michael Wadleigh</t>
  </si>
  <si>
    <t>Documentary|History|Music</t>
  </si>
  <si>
    <t>Gene Teigland</t>
  </si>
  <si>
    <t>Scott Ziehl</t>
  </si>
  <si>
    <t>U. Roberto Romano</t>
  </si>
  <si>
    <t>Pan Nalin</t>
  </si>
  <si>
    <t>Joe Camp</t>
  </si>
  <si>
    <t>Adventure|Family|Romance</t>
  </si>
  <si>
    <t>Adventure|Biography|Drama|Horror|Thriller</t>
  </si>
  <si>
    <t>John 'Bud' Cardos</t>
  </si>
  <si>
    <t>Brian Baugh</t>
  </si>
  <si>
    <t>Barry W. Blaustein</t>
  </si>
  <si>
    <t>Biography|Documentary|Sport</t>
  </si>
  <si>
    <t>Kurt Hale</t>
  </si>
  <si>
    <t>Siddiq Barmak</t>
  </si>
  <si>
    <t>Joseph Dorman</t>
  </si>
  <si>
    <t>Greg Harrison</t>
  </si>
  <si>
    <t>Jacob Aaron Estes</t>
  </si>
  <si>
    <t>Eric Schaeffer</t>
  </si>
  <si>
    <t>Neema Barnette</t>
  </si>
  <si>
    <t>Joe Swanberg</t>
  </si>
  <si>
    <t>Molly Bernstein</t>
  </si>
  <si>
    <t>Marius A. Markevicius</t>
  </si>
  <si>
    <t>Quentin Dupieux</t>
  </si>
  <si>
    <t>Alex Smith</t>
  </si>
  <si>
    <t>Gareth Edwards</t>
  </si>
  <si>
    <t>Sol Tryon</t>
  </si>
  <si>
    <t>Alex Craig Mann</t>
  </si>
  <si>
    <t>Catherine Gund</t>
  </si>
  <si>
    <t>Action|Biography|Documentary|Sport</t>
  </si>
  <si>
    <t>Hans Canosa</t>
  </si>
  <si>
    <t>Lloyd Kaufman</t>
  </si>
  <si>
    <t>Lloyd Bacon</t>
  </si>
  <si>
    <t>Kay Pollak</t>
  </si>
  <si>
    <t>Sue Corcoran</t>
  </si>
  <si>
    <t>Comedy|Fantasy|Horror|Musical</t>
  </si>
  <si>
    <t>Jonathan Caouette</t>
  </si>
  <si>
    <t>Biography|Documentary</t>
  </si>
  <si>
    <t>Ray Griggs</t>
  </si>
  <si>
    <t>Lucio Fulci</t>
  </si>
  <si>
    <t>Roger Nygard</t>
  </si>
  <si>
    <t>Harry Beaumont</t>
  </si>
  <si>
    <t>Franck Khalfoun</t>
  </si>
  <si>
    <t>Mor Loushy</t>
  </si>
  <si>
    <t>Henry Alex Rubin</t>
  </si>
  <si>
    <t>Sam Firstenberg</t>
  </si>
  <si>
    <t>Gregory Widen</t>
  </si>
  <si>
    <t>Action|Fantasy|Horror|Mystery|Thriller</t>
  </si>
  <si>
    <t>Michael Roemer</t>
  </si>
  <si>
    <t>Eddie O'Flaherty</t>
  </si>
  <si>
    <t>Bruce Dellis</t>
  </si>
  <si>
    <t>Craig Zobel</t>
  </si>
  <si>
    <t>Maria Maggenti</t>
  </si>
  <si>
    <t>Piyush Dinker Pandya</t>
  </si>
  <si>
    <t>Emma-Kate Croghan</t>
  </si>
  <si>
    <t>Bill Plympton</t>
  </si>
  <si>
    <t>Animation|Comedy|Drama|Fantasy|Sci-Fi</t>
  </si>
  <si>
    <t>Drake Doremus</t>
  </si>
  <si>
    <t>Hilary Brougher</t>
  </si>
  <si>
    <t>Tom Putnam</t>
  </si>
  <si>
    <t>Jon Shear</t>
  </si>
  <si>
    <t>EugÃ¨ne LouriÃ©</t>
  </si>
  <si>
    <t>Adventure|Horror|Sci-Fi</t>
  </si>
  <si>
    <t>Maurizio Benazzo</t>
  </si>
  <si>
    <t>David G. Evans</t>
  </si>
  <si>
    <t>Sherman Alexie</t>
  </si>
  <si>
    <t>Justin Dillon</t>
  </si>
  <si>
    <t>Ricki Stern</t>
  </si>
  <si>
    <t>Majid Majidi</t>
  </si>
  <si>
    <t>Andrew Haigh</t>
  </si>
  <si>
    <t>Melvin Van Peebles</t>
  </si>
  <si>
    <t>Robinson Devor</t>
  </si>
  <si>
    <t>Michel Orion Scott</t>
  </si>
  <si>
    <t>Dena Seidel</t>
  </si>
  <si>
    <t>Adventure|Documentary</t>
  </si>
  <si>
    <t>Sara Newens</t>
  </si>
  <si>
    <t>Lynn Shelton</t>
  </si>
  <si>
    <t>Travis Cluff</t>
  </si>
  <si>
    <t>Larry Blamire</t>
  </si>
  <si>
    <t>E.L. Katz</t>
  </si>
  <si>
    <t>Comedy|Crime|Drama|Horror|Thriller</t>
  </si>
  <si>
    <t>Myles Berkowitz</t>
  </si>
  <si>
    <t>Comedy|Documentary|Drama</t>
  </si>
  <si>
    <t>Brandon Trost</t>
  </si>
  <si>
    <t>Kevin Jordan</t>
  </si>
  <si>
    <t>Mike Bruce</t>
  </si>
  <si>
    <t>James Bidgood</t>
  </si>
  <si>
    <t>Daryl Wein</t>
  </si>
  <si>
    <t>Comedy|Crime|Horror</t>
  </si>
  <si>
    <t>Jafar Panahi</t>
  </si>
  <si>
    <t>Kiyoshi Kurosawa</t>
  </si>
  <si>
    <t>Shane Carruth</t>
  </si>
  <si>
    <t>Neill Dela Llana</t>
  </si>
  <si>
    <t>Lady Vengeance  </t>
  </si>
  <si>
    <t>Fateless  </t>
  </si>
  <si>
    <t>Princess Mononoke  </t>
  </si>
  <si>
    <t>Steamboy  </t>
  </si>
  <si>
    <t>Akira  </t>
  </si>
  <si>
    <t>Godzilla 2000  </t>
  </si>
  <si>
    <t>Kabhi Alvida Naa Kehna  </t>
  </si>
  <si>
    <t>Tango  </t>
  </si>
  <si>
    <t>Kites  </t>
  </si>
  <si>
    <t>Red Cliff  </t>
  </si>
  <si>
    <t>The Legend of Suriyothai  </t>
  </si>
  <si>
    <t>The Messenger: The Story of Joan of Arc  </t>
  </si>
  <si>
    <t>Pirates of the Caribbean: At World's End  </t>
  </si>
  <si>
    <t>Ong-bak 2  </t>
  </si>
  <si>
    <t>John Carter  </t>
  </si>
  <si>
    <t>Tangled  </t>
  </si>
  <si>
    <t>Spider-Man 3  </t>
  </si>
  <si>
    <t>The Dark Knight Rises  </t>
  </si>
  <si>
    <t>Avengers: Age of Ultron  </t>
  </si>
  <si>
    <t>Harry Potter and the Half-Blood Prince  </t>
  </si>
  <si>
    <t>Batman v Superman: Dawn of Justice  </t>
  </si>
  <si>
    <t>Pirates of the Caribbean: On Stranger Tides  </t>
  </si>
  <si>
    <t>The Hobbit: The Battle of the Five Armies  </t>
  </si>
  <si>
    <t>Captain America: Civil War  </t>
  </si>
  <si>
    <t>Spectre  </t>
  </si>
  <si>
    <t>Avatar  </t>
  </si>
  <si>
    <t>The Amazing Spider-Man  </t>
  </si>
  <si>
    <t>Pirates of the Caribbean: Dead Man's Chest  </t>
  </si>
  <si>
    <t>Man of Steel  </t>
  </si>
  <si>
    <t>The Chronicles of Narnia: Prince Caspian  </t>
  </si>
  <si>
    <t>Men in Black 3  </t>
  </si>
  <si>
    <t>The Hobbit: The Desolation of Smaug  </t>
  </si>
  <si>
    <t>The Avengers  </t>
  </si>
  <si>
    <t>The Lone Ranger  </t>
  </si>
  <si>
    <t>Oz the Great and Powerful  </t>
  </si>
  <si>
    <t>X-Men: The Last Stand  </t>
  </si>
  <si>
    <t>Transformers: Age of Extinction  </t>
  </si>
  <si>
    <t>Superman Returns  </t>
  </si>
  <si>
    <t>Battleship  </t>
  </si>
  <si>
    <t>King Kong  </t>
  </si>
  <si>
    <t>Quantum of Solace  </t>
  </si>
  <si>
    <t>Robin Hood  </t>
  </si>
  <si>
    <t>Titanic  </t>
  </si>
  <si>
    <t>Skyfall  </t>
  </si>
  <si>
    <t>Spider-Man 2  </t>
  </si>
  <si>
    <t>Iron Man 3  </t>
  </si>
  <si>
    <t>Alice in Wonderland  </t>
  </si>
  <si>
    <t>Monsters University  </t>
  </si>
  <si>
    <t>Transformers: Revenge of the Fallen  </t>
  </si>
  <si>
    <t>The Amazing Spider-Man 2  </t>
  </si>
  <si>
    <t>Cars 2  </t>
  </si>
  <si>
    <t>Green Lantern  </t>
  </si>
  <si>
    <t>Toy Story 3  </t>
  </si>
  <si>
    <t>Terminator Salvation  </t>
  </si>
  <si>
    <t>X-Men: Days of Future Past  </t>
  </si>
  <si>
    <t>Prince of Persia: The Sands of Time  </t>
  </si>
  <si>
    <t>2012  </t>
  </si>
  <si>
    <t>A Christmas Carol  </t>
  </si>
  <si>
    <t>Iron Man 2  </t>
  </si>
  <si>
    <t>Terminator 3: Rise of the Machines  </t>
  </si>
  <si>
    <t>The Protector  </t>
  </si>
  <si>
    <t>Jack the Giant Slayer  </t>
  </si>
  <si>
    <t>Transformers: Dark of the Moon  </t>
  </si>
  <si>
    <t>Furious 7  </t>
  </si>
  <si>
    <t>World War Z  </t>
  </si>
  <si>
    <t>Star Trek Into Darkness  </t>
  </si>
  <si>
    <t>Pacific Rim  </t>
  </si>
  <si>
    <t>Tomorrowland  </t>
  </si>
  <si>
    <t>Indiana Jones and the Kingdom of the Crystal Skull  </t>
  </si>
  <si>
    <t>Brave  </t>
  </si>
  <si>
    <t>Star Trek Beyond  </t>
  </si>
  <si>
    <t>The Dark Knight  </t>
  </si>
  <si>
    <t>The Golden Compass  </t>
  </si>
  <si>
    <t>WALL ·E  </t>
  </si>
  <si>
    <t>The Legend of Tarzan  </t>
  </si>
  <si>
    <t>The Chronicles of Narnia: The Lion, the Witch and the Wardrobe  </t>
  </si>
  <si>
    <t>Maleficent  </t>
  </si>
  <si>
    <t>The Hobbit: An Unexpected Journey  </t>
  </si>
  <si>
    <t>X-Men: Apocalypse  </t>
  </si>
  <si>
    <t>Edge of Tomorrow  </t>
  </si>
  <si>
    <t>Jupiter Ascending  </t>
  </si>
  <si>
    <t>Up  </t>
  </si>
  <si>
    <t>Monsters vs. Aliens  </t>
  </si>
  <si>
    <t>Suicide Squad  </t>
  </si>
  <si>
    <t>Evan Almighty  </t>
  </si>
  <si>
    <t>Waterworld  </t>
  </si>
  <si>
    <t>G.I. Joe: The Rise of Cobra  </t>
  </si>
  <si>
    <t>Inside Out  </t>
  </si>
  <si>
    <t>The Jungle Book  </t>
  </si>
  <si>
    <t>47 Ronin  </t>
  </si>
  <si>
    <t>Troy  </t>
  </si>
  <si>
    <t>TRON: Legacy  </t>
  </si>
  <si>
    <t>Hugo  </t>
  </si>
  <si>
    <t>Wild Wild West  </t>
  </si>
  <si>
    <t>Snow White and the Huntsman  </t>
  </si>
  <si>
    <t>Dawn of the Planet of the Apes  </t>
  </si>
  <si>
    <t>Captain America: The Winter Soldier  </t>
  </si>
  <si>
    <t>Guardians of the Galaxy  </t>
  </si>
  <si>
    <t>Alice Through the Looking Glass  </t>
  </si>
  <si>
    <t>Thor: The Dark World  </t>
  </si>
  <si>
    <t>Shrek Forever After  </t>
  </si>
  <si>
    <t>Big Hero 6  </t>
  </si>
  <si>
    <t>Wreck-It Ralph  </t>
  </si>
  <si>
    <t>The Polar Express  </t>
  </si>
  <si>
    <t>Independence Day: Resurgence  </t>
  </si>
  <si>
    <t>How to Train Your Dragon  </t>
  </si>
  <si>
    <t>Interstellar  </t>
  </si>
  <si>
    <t>Inception  </t>
  </si>
  <si>
    <t>X-Men: First Class  </t>
  </si>
  <si>
    <t>The Hunger Games: Mockingjay - Part 2  </t>
  </si>
  <si>
    <t>Poseidon  </t>
  </si>
  <si>
    <t>Shrek the Third  </t>
  </si>
  <si>
    <t>Warcraft  </t>
  </si>
  <si>
    <t>Speed 2: Cruise Control  </t>
  </si>
  <si>
    <t>Winged Migration  </t>
  </si>
  <si>
    <t>Terminator Genisys  </t>
  </si>
  <si>
    <t>The Chronicles of Narnia: The Voyage of the Dawn Treader  </t>
  </si>
  <si>
    <t>Alexander  </t>
  </si>
  <si>
    <t>Jurassic World  </t>
  </si>
  <si>
    <t>The Curious Case of Benjamin Button  </t>
  </si>
  <si>
    <t>The Sorcerer's Apprentice  </t>
  </si>
  <si>
    <t>Transformers  </t>
  </si>
  <si>
    <t>Harry Potter and the Order of the Phoenix  </t>
  </si>
  <si>
    <t>Harry Potter and the Goblet of Fire  </t>
  </si>
  <si>
    <t>Hancock  </t>
  </si>
  <si>
    <t>I Am Legend  </t>
  </si>
  <si>
    <t>Charlie and the Chocolate Factory  </t>
  </si>
  <si>
    <t>Ratatouille  </t>
  </si>
  <si>
    <t>Batman Begins  </t>
  </si>
  <si>
    <t>Madagascar: Escape 2 Africa  </t>
  </si>
  <si>
    <t>Night at the Museum: Battle of the Smithsonian  </t>
  </si>
  <si>
    <t>X-Men Origins: Wolverine  </t>
  </si>
  <si>
    <t>The Matrix Revolutions  </t>
  </si>
  <si>
    <t>Frozen  </t>
  </si>
  <si>
    <t>The Matrix Reloaded  </t>
  </si>
  <si>
    <t>Mad Max: Fury Road  </t>
  </si>
  <si>
    <t>Angels &amp; Demons  </t>
  </si>
  <si>
    <t>Thor  </t>
  </si>
  <si>
    <t>Bolt  </t>
  </si>
  <si>
    <t>G-Force  </t>
  </si>
  <si>
    <t>Wrath of the Titans  </t>
  </si>
  <si>
    <t>Mission: Impossible - Rogue Nation  </t>
  </si>
  <si>
    <t>The Wolfman  </t>
  </si>
  <si>
    <t>Bee Movie  </t>
  </si>
  <si>
    <t>Kung Fu Panda 2  </t>
  </si>
  <si>
    <t>The Last Airbender  </t>
  </si>
  <si>
    <t>Mission: Impossible III  </t>
  </si>
  <si>
    <t>White House Down  </t>
  </si>
  <si>
    <t>Mars Needs Moms  </t>
  </si>
  <si>
    <t>Pan  </t>
  </si>
  <si>
    <t>Beowulf  </t>
  </si>
  <si>
    <t>Star Trek  </t>
  </si>
  <si>
    <t>Master and Commander: The Far Side of the World  </t>
  </si>
  <si>
    <t>The Incredible Hulk  </t>
  </si>
  <si>
    <t>Casino Royale  </t>
  </si>
  <si>
    <t>Shrek 2  </t>
  </si>
  <si>
    <t>Chicken Little  </t>
  </si>
  <si>
    <t>Paa  </t>
  </si>
  <si>
    <t>Flushed Away  </t>
  </si>
  <si>
    <t>The Mummy: Tomb of the Dragon Emperor  </t>
  </si>
  <si>
    <t>Mr. Peabody &amp; Sherman  </t>
  </si>
  <si>
    <t>Madagascar 3: Europe's Most Wanted  </t>
  </si>
  <si>
    <t>Kung Fu Panda 3  </t>
  </si>
  <si>
    <t>Mission: Impossible - Ghost Protocol  </t>
  </si>
  <si>
    <t>Rise of the Guardians  </t>
  </si>
  <si>
    <t>How to Train Your Dragon 2  </t>
  </si>
  <si>
    <t>Ghostbusters  </t>
  </si>
  <si>
    <t>Die Another Day  </t>
  </si>
  <si>
    <t>Rush Hour 3  </t>
  </si>
  <si>
    <t>Iron Man  </t>
  </si>
  <si>
    <t>Pearl Harbor  </t>
  </si>
  <si>
    <t>Armageddon  </t>
  </si>
  <si>
    <t>Men in Black II  </t>
  </si>
  <si>
    <t>The Last Samurai  </t>
  </si>
  <si>
    <t>Exodus: Gods and Kings  </t>
  </si>
  <si>
    <t>Gods of Egypt  </t>
  </si>
  <si>
    <t>Lethal Weapon 4  </t>
  </si>
  <si>
    <t>Captain America: The First Avenger  </t>
  </si>
  <si>
    <t>The BFG  </t>
  </si>
  <si>
    <t>Pirates of the Caribbean: The Curse of the Black Pearl  </t>
  </si>
  <si>
    <t>The Perfect Storm  </t>
  </si>
  <si>
    <t>Treasure Planet  </t>
  </si>
  <si>
    <t>Les couloirs du temps: Les visiteurs II  </t>
  </si>
  <si>
    <t>Spider-Man  </t>
  </si>
  <si>
    <t>Hulk  </t>
  </si>
  <si>
    <t>Final Fantasy: The Spirits Within  </t>
  </si>
  <si>
    <t>Stealth  </t>
  </si>
  <si>
    <t>The World Is Not Enough  </t>
  </si>
  <si>
    <t>Happy Feet 2  </t>
  </si>
  <si>
    <t>The Revenant  </t>
  </si>
  <si>
    <t>Turbo  </t>
  </si>
  <si>
    <t>Rango  </t>
  </si>
  <si>
    <t>Home  </t>
  </si>
  <si>
    <t>The Adventures of Tintin  </t>
  </si>
  <si>
    <t>The Croods  </t>
  </si>
  <si>
    <t>Teenage Mutant Ninja Turtles: Out of the Shadows  </t>
  </si>
  <si>
    <t>Stuart Little  </t>
  </si>
  <si>
    <t>Penguins of Madagascar  </t>
  </si>
  <si>
    <t>War of the Worlds  </t>
  </si>
  <si>
    <t>Watchmen  </t>
  </si>
  <si>
    <t>G.I. Joe: Retaliation  </t>
  </si>
  <si>
    <t>Sahara  </t>
  </si>
  <si>
    <t>Kung Fu Panda  </t>
  </si>
  <si>
    <t>Ant-Man  </t>
  </si>
  <si>
    <t>The Hunger Games: Catching Fire  </t>
  </si>
  <si>
    <t>Bad Boys II  </t>
  </si>
  <si>
    <t>Puss in Boots  </t>
  </si>
  <si>
    <t>Harry Potter and the Prisoner of Azkaban  </t>
  </si>
  <si>
    <t>Australia  </t>
  </si>
  <si>
    <t>After Earth  </t>
  </si>
  <si>
    <t>Megamind  </t>
  </si>
  <si>
    <t>R.I.P.D.  </t>
  </si>
  <si>
    <t>Fantastic 4: Rise of the Silver Surfer  </t>
  </si>
  <si>
    <t>Prometheus  </t>
  </si>
  <si>
    <t>Kingdom of Heaven  </t>
  </si>
  <si>
    <t>Dinosaur  </t>
  </si>
  <si>
    <t>Night at the Museum: Secret of the Tomb  </t>
  </si>
  <si>
    <t>The Island  </t>
  </si>
  <si>
    <t>Noah  </t>
  </si>
  <si>
    <t>Harry Potter and the Sorcerer's Stone  </t>
  </si>
  <si>
    <t>The Hunger Games: Mockingjay - Part 1  </t>
  </si>
  <si>
    <t>The Da Vinci Code  </t>
  </si>
  <si>
    <t>Fast Five  </t>
  </si>
  <si>
    <t>Sherlock Holmes: A Game of Shadows  </t>
  </si>
  <si>
    <t>Clash of the Titans  </t>
  </si>
  <si>
    <t>The Bourne Legacy  </t>
  </si>
  <si>
    <t>Batman &amp; Robin  </t>
  </si>
  <si>
    <t>The Day After Tomorrow  </t>
  </si>
  <si>
    <t>Mission: Impossible II  </t>
  </si>
  <si>
    <t>Teenage Mutant Ninja Turtles  </t>
  </si>
  <si>
    <t>How the Grinch Stole Christmas  </t>
  </si>
  <si>
    <t>The Twilight Saga: Breaking Dawn - Part 2  </t>
  </si>
  <si>
    <t>Life of Pi  </t>
  </si>
  <si>
    <t>Jason Bourne  </t>
  </si>
  <si>
    <t>Charlie's Angels: Full Throttle  </t>
  </si>
  <si>
    <t>Stuart Little 2  </t>
  </si>
  <si>
    <t>Speed Racer  </t>
  </si>
  <si>
    <t>How Do You Know  </t>
  </si>
  <si>
    <t>Oblivion  </t>
  </si>
  <si>
    <t>The Wolverine  </t>
  </si>
  <si>
    <t>Fantastic Four  </t>
  </si>
  <si>
    <t>Mr. &amp; Mrs. Smith  </t>
  </si>
  <si>
    <t>The Green Hornet  </t>
  </si>
  <si>
    <t>I, Robot  </t>
  </si>
  <si>
    <t>Atlantis: The Lost Empire  </t>
  </si>
  <si>
    <t>Cars  </t>
  </si>
  <si>
    <t>A Bug's Life  </t>
  </si>
  <si>
    <t>Knight and Day  </t>
  </si>
  <si>
    <t>Dante's Peak  </t>
  </si>
  <si>
    <t>Elysium  </t>
  </si>
  <si>
    <t>Star Wars: Episode II - Attack of the Clones  </t>
  </si>
  <si>
    <t>Monsters, Inc.  </t>
  </si>
  <si>
    <t>Star Wars: Episode I - The Phantom Menace  </t>
  </si>
  <si>
    <t>Windtalkers  </t>
  </si>
  <si>
    <t>The Huntsman: Winter's War  </t>
  </si>
  <si>
    <t>True Lies  </t>
  </si>
  <si>
    <t>Lara Croft: Tomb Raider  </t>
  </si>
  <si>
    <t>Star Wars: Episode III - Revenge of the Sith  </t>
  </si>
  <si>
    <t>Gulliver's Travels  </t>
  </si>
  <si>
    <t>The Bourne Ultimatum  </t>
  </si>
  <si>
    <t>Salt  </t>
  </si>
  <si>
    <t>X-Men 2  </t>
  </si>
  <si>
    <t>Ghost Rider  </t>
  </si>
  <si>
    <t>Night at the Museum  </t>
  </si>
  <si>
    <t>San Andreas  </t>
  </si>
  <si>
    <t>Tomorrow Never Dies  </t>
  </si>
  <si>
    <t>The Patriot  </t>
  </si>
  <si>
    <t>Ocean's Twelve  </t>
  </si>
  <si>
    <t>Insurgent  </t>
  </si>
  <si>
    <t>The Aviator  </t>
  </si>
  <si>
    <t>300: Rise of an Empire  </t>
  </si>
  <si>
    <t>The Smurfs  </t>
  </si>
  <si>
    <t>Home on the Range  </t>
  </si>
  <si>
    <t>Allegiant  </t>
  </si>
  <si>
    <t>Real Steel  </t>
  </si>
  <si>
    <t>Ender's Game  </t>
  </si>
  <si>
    <t>Live Free or Die Hard  </t>
  </si>
  <si>
    <t>Around the World in 80 Days  </t>
  </si>
  <si>
    <t>The Cat in the Hat  </t>
  </si>
  <si>
    <t>The Martian  </t>
  </si>
  <si>
    <t>Ali  </t>
  </si>
  <si>
    <t>The Alamo  </t>
  </si>
  <si>
    <t>The Great Gatsby  </t>
  </si>
  <si>
    <t>The Chronicles of Riddick  </t>
  </si>
  <si>
    <t>The Smurfs 2  </t>
  </si>
  <si>
    <t>The Princess and the Frog  </t>
  </si>
  <si>
    <t>Starship Troopers  </t>
  </si>
  <si>
    <t>Point Break  </t>
  </si>
  <si>
    <t>Antz  </t>
  </si>
  <si>
    <t>Rio 2  </t>
  </si>
  <si>
    <t>Gladiator  </t>
  </si>
  <si>
    <t>Amen.  </t>
  </si>
  <si>
    <t>Minority Report  </t>
  </si>
  <si>
    <t>Terminator 2: Judgment Day  </t>
  </si>
  <si>
    <t>Cloud Atlas  </t>
  </si>
  <si>
    <t>Dark Shadows  </t>
  </si>
  <si>
    <t>Fun with Dick and Jane  </t>
  </si>
  <si>
    <t>RoboCop  </t>
  </si>
  <si>
    <t>Gravity  </t>
  </si>
  <si>
    <t>Harry Potter and the Chamber of Secrets  </t>
  </si>
  <si>
    <t>Planet of the Apes  </t>
  </si>
  <si>
    <t>Public Enemies  </t>
  </si>
  <si>
    <t>American Gangster  </t>
  </si>
  <si>
    <t>The Taking of Pelham 1 2 3  </t>
  </si>
  <si>
    <t>Little Fockers  </t>
  </si>
  <si>
    <t>The Other Guys  </t>
  </si>
  <si>
    <t>Eraser  </t>
  </si>
  <si>
    <t>Django Unchained  </t>
  </si>
  <si>
    <t>The Hunchback of Notre Dame  </t>
  </si>
  <si>
    <t>The Emperor's New Groove  </t>
  </si>
  <si>
    <t>National Treasure  </t>
  </si>
  <si>
    <t>Eragon  </t>
  </si>
  <si>
    <t>Where the Wild Things Are  </t>
  </si>
  <si>
    <t>Epic  </t>
  </si>
  <si>
    <t>The Tourist  </t>
  </si>
  <si>
    <t>Blood Diamond  </t>
  </si>
  <si>
    <t>The Wolf of Wall Street  </t>
  </si>
  <si>
    <t>Batman Forever  </t>
  </si>
  <si>
    <t>Catwoman  </t>
  </si>
  <si>
    <t>Hercules  </t>
  </si>
  <si>
    <t>Land of the Lost  </t>
  </si>
  <si>
    <t>In the Heart of the Sea  </t>
  </si>
  <si>
    <t>The Adventures of Pluto Nash  </t>
  </si>
  <si>
    <t>Green Zone  </t>
  </si>
  <si>
    <t>Gangs of New York  </t>
  </si>
  <si>
    <t>Surf's Up  </t>
  </si>
  <si>
    <t>Sex and the City 2  </t>
  </si>
  <si>
    <t>Transcendence  </t>
  </si>
  <si>
    <t>Unstoppable  </t>
  </si>
  <si>
    <t>What Lies Beneath  </t>
  </si>
  <si>
    <t>Cloudy with a Chance of Meatballs  </t>
  </si>
  <si>
    <t>A.I. Artificial Intelligence  </t>
  </si>
  <si>
    <t>Bicentennial Man  </t>
  </si>
  <si>
    <t>K-19: The Widowmaker  </t>
  </si>
  <si>
    <t>Happy Feet  </t>
  </si>
  <si>
    <t>Arthur Christmas  </t>
  </si>
  <si>
    <t>Hidalgo  </t>
  </si>
  <si>
    <t>Dick Tracy  </t>
  </si>
  <si>
    <t>The Widow of Saint-Pierre  </t>
  </si>
  <si>
    <t>House of Flying Daggers  </t>
  </si>
  <si>
    <t>The Peanuts Movie  </t>
  </si>
  <si>
    <t>The Mummy Returns  </t>
  </si>
  <si>
    <t>Cutthroat Island  </t>
  </si>
  <si>
    <t>The Campaign  </t>
  </si>
  <si>
    <t>The Road to El Dorado  </t>
  </si>
  <si>
    <t>Ice Age: Continental Drift  </t>
  </si>
  <si>
    <t>Cinderella  </t>
  </si>
  <si>
    <t>Seventh Son  </t>
  </si>
  <si>
    <t>Percy Jackson &amp; the Olympians: The Lightning Thief  </t>
  </si>
  <si>
    <t>Hollow Man  </t>
  </si>
  <si>
    <t>Lara Croft Tomb Raider: The Cradle of Life  </t>
  </si>
  <si>
    <t>The General's Daughter  </t>
  </si>
  <si>
    <t>The Flowers of War  </t>
  </si>
  <si>
    <t>Finding Nemo  </t>
  </si>
  <si>
    <t>The Lord of the Rings: The Return of the King  </t>
  </si>
  <si>
    <t>The Lord of the Rings: The Two Towers  </t>
  </si>
  <si>
    <t>The Lord of the Rings: The Fellowship of the Ring  </t>
  </si>
  <si>
    <t>The Fifth Element  </t>
  </si>
  <si>
    <t>Jurassic Park III  </t>
  </si>
  <si>
    <t>Rise of the Planet of the Apes  </t>
  </si>
  <si>
    <t>The Expendables 2  </t>
  </si>
  <si>
    <t>Black Hawk Down  </t>
  </si>
  <si>
    <t>A Good Day to Die Hard  </t>
  </si>
  <si>
    <t>The Incredibles  </t>
  </si>
  <si>
    <t>Charlie's Angels  </t>
  </si>
  <si>
    <t>Tropic Thunder  </t>
  </si>
  <si>
    <t>Spy Game  </t>
  </si>
  <si>
    <t>Twister  </t>
  </si>
  <si>
    <t>Town &amp; Country  </t>
  </si>
  <si>
    <t>Gone in Sixty Seconds  </t>
  </si>
  <si>
    <t>The Expendables 3  </t>
  </si>
  <si>
    <t>The Stepford Wives  </t>
  </si>
  <si>
    <t>The Spiderwick Chronicles  </t>
  </si>
  <si>
    <t>Men in Black  </t>
  </si>
  <si>
    <t>Toy Story 2  </t>
  </si>
  <si>
    <t>Rush Hour 2  </t>
  </si>
  <si>
    <t>Ice Age: Dawn of the Dinosaurs  </t>
  </si>
  <si>
    <t>The Secret Life of Walter Mitty  </t>
  </si>
  <si>
    <t>The Departed  </t>
  </si>
  <si>
    <t>Mulan  </t>
  </si>
  <si>
    <t>The Girl with the Dragon Tattoo  </t>
  </si>
  <si>
    <t>Die Hard with a Vengeance  </t>
  </si>
  <si>
    <t>Sherlock Holmes  </t>
  </si>
  <si>
    <t>Alvin and the Chipmunks: The Road Chip  </t>
  </si>
  <si>
    <t>You Don't Mess with the Zohan  </t>
  </si>
  <si>
    <t>The Haunted Mansion  </t>
  </si>
  <si>
    <t>Contact  </t>
  </si>
  <si>
    <t>Percy Jackson: Sea of Monsters  </t>
  </si>
  <si>
    <t>Now You See Me 2  </t>
  </si>
  <si>
    <t>Mission to Mars  </t>
  </si>
  <si>
    <t>Rio  </t>
  </si>
  <si>
    <t>Volcano  </t>
  </si>
  <si>
    <t>The Nutcracker in 3D  </t>
  </si>
  <si>
    <t>Cast Away  </t>
  </si>
  <si>
    <t>Enemy of the State  </t>
  </si>
  <si>
    <t>Meet Joe Black  </t>
  </si>
  <si>
    <t>Mighty Joe Young  </t>
  </si>
  <si>
    <t>The Last Witch Hunter  </t>
  </si>
  <si>
    <t>Flags of Our Fathers  </t>
  </si>
  <si>
    <t>Pixels  </t>
  </si>
  <si>
    <t>Cinderella Man  </t>
  </si>
  <si>
    <t>The Brothers Grimm  </t>
  </si>
  <si>
    <t>Seabiscuit  </t>
  </si>
  <si>
    <t>xXx: State of the Union  </t>
  </si>
  <si>
    <t>The Devil's Own  </t>
  </si>
  <si>
    <t>Arthur and the Invisibles  </t>
  </si>
  <si>
    <t>The 13th Warrior  </t>
  </si>
  <si>
    <t>Air Force One  </t>
  </si>
  <si>
    <t>Ocean's Eleven  </t>
  </si>
  <si>
    <t>Hotel Transylvania  </t>
  </si>
  <si>
    <t>Enchanted  </t>
  </si>
  <si>
    <t>Safe House  </t>
  </si>
  <si>
    <t>102 Dalmatians  </t>
  </si>
  <si>
    <t>The Holiday  </t>
  </si>
  <si>
    <t>It's Complicated  </t>
  </si>
  <si>
    <t>Ocean's Thirteen  </t>
  </si>
  <si>
    <t>Open Season  </t>
  </si>
  <si>
    <t>Divergent  </t>
  </si>
  <si>
    <t>The Rundown  </t>
  </si>
  <si>
    <t>Memoirs of a Geisha  </t>
  </si>
  <si>
    <t>The Fast and the Furious: Tokyo Drift  </t>
  </si>
  <si>
    <t>Collateral Damage  </t>
  </si>
  <si>
    <t>Mirror Mirror  </t>
  </si>
  <si>
    <t>Cats &amp; Dogs: The Revenge of Kitty Galore  </t>
  </si>
  <si>
    <t>Jumper  </t>
  </si>
  <si>
    <t>Hellboy II: The Golden Army  </t>
  </si>
  <si>
    <t>What Dreams May Come  </t>
  </si>
  <si>
    <t>I Served the King of England  </t>
  </si>
  <si>
    <t>Son of the Mask  </t>
  </si>
  <si>
    <t>Scooby-Doo  </t>
  </si>
  <si>
    <t>RED 2  </t>
  </si>
  <si>
    <t>End of Days  </t>
  </si>
  <si>
    <t>The 6th Day  </t>
  </si>
  <si>
    <t>The Longest Yard  </t>
  </si>
  <si>
    <t>Sucker Punch  </t>
  </si>
  <si>
    <t>The Little Prince  </t>
  </si>
  <si>
    <t>Bruce Almighty  </t>
  </si>
  <si>
    <t>Legend of the Guardians: The Owls of Ga'Hoole  </t>
  </si>
  <si>
    <t>The Interpreter  </t>
  </si>
  <si>
    <t>The Expendables  </t>
  </si>
  <si>
    <t>Mission: Impossible  </t>
  </si>
  <si>
    <t>The Hangover Part II  </t>
  </si>
  <si>
    <t>Batman Returns  </t>
  </si>
  <si>
    <t>Over the Hedge  </t>
  </si>
  <si>
    <t>Lilo &amp; Stitch  </t>
  </si>
  <si>
    <t>Grown Ups 2  </t>
  </si>
  <si>
    <t>Get Smart  </t>
  </si>
  <si>
    <t>Something's Gotta Give  </t>
  </si>
  <si>
    <t>Shutter Island  </t>
  </si>
  <si>
    <t>Four Christmases  </t>
  </si>
  <si>
    <t>Face/Off  </t>
  </si>
  <si>
    <t>Bedtime Stories  </t>
  </si>
  <si>
    <t>Road to Perdition  </t>
  </si>
  <si>
    <t>Just Go with It  </t>
  </si>
  <si>
    <t>Eagle Eye  </t>
  </si>
  <si>
    <t>The Book of Eli  </t>
  </si>
  <si>
    <t>Flubber  </t>
  </si>
  <si>
    <t>The Haunting  </t>
  </si>
  <si>
    <t>Space Jam  </t>
  </si>
  <si>
    <t>The Day the Earth Stood Still  </t>
  </si>
  <si>
    <t>Yogi Bear  </t>
  </si>
  <si>
    <t>Spirit: Stallion of the Cimarron  </t>
  </si>
  <si>
    <t>Zookeeper  </t>
  </si>
  <si>
    <t>Lost in Space  </t>
  </si>
  <si>
    <t>The Manchurian Candidate  </t>
  </si>
  <si>
    <t>Hotel Transylvania 2  </t>
  </si>
  <si>
    <t>Fantasia 2000  </t>
  </si>
  <si>
    <t>The Time Machine  </t>
  </si>
  <si>
    <t>Swordfish  </t>
  </si>
  <si>
    <t>Little Nicky  </t>
  </si>
  <si>
    <t>Surrogates  </t>
  </si>
  <si>
    <t>Thirteen Days  </t>
  </si>
  <si>
    <t>Daylight  </t>
  </si>
  <si>
    <t>Walking with Dinosaurs 3D  </t>
  </si>
  <si>
    <t>Looney Tunes: Back in Action  </t>
  </si>
  <si>
    <t>Nine  </t>
  </si>
  <si>
    <t>Timeline  </t>
  </si>
  <si>
    <t>The Postman  </t>
  </si>
  <si>
    <t>Babe: Pig in the City  </t>
  </si>
  <si>
    <t>Pompeii  </t>
  </si>
  <si>
    <t>The Invasion  </t>
  </si>
  <si>
    <t>Ice Age: The Meltdown  </t>
  </si>
  <si>
    <t>Grown Ups  </t>
  </si>
  <si>
    <t>Spanglish  </t>
  </si>
  <si>
    <t>Bandits  </t>
  </si>
  <si>
    <t>Ransom  </t>
  </si>
  <si>
    <t>S.W.A.T.  </t>
  </si>
  <si>
    <t>Meet the Fockers  </t>
  </si>
  <si>
    <t>Edge of Darkness  </t>
  </si>
  <si>
    <t>The Great Raid  </t>
  </si>
  <si>
    <t>Scooby-Doo 2: Monsters Unleashed  </t>
  </si>
  <si>
    <t>Cold Mountain  </t>
  </si>
  <si>
    <t>Journey 2: The Mysterious Island  </t>
  </si>
  <si>
    <t>Jack and Jill  </t>
  </si>
  <si>
    <t>The Hunger Games  </t>
  </si>
  <si>
    <t>Cloudy with a Chance of Meatballs 2  </t>
  </si>
  <si>
    <t>Red Dragon  </t>
  </si>
  <si>
    <t>The League of Extraordinary Gentlemen  </t>
  </si>
  <si>
    <t>AmÃ©lie  </t>
  </si>
  <si>
    <t>2 Fast 2 Furious  </t>
  </si>
  <si>
    <t>The Adventures of Rocky &amp; Bullwinkle  </t>
  </si>
  <si>
    <t>Despicable Me 2  </t>
  </si>
  <si>
    <t>Children of Men  </t>
  </si>
  <si>
    <t>Valkyrie  </t>
  </si>
  <si>
    <t>The Bourne Supremacy  </t>
  </si>
  <si>
    <t>The Three Musketeers  </t>
  </si>
  <si>
    <t>Tower Heist  </t>
  </si>
  <si>
    <t>Deep Impact  </t>
  </si>
  <si>
    <t>Alvin and the Chipmunks: Chipwrecked  </t>
  </si>
  <si>
    <t>Robots  </t>
  </si>
  <si>
    <t>Con Air  </t>
  </si>
  <si>
    <t>Conspiracy Theory  </t>
  </si>
  <si>
    <t>The Legend of Zorro  </t>
  </si>
  <si>
    <t>The Secret Life of Pets  </t>
  </si>
  <si>
    <t>Independence Day  </t>
  </si>
  <si>
    <t>Madagascar  </t>
  </si>
  <si>
    <t>X-Men  </t>
  </si>
  <si>
    <t>Wanted  </t>
  </si>
  <si>
    <t>The Rock  </t>
  </si>
  <si>
    <t>50 First Dates  </t>
  </si>
  <si>
    <t>Hairspray  </t>
  </si>
  <si>
    <t>Inspector Gadget  </t>
  </si>
  <si>
    <t>Now You See Me  </t>
  </si>
  <si>
    <t>Vertical Limit  </t>
  </si>
  <si>
    <t>Charlie Wilson's War  </t>
  </si>
  <si>
    <t>Shark Tale  </t>
  </si>
  <si>
    <t>Killers  </t>
  </si>
  <si>
    <t>The Man from U.N.C.L.E.  </t>
  </si>
  <si>
    <t>Monster House  </t>
  </si>
  <si>
    <t>Anna and the King  </t>
  </si>
  <si>
    <t>Immortals  </t>
  </si>
  <si>
    <t>Titan A.E.  </t>
  </si>
  <si>
    <t>Hollywood Homicide  </t>
  </si>
  <si>
    <t>Soldier  </t>
  </si>
  <si>
    <t>Monkeybone  </t>
  </si>
  <si>
    <t>Unbreakable  </t>
  </si>
  <si>
    <t>Sphere  </t>
  </si>
  <si>
    <t>Funny People  </t>
  </si>
  <si>
    <t>The Simpsons Movie  </t>
  </si>
  <si>
    <t>Inglourious Basterds  </t>
  </si>
  <si>
    <t>Alvin and the Chipmunks: The Squeakquel  </t>
  </si>
  <si>
    <t>We Were Soldiers  </t>
  </si>
  <si>
    <t>Rock of Ages  </t>
  </si>
  <si>
    <t>Alien: Resurrection  </t>
  </si>
  <si>
    <t>Minions  </t>
  </si>
  <si>
    <t>The SpongeBob Movie: Sponge Out of Water  </t>
  </si>
  <si>
    <t>The Lost World: Jurassic Park  </t>
  </si>
  <si>
    <t>The Angry Birds Movie  </t>
  </si>
  <si>
    <t>Talladega Nights: The Ballad of Ricky Bobby  </t>
  </si>
  <si>
    <t>Dr. Dolittle 2  </t>
  </si>
  <si>
    <t>Braveheart  </t>
  </si>
  <si>
    <t>The Majestic  </t>
  </si>
  <si>
    <t>Driven  </t>
  </si>
  <si>
    <t>Signs  </t>
  </si>
  <si>
    <t>Doctor Dolittle  </t>
  </si>
  <si>
    <t>Turbulence  </t>
  </si>
  <si>
    <t>Last Action Hero  </t>
  </si>
  <si>
    <t>Click  </t>
  </si>
  <si>
    <t>Six Days Seven Nights  </t>
  </si>
  <si>
    <t>Mars Attacks!  </t>
  </si>
  <si>
    <t>Red Planet  </t>
  </si>
  <si>
    <t>Dreamgirls  </t>
  </si>
  <si>
    <t>Munich  </t>
  </si>
  <si>
    <t>Tears of the Sun  </t>
  </si>
  <si>
    <t>Fool's Gold  </t>
  </si>
  <si>
    <t>The Kingdom  </t>
  </si>
  <si>
    <t>Jarhead  </t>
  </si>
  <si>
    <t>Runaway Bride  </t>
  </si>
  <si>
    <t>xXx  </t>
  </si>
  <si>
    <t>Hook  </t>
  </si>
  <si>
    <t>Die Hard 2  </t>
  </si>
  <si>
    <t>Lady in the Water  </t>
  </si>
  <si>
    <t>Olympus Has Fallen  </t>
  </si>
  <si>
    <t>Battle Los Angeles  </t>
  </si>
  <si>
    <t>Big Fish  </t>
  </si>
  <si>
    <t>Wolf  </t>
  </si>
  <si>
    <t>The Monuments Men  </t>
  </si>
  <si>
    <t>Wall Street: Money Never Sleeps  </t>
  </si>
  <si>
    <t>Dracula Untold  </t>
  </si>
  <si>
    <t>The Siege  </t>
  </si>
  <si>
    <t>Stardust  </t>
  </si>
  <si>
    <t>Seven Years in Tibet  </t>
  </si>
  <si>
    <t>The Dilemma  </t>
  </si>
  <si>
    <t>Bad Company  </t>
  </si>
  <si>
    <t>I Spy  </t>
  </si>
  <si>
    <t>Underworld: Awakening  </t>
  </si>
  <si>
    <t>Rollerball  </t>
  </si>
  <si>
    <t>Ballistic: Ecks vs. Sever  </t>
  </si>
  <si>
    <t>Hard Rain  </t>
  </si>
  <si>
    <t>Osmosis Jones  </t>
  </si>
  <si>
    <t>Legends of Oz: Dorothy's Return  </t>
  </si>
  <si>
    <t>Blackhat  </t>
  </si>
  <si>
    <t>Sky Captain and the World of Tomorrow  </t>
  </si>
  <si>
    <t>Basic Instinct 2  </t>
  </si>
  <si>
    <t>The Legend of Hercules  </t>
  </si>
  <si>
    <t>Agora  </t>
  </si>
  <si>
    <t>Body of Lies  </t>
  </si>
  <si>
    <t>Saving Private Ryan  </t>
  </si>
  <si>
    <t>What Women Want  </t>
  </si>
  <si>
    <t>Cliffhanger  </t>
  </si>
  <si>
    <t>Hudson Hawk  </t>
  </si>
  <si>
    <t>The Prince of Egypt  </t>
  </si>
  <si>
    <t>Man on Fire  </t>
  </si>
  <si>
    <t>Planet 51  </t>
  </si>
  <si>
    <t>That's My Boy  </t>
  </si>
  <si>
    <t>Hitch  </t>
  </si>
  <si>
    <t>The Phantom of the Opera  </t>
  </si>
  <si>
    <t>Yes Man  </t>
  </si>
  <si>
    <t>The Iron Giant  </t>
  </si>
  <si>
    <t>Babylon A.D.  </t>
  </si>
  <si>
    <t>Double Jeopardy  </t>
  </si>
  <si>
    <t>The Abyss  </t>
  </si>
  <si>
    <t>Snake Eyes  </t>
  </si>
  <si>
    <t>Despicable Me  </t>
  </si>
  <si>
    <t>Abraham Lincoln: Vampire Hunter  </t>
  </si>
  <si>
    <t>The Saint  </t>
  </si>
  <si>
    <t>Enemy at the Gates  </t>
  </si>
  <si>
    <t>Fury  </t>
  </si>
  <si>
    <t>Vanilla Sky  </t>
  </si>
  <si>
    <t>The Sum of All Fears  </t>
  </si>
  <si>
    <t>The Twilight Saga: Eclipse  </t>
  </si>
  <si>
    <t>The Score  </t>
  </si>
  <si>
    <t>Money Train  </t>
  </si>
  <si>
    <t>Ted 2  </t>
  </si>
  <si>
    <t>The Insider  </t>
  </si>
  <si>
    <t>Dreamcatcher  </t>
  </si>
  <si>
    <t>The Watch  </t>
  </si>
  <si>
    <t>War Horse  </t>
  </si>
  <si>
    <t>Entrapment  </t>
  </si>
  <si>
    <t>The X Files  </t>
  </si>
  <si>
    <t>Need for Speed  </t>
  </si>
  <si>
    <t>Hellboy  </t>
  </si>
  <si>
    <t>Total Recall  </t>
  </si>
  <si>
    <t>The Lovely Bones  </t>
  </si>
  <si>
    <t>Nutty Professor II: The Klumps  </t>
  </si>
  <si>
    <t>Zodiac  </t>
  </si>
  <si>
    <t>The Pink Panther  </t>
  </si>
  <si>
    <t>Mystery Men  </t>
  </si>
  <si>
    <t>Lincoln  </t>
  </si>
  <si>
    <t>You've Got Mail  </t>
  </si>
  <si>
    <t>Step Brothers  </t>
  </si>
  <si>
    <t>The Mask of Zorro  </t>
  </si>
  <si>
    <t>Due Date  </t>
  </si>
  <si>
    <t>Unbroken  </t>
  </si>
  <si>
    <t>Space Cowboys  </t>
  </si>
  <si>
    <t>Mona Lisa Smile  </t>
  </si>
  <si>
    <t>The Dictator  </t>
  </si>
  <si>
    <t>Eyes Wide Shut  </t>
  </si>
  <si>
    <t>Annie  </t>
  </si>
  <si>
    <t>This Means War  </t>
  </si>
  <si>
    <t>Blade: Trinity  </t>
  </si>
  <si>
    <t>Primary Colors  </t>
  </si>
  <si>
    <t>Resident Evil: Retribution  </t>
  </si>
  <si>
    <t>The Long Kiss Goodnight  </t>
  </si>
  <si>
    <t>Proof of Life  </t>
  </si>
  <si>
    <t>Zathura: A Space Adventure  </t>
  </si>
  <si>
    <t>We Are Marshall  </t>
  </si>
  <si>
    <t>Lucky Numbers  </t>
  </si>
  <si>
    <t>I, Frankenstein  </t>
  </si>
  <si>
    <t>Sin City: A Dame to Kill For  </t>
  </si>
  <si>
    <t>Astro Boy  </t>
  </si>
  <si>
    <t>Dragon Blade  </t>
  </si>
  <si>
    <t>300  </t>
  </si>
  <si>
    <t>Collateral  </t>
  </si>
  <si>
    <t>My Favorite Martian  </t>
  </si>
  <si>
    <t>Supernova  </t>
  </si>
  <si>
    <t>Race to Witch Mountain  </t>
  </si>
  <si>
    <t>A Knight's Tale  </t>
  </si>
  <si>
    <t>Blue Streak  </t>
  </si>
  <si>
    <t>Random Hearts  </t>
  </si>
  <si>
    <t>Littleman  </t>
  </si>
  <si>
    <t>The Matrix  </t>
  </si>
  <si>
    <t>World Trade Center  </t>
  </si>
  <si>
    <t>Fight Club  </t>
  </si>
  <si>
    <t>Austin Powers in Goldmember  </t>
  </si>
  <si>
    <t>Jurassic Park  </t>
  </si>
  <si>
    <t>Wyatt Earp  </t>
  </si>
  <si>
    <t>Hop  </t>
  </si>
  <si>
    <t>Rambo III  </t>
  </si>
  <si>
    <t>Apollo 13  </t>
  </si>
  <si>
    <t>Clear and Present Danger  </t>
  </si>
  <si>
    <t>U-571  </t>
  </si>
  <si>
    <t>The American President  </t>
  </si>
  <si>
    <t>The Love Guru  </t>
  </si>
  <si>
    <t>Ã†on Flux  </t>
  </si>
  <si>
    <t>Les MisÃ©rables  </t>
  </si>
  <si>
    <t>Blades of Glory  </t>
  </si>
  <si>
    <t>Gone Girl  </t>
  </si>
  <si>
    <t>2 Guns  </t>
  </si>
  <si>
    <t>The Scorch Trials  </t>
  </si>
  <si>
    <t>Shooter  </t>
  </si>
  <si>
    <t>Scott Pilgrim vs. the World  </t>
  </si>
  <si>
    <t>The Core  </t>
  </si>
  <si>
    <t>The Terminal  </t>
  </si>
  <si>
    <t>The Village  </t>
  </si>
  <si>
    <t>AVP: Alien vs. Predator  </t>
  </si>
  <si>
    <t>Doom  </t>
  </si>
  <si>
    <t>Hart's War  </t>
  </si>
  <si>
    <t>The Santa Clause 2  </t>
  </si>
  <si>
    <t>The Kid  </t>
  </si>
  <si>
    <t>Marley &amp; Me  </t>
  </si>
  <si>
    <t>The Green Mile  </t>
  </si>
  <si>
    <t>The Bourne Identity  </t>
  </si>
  <si>
    <t>The Truman Show  </t>
  </si>
  <si>
    <t>Daddy Day Care  </t>
  </si>
  <si>
    <t>Cats &amp; Dogs  </t>
  </si>
  <si>
    <t>The Italian Job  </t>
  </si>
  <si>
    <t>Two Weeks Notice  </t>
  </si>
  <si>
    <t>Couples Retreat  </t>
  </si>
  <si>
    <t>Days of Thunder  </t>
  </si>
  <si>
    <t>Cheaper by the Dozen 2  </t>
  </si>
  <si>
    <t>Eat Pray Love  </t>
  </si>
  <si>
    <t>The Family Man  </t>
  </si>
  <si>
    <t>The Horse Whisperer  </t>
  </si>
  <si>
    <t>The Scorpion King  </t>
  </si>
  <si>
    <t>Jack Reacher  </t>
  </si>
  <si>
    <t>Deep Blue Sea  </t>
  </si>
  <si>
    <t>This Is It  </t>
  </si>
  <si>
    <t>Contagion  </t>
  </si>
  <si>
    <t>Kangaroo Jack  </t>
  </si>
  <si>
    <t>Coraline  </t>
  </si>
  <si>
    <t>Starsky &amp; Hutch  </t>
  </si>
  <si>
    <t>Jingle All the Way  </t>
  </si>
  <si>
    <t>A Civil Action  </t>
  </si>
  <si>
    <t>ParaNorman  </t>
  </si>
  <si>
    <t>The Jackal  </t>
  </si>
  <si>
    <t>Paycheck  </t>
  </si>
  <si>
    <t>Up Close &amp; Personal  </t>
  </si>
  <si>
    <t>The Tale of Despereaux  </t>
  </si>
  <si>
    <t>The Tuxedo  </t>
  </si>
  <si>
    <t>Under Siege 2: Dark Territory  </t>
  </si>
  <si>
    <t>Jack Ryan: Shadow Recruit  </t>
  </si>
  <si>
    <t>Joy  </t>
  </si>
  <si>
    <t>London Has Fallen  </t>
  </si>
  <si>
    <t>The Boxtrolls  </t>
  </si>
  <si>
    <t>The Lego Movie  </t>
  </si>
  <si>
    <t>Reign of Fire  </t>
  </si>
  <si>
    <t>Gangster Squad  </t>
  </si>
  <si>
    <t>Year One  </t>
  </si>
  <si>
    <t>Invictus  </t>
  </si>
  <si>
    <t>Duplicity  </t>
  </si>
  <si>
    <t>The Sentinel  </t>
  </si>
  <si>
    <t>Star Trek: Nemesis  </t>
  </si>
  <si>
    <t>Intolerable Cruelty  </t>
  </si>
  <si>
    <t>Analyze That  </t>
  </si>
  <si>
    <t>Righteous Kill  </t>
  </si>
  <si>
    <t>Mercury Rising  </t>
  </si>
  <si>
    <t>The Soloist  </t>
  </si>
  <si>
    <t>The Legend of Bagger Vance  </t>
  </si>
  <si>
    <t>Almost Famous  </t>
  </si>
  <si>
    <t>Priest  </t>
  </si>
  <si>
    <t>Sinbad: Legend of the Seven Seas  </t>
  </si>
  <si>
    <t>Event Horizon  </t>
  </si>
  <si>
    <t>Dragonfly  </t>
  </si>
  <si>
    <t>Flyboys  </t>
  </si>
  <si>
    <t>The Last Castle  </t>
  </si>
  <si>
    <t>Winter's Tale  </t>
  </si>
  <si>
    <t>The Mortal Instruments: City of Bones  </t>
  </si>
  <si>
    <t>Meet Dave  </t>
  </si>
  <si>
    <t>Inkheart  </t>
  </si>
  <si>
    <t>The Spirit  </t>
  </si>
  <si>
    <t>Mortdecai  </t>
  </si>
  <si>
    <t>In the Name of the King: A Dungeon Siege Tale  </t>
  </si>
  <si>
    <t>Holy Man  </t>
  </si>
  <si>
    <t>The Flintstones in Viva Rock Vegas  </t>
  </si>
  <si>
    <t>Resident Evil: Afterlife  </t>
  </si>
  <si>
    <t>Alvin and the Chipmunks  </t>
  </si>
  <si>
    <t>Shrek  </t>
  </si>
  <si>
    <t>Interview with the Vampire: The Vampire Chronicles  </t>
  </si>
  <si>
    <t>Christmas with the Kranks  </t>
  </si>
  <si>
    <t>I Am Number Four  </t>
  </si>
  <si>
    <t>Beautiful Creatures  </t>
  </si>
  <si>
    <t>Monster-in-Law  </t>
  </si>
  <si>
    <t>Hanging Up  </t>
  </si>
  <si>
    <t>City by the Sea  </t>
  </si>
  <si>
    <t>At First Sight  </t>
  </si>
  <si>
    <t>Alfie  </t>
  </si>
  <si>
    <t>The Promise  </t>
  </si>
  <si>
    <t>Along Came a Spider  </t>
  </si>
  <si>
    <t>The Swindle  </t>
  </si>
  <si>
    <t>Two Brothers  </t>
  </si>
  <si>
    <t>Ice Age  </t>
  </si>
  <si>
    <t>American Sniper  </t>
  </si>
  <si>
    <t>A Beautiful Mind  </t>
  </si>
  <si>
    <t>Star Trek: Insurrection  </t>
  </si>
  <si>
    <t>GoldenEye  </t>
  </si>
  <si>
    <t>RED  </t>
  </si>
  <si>
    <t>Deadpool  </t>
  </si>
  <si>
    <t>Goosebumps  </t>
  </si>
  <si>
    <t>Just Like Heaven  </t>
  </si>
  <si>
    <t>Leatherheads  </t>
  </si>
  <si>
    <t>Did You Hear About the Morgans?  </t>
  </si>
  <si>
    <t>The Internship  </t>
  </si>
  <si>
    <t>Red Tails  </t>
  </si>
  <si>
    <t>After the Sunset  </t>
  </si>
  <si>
    <t>The Cotton Club  </t>
  </si>
  <si>
    <t>The Devil's Advocate  </t>
  </si>
  <si>
    <t>DragonHeart  </t>
  </si>
  <si>
    <t>Ghost Rider: Spirit of Vengeance  </t>
  </si>
  <si>
    <t>Captain Corelli's Mandolin  </t>
  </si>
  <si>
    <t>Thunderbirds  </t>
  </si>
  <si>
    <t>Elizabethtown  </t>
  </si>
  <si>
    <t>All the Pretty Horses  </t>
  </si>
  <si>
    <t>Rock Star  </t>
  </si>
  <si>
    <t>The Pacifier  </t>
  </si>
  <si>
    <t>Walking Tall  </t>
  </si>
  <si>
    <t>Gods and Generals  </t>
  </si>
  <si>
    <t>New Year's Eve  </t>
  </si>
  <si>
    <t>First Knight  </t>
  </si>
  <si>
    <t>Everest  </t>
  </si>
  <si>
    <t>Any Given Sunday  </t>
  </si>
  <si>
    <t>Ladder 49  </t>
  </si>
  <si>
    <t>Edtv  </t>
  </si>
  <si>
    <t>Forrest Gump  </t>
  </si>
  <si>
    <t>Meet the Parents  </t>
  </si>
  <si>
    <t>Pocahontas  </t>
  </si>
  <si>
    <t>Superman  </t>
  </si>
  <si>
    <t>George of the Jungle  </t>
  </si>
  <si>
    <t>American Wedding  </t>
  </si>
  <si>
    <t>Captain Phillips  </t>
  </si>
  <si>
    <t>Date Night  </t>
  </si>
  <si>
    <t>The Equalizer  </t>
  </si>
  <si>
    <t>Maid in Manhattan  </t>
  </si>
  <si>
    <t>The Pursuit of Happyness  </t>
  </si>
  <si>
    <t>Flightplan  </t>
  </si>
  <si>
    <t>Disclosure  </t>
  </si>
  <si>
    <t>City of Angels  </t>
  </si>
  <si>
    <t>Bowfinger  </t>
  </si>
  <si>
    <t>Tango &amp; Cash  </t>
  </si>
  <si>
    <t>Death Becomes Her  </t>
  </si>
  <si>
    <t>Shanghai Noon  </t>
  </si>
  <si>
    <t>Executive Decision  </t>
  </si>
  <si>
    <t>Mr. Popper's Penguins  </t>
  </si>
  <si>
    <t>The Forbidden Kingdom  </t>
  </si>
  <si>
    <t>Free Birds  </t>
  </si>
  <si>
    <t>Evita  </t>
  </si>
  <si>
    <t>Ronin  </t>
  </si>
  <si>
    <t>The Ghost and the Darkness  </t>
  </si>
  <si>
    <t>Paddington  </t>
  </si>
  <si>
    <t>The Hunted  </t>
  </si>
  <si>
    <t>Instinct  </t>
  </si>
  <si>
    <t>Stuck on You  </t>
  </si>
  <si>
    <t>Semi-Pro  </t>
  </si>
  <si>
    <t>The Pirates! Band of Misfits  </t>
  </si>
  <si>
    <t>Changeling  </t>
  </si>
  <si>
    <t>The Fan  </t>
  </si>
  <si>
    <t>Elizabeth: The Golden Age  </t>
  </si>
  <si>
    <t>Imagine That  </t>
  </si>
  <si>
    <t>Burlesque  </t>
  </si>
  <si>
    <t>Seven Pounds  </t>
  </si>
  <si>
    <t>Bullet to the Head  </t>
  </si>
  <si>
    <t>All the King's Men  </t>
  </si>
  <si>
    <t>Beloved  </t>
  </si>
  <si>
    <t>Lucky You  </t>
  </si>
  <si>
    <t>Beverly Hills Cop III  </t>
  </si>
  <si>
    <t>Dream House  </t>
  </si>
  <si>
    <t>Death to Smoochy  </t>
  </si>
  <si>
    <t>3:10 to Yuma  </t>
  </si>
  <si>
    <t>City of Ember  </t>
  </si>
  <si>
    <t>Wonder Boys  </t>
  </si>
  <si>
    <t>Bringing Out the Dead  </t>
  </si>
  <si>
    <t>Message in a Bottle  </t>
  </si>
  <si>
    <t>The Nutty Professor  </t>
  </si>
  <si>
    <t>Blade II  </t>
  </si>
  <si>
    <t>The Godfather: Part III  </t>
  </si>
  <si>
    <t>You, Me and Dupree  </t>
  </si>
  <si>
    <t>Superman II  </t>
  </si>
  <si>
    <t>Gigli  </t>
  </si>
  <si>
    <t>V for Vendetta  </t>
  </si>
  <si>
    <t>Be Cool  </t>
  </si>
  <si>
    <t>Crimson Tide  </t>
  </si>
  <si>
    <t>Domestic Disturbance  </t>
  </si>
  <si>
    <t>Black Mass  </t>
  </si>
  <si>
    <t>Grindhouse  </t>
  </si>
  <si>
    <t>Moulin Rouge!  </t>
  </si>
  <si>
    <t>A Sound of Thunder  </t>
  </si>
  <si>
    <t>Hostage  </t>
  </si>
  <si>
    <t>Catch Me If You Can  </t>
  </si>
  <si>
    <t>The Break-Up  </t>
  </si>
  <si>
    <t>Mamma Mia!  </t>
  </si>
  <si>
    <t>Valentine's Day  </t>
  </si>
  <si>
    <t>The Thin Red Line  </t>
  </si>
  <si>
    <t>The Change-Up  </t>
  </si>
  <si>
    <t>Man on the Moon  </t>
  </si>
  <si>
    <t>Casino  </t>
  </si>
  <si>
    <t>From Paris with Love  </t>
  </si>
  <si>
    <t>Bulletproof Monk  </t>
  </si>
  <si>
    <t>Erin Brockovich  </t>
  </si>
  <si>
    <t>16 Blocks  </t>
  </si>
  <si>
    <t>Me, Myself &amp; Irene  </t>
  </si>
  <si>
    <t>Barnyard  </t>
  </si>
  <si>
    <t>Ishtar  </t>
  </si>
  <si>
    <t>The Adjustment Bureau  </t>
  </si>
  <si>
    <t>Focus  </t>
  </si>
  <si>
    <t>Exorcist: The Beginning  </t>
  </si>
  <si>
    <t>Escape Plan  </t>
  </si>
  <si>
    <t>Broken Arrow  </t>
  </si>
  <si>
    <t>Oliver Twist  </t>
  </si>
  <si>
    <t>Perfume: The Story of a Murderer  </t>
  </si>
  <si>
    <t>The Shaggy Dog  </t>
  </si>
  <si>
    <t>The Black Dahlia  </t>
  </si>
  <si>
    <t>Casper  </t>
  </si>
  <si>
    <t>Alien 3  </t>
  </si>
  <si>
    <t>Chain Reaction  </t>
  </si>
  <si>
    <t>Muppets Most Wanted  </t>
  </si>
  <si>
    <t>Anastasia  </t>
  </si>
  <si>
    <t>Law Abiding Citizen  </t>
  </si>
  <si>
    <t>The Dukes of Hazzard  </t>
  </si>
  <si>
    <t>The Twilight Saga: New Moon  </t>
  </si>
  <si>
    <t>Jerry Maguire  </t>
  </si>
  <si>
    <t>Ted  </t>
  </si>
  <si>
    <t>As Good as It Gets  </t>
  </si>
  <si>
    <t>Patch Adams  </t>
  </si>
  <si>
    <t>Anchorman 2: The Legend Continues  </t>
  </si>
  <si>
    <t>Mr. Deeds  </t>
  </si>
  <si>
    <t>Super 8  </t>
  </si>
  <si>
    <t>How to Lose a Guy in 10 Days  </t>
  </si>
  <si>
    <t>22 Jump Street  </t>
  </si>
  <si>
    <t>Central Intelligence  </t>
  </si>
  <si>
    <t>Stepmom  </t>
  </si>
  <si>
    <t>Daddy's Home  </t>
  </si>
  <si>
    <t>Into the Woods  </t>
  </si>
  <si>
    <t>Payback  </t>
  </si>
  <si>
    <t>Congo  </t>
  </si>
  <si>
    <t>Knowing  </t>
  </si>
  <si>
    <t>Failure to Launch  </t>
  </si>
  <si>
    <t>Crazy, Stupid, Love.  </t>
  </si>
  <si>
    <t>Moneyball  </t>
  </si>
  <si>
    <t>Outbreak  </t>
  </si>
  <si>
    <t>Non-Stop  </t>
  </si>
  <si>
    <t>Shanghai Knights  </t>
  </si>
  <si>
    <t>Curious George  </t>
  </si>
  <si>
    <t>Herbie Fully Loaded  </t>
  </si>
  <si>
    <t>Don't Say a Word  </t>
  </si>
  <si>
    <t>Hansel &amp; Gretel: Witch Hunters  </t>
  </si>
  <si>
    <t>Unfaithful  </t>
  </si>
  <si>
    <t>Syriana  </t>
  </si>
  <si>
    <t>13 Hours  </t>
  </si>
  <si>
    <t>The Book of Life  </t>
  </si>
  <si>
    <t>Firewall  </t>
  </si>
  <si>
    <t>Absolute Power  </t>
  </si>
  <si>
    <t>G.I. Jane  </t>
  </si>
  <si>
    <t>The Game  </t>
  </si>
  <si>
    <t>Silent Hill  </t>
  </si>
  <si>
    <t>The Replacements  </t>
  </si>
  <si>
    <t>American Reunion  </t>
  </si>
  <si>
    <t>The Negotiator  </t>
  </si>
  <si>
    <t>Into the Storm  </t>
  </si>
  <si>
    <t>Gremlins 2: The New Batch  </t>
  </si>
  <si>
    <t>The Judge  </t>
  </si>
  <si>
    <t>The Peacemaker  </t>
  </si>
  <si>
    <t>Out of Time  </t>
  </si>
  <si>
    <t>On Deadly Ground  </t>
  </si>
  <si>
    <t>The Adventures of Sharkboy and Lavagirl 3-D  </t>
  </si>
  <si>
    <t>The Beach  </t>
  </si>
  <si>
    <t>Raising Helen  </t>
  </si>
  <si>
    <t>For Love of the Game  </t>
  </si>
  <si>
    <t>Marmaduke  </t>
  </si>
  <si>
    <t>Hereafter  </t>
  </si>
  <si>
    <t>Murder by Numbers  </t>
  </si>
  <si>
    <t>Assassins  </t>
  </si>
  <si>
    <t>Hannibal Rising  </t>
  </si>
  <si>
    <t>The Story of Us  </t>
  </si>
  <si>
    <t>Basic  </t>
  </si>
  <si>
    <t>Blood Work  </t>
  </si>
  <si>
    <t>The International  </t>
  </si>
  <si>
    <t>Escape from L.A.  </t>
  </si>
  <si>
    <t>The Life Aquatic with Steve Zissou  </t>
  </si>
  <si>
    <t>Free State of Jones  </t>
  </si>
  <si>
    <t>The Life of David Gale  </t>
  </si>
  <si>
    <t>Run All Night  </t>
  </si>
  <si>
    <t>Into the Blue  </t>
  </si>
  <si>
    <t>Mad City  </t>
  </si>
  <si>
    <t>Baby's Day Out  </t>
  </si>
  <si>
    <t>The Scarlet Letter  </t>
  </si>
  <si>
    <t>Domino  </t>
  </si>
  <si>
    <t>Jade  </t>
  </si>
  <si>
    <t>Gamer  </t>
  </si>
  <si>
    <t>Zoolander 2  </t>
  </si>
  <si>
    <t>The Big Bounce  </t>
  </si>
  <si>
    <t>What Planet Are You From?  </t>
  </si>
  <si>
    <t>Drive Angry  </t>
  </si>
  <si>
    <t>Child 44  </t>
  </si>
  <si>
    <t>The Hitchhiker's Guide to the Galaxy  </t>
  </si>
  <si>
    <t>The Ant Bully  </t>
  </si>
  <si>
    <t>Nixon  </t>
  </si>
  <si>
    <t>Underworld: Evolution  </t>
  </si>
  <si>
    <t>Lord of War  </t>
  </si>
  <si>
    <t>Shall We Dance  </t>
  </si>
  <si>
    <t>Black Knight  </t>
  </si>
  <si>
    <t>Dear Wendy  </t>
  </si>
  <si>
    <t>Alias Betty  </t>
  </si>
  <si>
    <t>Les visiteurs  </t>
  </si>
  <si>
    <t>Your Highness  </t>
  </si>
  <si>
    <t>The One  </t>
  </si>
  <si>
    <t>Chappie  </t>
  </si>
  <si>
    <t>The Happening  </t>
  </si>
  <si>
    <t>Practical Magic  </t>
  </si>
  <si>
    <t>Robin Hood: Prince of Thieves  </t>
  </si>
  <si>
    <t>Traffic  </t>
  </si>
  <si>
    <t>Indiana Jones and the Last Crusade  </t>
  </si>
  <si>
    <t>The Bone Collector  </t>
  </si>
  <si>
    <t>Panic Room  </t>
  </si>
  <si>
    <t>Three Kings  </t>
  </si>
  <si>
    <t>Rat Race  </t>
  </si>
  <si>
    <t>K-PAX  </t>
  </si>
  <si>
    <t>Kate &amp; Leopold  </t>
  </si>
  <si>
    <t>Bedazzled  </t>
  </si>
  <si>
    <t>Taken 3  </t>
  </si>
  <si>
    <t>Out of Sight  </t>
  </si>
  <si>
    <t>The Thomas Crown Affair  </t>
  </si>
  <si>
    <t>Riding in Cars with Boys  </t>
  </si>
  <si>
    <t>America's Sweethearts  </t>
  </si>
  <si>
    <t>Scary Movie 3  </t>
  </si>
  <si>
    <t>A Very Long Engagement  </t>
  </si>
  <si>
    <t>The Cable Guy  </t>
  </si>
  <si>
    <t>Happily N'Ever After  </t>
  </si>
  <si>
    <t>Mary Reilly  </t>
  </si>
  <si>
    <t>Jonah Hex  </t>
  </si>
  <si>
    <t>Shaft  </t>
  </si>
  <si>
    <t>My Best Friend's Wedding  </t>
  </si>
  <si>
    <t>Insomnia  </t>
  </si>
  <si>
    <t>Courage Under Fire  </t>
  </si>
  <si>
    <t>Prisoners  </t>
  </si>
  <si>
    <t>The Lion King  </t>
  </si>
  <si>
    <t>Flight of the Phoenix  </t>
  </si>
  <si>
    <t>Death Race  </t>
  </si>
  <si>
    <t>Miss Congeniality 2: Armed and Fabulous  </t>
  </si>
  <si>
    <t>Inside Man  </t>
  </si>
  <si>
    <t>Resident Evil: Apocalypse  </t>
  </si>
  <si>
    <t>Star Trek: First Contact  </t>
  </si>
  <si>
    <t>Liar Liar  </t>
  </si>
  <si>
    <t>The Flintstones  </t>
  </si>
  <si>
    <t>Taken 2  </t>
  </si>
  <si>
    <t>Miss Congeniality  </t>
  </si>
  <si>
    <t>Journey to the Center of the Earth  </t>
  </si>
  <si>
    <t>The Pelican Brief  </t>
  </si>
  <si>
    <t>The Client  </t>
  </si>
  <si>
    <t>The Bucket List  </t>
  </si>
  <si>
    <t>Patriot Games  </t>
  </si>
  <si>
    <t>Training Day  </t>
  </si>
  <si>
    <t>Galaxy Quest  </t>
  </si>
  <si>
    <t>Scary Movie 2  </t>
  </si>
  <si>
    <t>The Muppets  </t>
  </si>
  <si>
    <t>Blade  </t>
  </si>
  <si>
    <t>Changing Lanes  </t>
  </si>
  <si>
    <t>Anaconda  </t>
  </si>
  <si>
    <t>Coyote Ugly  </t>
  </si>
  <si>
    <t>Love Actually  </t>
  </si>
  <si>
    <t>The Specialist  </t>
  </si>
  <si>
    <t>Tin Cup  </t>
  </si>
  <si>
    <t>Kicking &amp; Screaming  </t>
  </si>
  <si>
    <t>Resident Evil: Extinction  </t>
  </si>
  <si>
    <t>Last Holiday  </t>
  </si>
  <si>
    <t>The River Wild  </t>
  </si>
  <si>
    <t>The Indian in the Cupboard  </t>
  </si>
  <si>
    <t>Savages  </t>
  </si>
  <si>
    <t>Across the Universe  </t>
  </si>
  <si>
    <t>The Glimmer Man  </t>
  </si>
  <si>
    <t>Multiplicity  </t>
  </si>
  <si>
    <t>Aliens in the Attic  </t>
  </si>
  <si>
    <t>The Pledge  </t>
  </si>
  <si>
    <t>The Producers  </t>
  </si>
  <si>
    <t>The Phantom  </t>
  </si>
  <si>
    <t>The Ghost Writer  </t>
  </si>
  <si>
    <t>Deep Rising  </t>
  </si>
  <si>
    <t>Miracle at St. Anna  </t>
  </si>
  <si>
    <t>Curse of the Golden Flower  </t>
  </si>
  <si>
    <t>Love in the Time of Cholera  </t>
  </si>
  <si>
    <t>Shadow Conspiracy  </t>
  </si>
  <si>
    <t>Johnny English Reborn  </t>
  </si>
  <si>
    <t>Unleashed  </t>
  </si>
  <si>
    <t>Chicken Run  </t>
  </si>
  <si>
    <t>The Warrior's Way  </t>
  </si>
  <si>
    <t>Scary Movie 4  </t>
  </si>
  <si>
    <t>Showgirls  </t>
  </si>
  <si>
    <t>The Impossible  </t>
  </si>
  <si>
    <t>Chicago  </t>
  </si>
  <si>
    <t>Four Brothers  </t>
  </si>
  <si>
    <t>What's the Worst That Could Happen?  </t>
  </si>
  <si>
    <t>Dragonball: Evolution  </t>
  </si>
  <si>
    <t>The Last Stand  </t>
  </si>
  <si>
    <t>Legally Blonde 2: Red, White &amp; Blonde  </t>
  </si>
  <si>
    <t>Flame and Citron  </t>
  </si>
  <si>
    <t>Argo  </t>
  </si>
  <si>
    <t>Battlefield Earth  </t>
  </si>
  <si>
    <t>The Hateful Eight  </t>
  </si>
  <si>
    <t>The Fugitive  </t>
  </si>
  <si>
    <t>Sleepers  </t>
  </si>
  <si>
    <t>Rambo: First Blood Part II  </t>
  </si>
  <si>
    <t>The Juror  </t>
  </si>
  <si>
    <t>Heaven's Gate  </t>
  </si>
  <si>
    <t>Charlie St. Cloud  </t>
  </si>
  <si>
    <t>The Interview  </t>
  </si>
  <si>
    <t>Elektra  </t>
  </si>
  <si>
    <t>Finding Forrester  </t>
  </si>
  <si>
    <t>28 Days  </t>
  </si>
  <si>
    <t>The Sweetest Thing  </t>
  </si>
  <si>
    <t>The Heat  </t>
  </si>
  <si>
    <t>The Skeleton Key  </t>
  </si>
  <si>
    <t>3000 Miles to Graceland  </t>
  </si>
  <si>
    <t>The Firm  </t>
  </si>
  <si>
    <t>21 Jump Street  </t>
  </si>
  <si>
    <t>Notting Hill  </t>
  </si>
  <si>
    <t>Along Came Polly  </t>
  </si>
  <si>
    <t>Here Comes the Boom  </t>
  </si>
  <si>
    <t>High Crimes  </t>
  </si>
  <si>
    <t>The Mirror Has Two Faces  </t>
  </si>
  <si>
    <t>BrÃ¼no  </t>
  </si>
  <si>
    <t>Red Riding Hood  </t>
  </si>
  <si>
    <t>15 Minutes  </t>
  </si>
  <si>
    <t>Super Mario Bros.  </t>
  </si>
  <si>
    <t>Man on a Ledge  </t>
  </si>
  <si>
    <t>Horrible Bosses 2  </t>
  </si>
  <si>
    <t>Feardotcom  </t>
  </si>
  <si>
    <t>The Nut Job  </t>
  </si>
  <si>
    <t>Original Sin  </t>
  </si>
  <si>
    <t>8 Mile  </t>
  </si>
  <si>
    <t>The Medallion  </t>
  </si>
  <si>
    <t>The Big Year  </t>
  </si>
  <si>
    <t>Oceans  </t>
  </si>
  <si>
    <t>The Relic  </t>
  </si>
  <si>
    <t>Zero Dark Thirty  </t>
  </si>
  <si>
    <t>Bridget Jones: The Edge of Reason  </t>
  </si>
  <si>
    <t>Ninja Assassin  </t>
  </si>
  <si>
    <t>Striptease  </t>
  </si>
  <si>
    <t>The Host  </t>
  </si>
  <si>
    <t>Man of the House  </t>
  </si>
  <si>
    <t>The Adventures of Ford Fairlane  </t>
  </si>
  <si>
    <t>The Princess Diaries 2: Royal Engagement  </t>
  </si>
  <si>
    <t>Blended  </t>
  </si>
  <si>
    <t>Dune  </t>
  </si>
  <si>
    <t>Bangkok Dangerous  </t>
  </si>
  <si>
    <t>Big Trouble  </t>
  </si>
  <si>
    <t>The Bounty Hunter  </t>
  </si>
  <si>
    <t>Victor Frankenstein  </t>
  </si>
  <si>
    <t>The Mechanic  </t>
  </si>
  <si>
    <t>Boomerang  </t>
  </si>
  <si>
    <t>One for the Money  </t>
  </si>
  <si>
    <t>The Sixth Sense  </t>
  </si>
  <si>
    <t>American Hustle  </t>
  </si>
  <si>
    <t>The Proposal  </t>
  </si>
  <si>
    <t>Back to the Future Part II  </t>
  </si>
  <si>
    <t>Lucy  </t>
  </si>
  <si>
    <t>Fifty Shades of Grey  </t>
  </si>
  <si>
    <t>A Time to Kill  </t>
  </si>
  <si>
    <t>Cheaper by the Dozen  </t>
  </si>
  <si>
    <t>Lone Survivor  </t>
  </si>
  <si>
    <t>A League of Their Own  </t>
  </si>
  <si>
    <t>The Conjuring 2  </t>
  </si>
  <si>
    <t>The Social Network  </t>
  </si>
  <si>
    <t>He's Just Not That Into You  </t>
  </si>
  <si>
    <t>Scream 3  </t>
  </si>
  <si>
    <t>Back to the Future Part III  </t>
  </si>
  <si>
    <t>Get Hard  </t>
  </si>
  <si>
    <t>Bram Stoker's Dracula  </t>
  </si>
  <si>
    <t>Julie &amp; Julia  </t>
  </si>
  <si>
    <t>42  </t>
  </si>
  <si>
    <t>The Talented Mr. Ripley  </t>
  </si>
  <si>
    <t>Eight Below  </t>
  </si>
  <si>
    <t>Ride Along 2  </t>
  </si>
  <si>
    <t>The Last of the Mohicans  </t>
  </si>
  <si>
    <t>Ray  </t>
  </si>
  <si>
    <t>Sin City  </t>
  </si>
  <si>
    <t>Vantage Point  </t>
  </si>
  <si>
    <t>I Love You, Man  </t>
  </si>
  <si>
    <t>Shallow Hal  </t>
  </si>
  <si>
    <t>JFK  </t>
  </si>
  <si>
    <t>Big Momma's House 2  </t>
  </si>
  <si>
    <t>The Other Woman  </t>
  </si>
  <si>
    <t>The Final Destination  </t>
  </si>
  <si>
    <t>Bridge of Spies  </t>
  </si>
  <si>
    <t>Behind Enemy Lines  </t>
  </si>
  <si>
    <t>Small Soldiers  </t>
  </si>
  <si>
    <t>Spawn  </t>
  </si>
  <si>
    <t>The Lincoln Lawyer  </t>
  </si>
  <si>
    <t>The Prestige  </t>
  </si>
  <si>
    <t>Escape from Planet Earth  </t>
  </si>
  <si>
    <t>Apocalypto  </t>
  </si>
  <si>
    <t>Predators  </t>
  </si>
  <si>
    <t>Legal Eagles  </t>
  </si>
  <si>
    <t>Secret Window  </t>
  </si>
  <si>
    <t>The Lake House  </t>
  </si>
  <si>
    <t>Made of Honor  </t>
  </si>
  <si>
    <t>Jersey Boys  </t>
  </si>
  <si>
    <t>The Rainmaker  </t>
  </si>
  <si>
    <t>Gothika  </t>
  </si>
  <si>
    <t>Medicine Man  </t>
  </si>
  <si>
    <t>Aliens vs. Predator: Requiem  </t>
  </si>
  <si>
    <t>Ri ¢hie Ri ¢h  </t>
  </si>
  <si>
    <t>Autumn in New York  </t>
  </si>
  <si>
    <t>Paul  </t>
  </si>
  <si>
    <t>The Guilt Trip  </t>
  </si>
  <si>
    <t>Scream 4  </t>
  </si>
  <si>
    <t>8MM  </t>
  </si>
  <si>
    <t>Sex Tape  </t>
  </si>
  <si>
    <t>Final Destination 5  </t>
  </si>
  <si>
    <t>Mickey Blue Eyes  </t>
  </si>
  <si>
    <t>Pay It Forward  </t>
  </si>
  <si>
    <t>Drillbit Taylor  </t>
  </si>
  <si>
    <t>A Million Ways to Die in the West  </t>
  </si>
  <si>
    <t>Extremely Loud &amp; Incredibly Close  </t>
  </si>
  <si>
    <t>Morning Glory  </t>
  </si>
  <si>
    <t>Get Rich or Die Tryin'  </t>
  </si>
  <si>
    <t>The Art of War  </t>
  </si>
  <si>
    <t>Rent  </t>
  </si>
  <si>
    <t>Bless the Child  </t>
  </si>
  <si>
    <t>The Out-of-Towners  </t>
  </si>
  <si>
    <t>The Island of Dr. Moreau  </t>
  </si>
  <si>
    <t>The Musketeer  </t>
  </si>
  <si>
    <t>Sweet November  </t>
  </si>
  <si>
    <t>The Reaping  </t>
  </si>
  <si>
    <t>Renaissance Man  </t>
  </si>
  <si>
    <t>Colombiana  </t>
  </si>
  <si>
    <t>The Magic Sword: Quest for Camelot  </t>
  </si>
  <si>
    <t>Torque  </t>
  </si>
  <si>
    <t>City Hall  </t>
  </si>
  <si>
    <t>Marie Antoinette  </t>
  </si>
  <si>
    <t>Kiss of Death  </t>
  </si>
  <si>
    <t>Get Carter  </t>
  </si>
  <si>
    <t>Fantastic Mr. Fox  </t>
  </si>
  <si>
    <t>Life or Something Like It  </t>
  </si>
  <si>
    <t>Memoirs of an Invisible Man  </t>
  </si>
  <si>
    <t>Big Miracle  </t>
  </si>
  <si>
    <t>The Deep End of the Ocean  </t>
  </si>
  <si>
    <t>Cirque du Freak: The Vampire's Assistant  </t>
  </si>
  <si>
    <t>Duplex  </t>
  </si>
  <si>
    <t>Impostor  </t>
  </si>
  <si>
    <t>Extreme Ops  </t>
  </si>
  <si>
    <t>Just Visiting  </t>
  </si>
  <si>
    <t>A Thousand Words  </t>
  </si>
  <si>
    <t>Delgo  </t>
  </si>
  <si>
    <t>The Gunman  </t>
  </si>
  <si>
    <t>Alex Rider: Operation Stormbreaker  </t>
  </si>
  <si>
    <t>The Warlords  </t>
  </si>
  <si>
    <t>Serenity  </t>
  </si>
  <si>
    <t>Grudge Match  </t>
  </si>
  <si>
    <t>The Express  </t>
  </si>
  <si>
    <t>What to Expect When You're Expecting  </t>
  </si>
  <si>
    <t>In Time  </t>
  </si>
  <si>
    <t>A Few Good Men  </t>
  </si>
  <si>
    <t>Corpse Bride  </t>
  </si>
  <si>
    <t>The Whole Ten Yards  </t>
  </si>
  <si>
    <t>The Imaginarium of Doctor Parnassus  </t>
  </si>
  <si>
    <t>Shorts  </t>
  </si>
  <si>
    <t>My Best Friend's Girl  </t>
  </si>
  <si>
    <t>Envy  </t>
  </si>
  <si>
    <t>The Children of Huang Shi  </t>
  </si>
  <si>
    <t>Snowpiercer  </t>
  </si>
  <si>
    <t>The Time Traveler's Wife  </t>
  </si>
  <si>
    <t>Frankenweenie  </t>
  </si>
  <si>
    <t>Against the Ropes  </t>
  </si>
  <si>
    <t>Superman III  </t>
  </si>
  <si>
    <t>Sgt. Bilko  </t>
  </si>
  <si>
    <t>The Grandmaster  </t>
  </si>
  <si>
    <t>The Fast and the Furious  </t>
  </si>
  <si>
    <t>Spy Kids 3-D: Game Over  </t>
  </si>
  <si>
    <t>The Doors  </t>
  </si>
  <si>
    <t>Sweet Home Alabama  </t>
  </si>
  <si>
    <t>The Ugly Truth  </t>
  </si>
  <si>
    <t>Spy Kids 2: Island of Lost Dreams  </t>
  </si>
  <si>
    <t>Water for Elephants  </t>
  </si>
  <si>
    <t>The Hurricane  </t>
  </si>
  <si>
    <t>Enough  </t>
  </si>
  <si>
    <t>Angel Eyes  </t>
  </si>
  <si>
    <t>Joe Somebody  </t>
  </si>
  <si>
    <t>The Ninth Gate  </t>
  </si>
  <si>
    <t>Extreme Measures  </t>
  </si>
  <si>
    <t>White Squall  </t>
  </si>
  <si>
    <t>Riddick  </t>
  </si>
  <si>
    <t>Texas Rangers  </t>
  </si>
  <si>
    <t>The 5th Wave  </t>
  </si>
  <si>
    <t>Rush  </t>
  </si>
  <si>
    <t>How to Be Single  </t>
  </si>
  <si>
    <t>True Grit  </t>
  </si>
  <si>
    <t>The Order  </t>
  </si>
  <si>
    <t>Pushing Tin  </t>
  </si>
  <si>
    <t>The Addams Family  </t>
  </si>
  <si>
    <t>Stranger Than Fiction  </t>
  </si>
  <si>
    <t>Switchback  </t>
  </si>
  <si>
    <t>The Town  </t>
  </si>
  <si>
    <t>Burn After Reading  </t>
  </si>
  <si>
    <t>Nim's Island  </t>
  </si>
  <si>
    <t>Magnolia  </t>
  </si>
  <si>
    <t>Cop Out  </t>
  </si>
  <si>
    <t>Dolphin Tale  </t>
  </si>
  <si>
    <t>Twilight  </t>
  </si>
  <si>
    <t>We're the Millers  </t>
  </si>
  <si>
    <t>Aloha  </t>
  </si>
  <si>
    <t>The Rite  </t>
  </si>
  <si>
    <t>Space Chimps  </t>
  </si>
  <si>
    <t>The Princess Diaries  </t>
  </si>
  <si>
    <t>13 Going on 30  </t>
  </si>
  <si>
    <t>White Chicks  </t>
  </si>
  <si>
    <t>Hall Pass  </t>
  </si>
  <si>
    <t>Amistad  </t>
  </si>
  <si>
    <t>Raise the Titanic  </t>
  </si>
  <si>
    <t>John Q  </t>
  </si>
  <si>
    <t>Breakdown  </t>
  </si>
  <si>
    <t>Never Say Never Again  </t>
  </si>
  <si>
    <t>Hot Tub Time Machine  </t>
  </si>
  <si>
    <t>Dolphin Tale 2  </t>
  </si>
  <si>
    <t>A Man Apart  </t>
  </si>
  <si>
    <t>Ghosts of Mississippi  </t>
  </si>
  <si>
    <t>Snow Falling on Cedars  </t>
  </si>
  <si>
    <t>Gattaca  </t>
  </si>
  <si>
    <t>Isn't She Great  </t>
  </si>
  <si>
    <t>Ip Man 3  </t>
  </si>
  <si>
    <t>There Be Dragons  </t>
  </si>
  <si>
    <t>Head of State  </t>
  </si>
  <si>
    <t>Dredd  </t>
  </si>
  <si>
    <t>Hotel for Dogs  </t>
  </si>
  <si>
    <t>Killer Elite  </t>
  </si>
  <si>
    <t>The Last Legion  </t>
  </si>
  <si>
    <t>Beyond Borders  </t>
  </si>
  <si>
    <t>Garfield  </t>
  </si>
  <si>
    <t>From Hell  </t>
  </si>
  <si>
    <t>Johnny English  </t>
  </si>
  <si>
    <t>Revolutionary Road  </t>
  </si>
  <si>
    <t>Dumb and Dumber To  </t>
  </si>
  <si>
    <t>The Intern  </t>
  </si>
  <si>
    <t>The Count of Monte Cristo  </t>
  </si>
  <si>
    <t>The Other Boleyn Girl  </t>
  </si>
  <si>
    <t>Star Trek: Generations  </t>
  </si>
  <si>
    <t>Heartbreakers  </t>
  </si>
  <si>
    <t>Creed  </t>
  </si>
  <si>
    <t>The Hangover  </t>
  </si>
  <si>
    <t>Batman  </t>
  </si>
  <si>
    <t>Lethal Weapon 3  </t>
  </si>
  <si>
    <t>Spy Kids  </t>
  </si>
  <si>
    <t>Horrible Bosses  </t>
  </si>
  <si>
    <t>The Devil Wears Prada  </t>
  </si>
  <si>
    <t>Star Trek: The Motion Picture  </t>
  </si>
  <si>
    <t>Identity Thief  </t>
  </si>
  <si>
    <t>Cape Fear  </t>
  </si>
  <si>
    <t>21  </t>
  </si>
  <si>
    <t>Trainwreck  </t>
  </si>
  <si>
    <t>Guess Who  </t>
  </si>
  <si>
    <t>L.A. Confidential  </t>
  </si>
  <si>
    <t>Sky High  </t>
  </si>
  <si>
    <t>In &amp; Out  </t>
  </si>
  <si>
    <t>Species  </t>
  </si>
  <si>
    <t>The Man in the Iron Mask  </t>
  </si>
  <si>
    <t>Secretariat  </t>
  </si>
  <si>
    <t>Radio  </t>
  </si>
  <si>
    <t>Friends with Benefits  </t>
  </si>
  <si>
    <t>Neighbors 2: Sorority Rising  </t>
  </si>
  <si>
    <t>Saving Mr. Banks  </t>
  </si>
  <si>
    <t>This Is 40  </t>
  </si>
  <si>
    <t>Old Dogs  </t>
  </si>
  <si>
    <t>Underworld: Rise of the Lycans  </t>
  </si>
  <si>
    <t>License to Wed  </t>
  </si>
  <si>
    <t>Donnie Brasco  </t>
  </si>
  <si>
    <t>The Ladykillers  </t>
  </si>
  <si>
    <t>Max Payne  </t>
  </si>
  <si>
    <t>The Back-up Plan  </t>
  </si>
  <si>
    <t>Something Borrowed  </t>
  </si>
  <si>
    <t>Street Fighter  </t>
  </si>
  <si>
    <t>The Pianist  </t>
  </si>
  <si>
    <t>J. Edgar  </t>
  </si>
  <si>
    <t>Mirrors  </t>
  </si>
  <si>
    <t>Queen of the Damned  </t>
  </si>
  <si>
    <t>Predator 2  </t>
  </si>
  <si>
    <t>Untraceable  </t>
  </si>
  <si>
    <t>Blast from the Past  </t>
  </si>
  <si>
    <t>Jersey Girl  </t>
  </si>
  <si>
    <t>Alex Cross  </t>
  </si>
  <si>
    <t>Nanny McPhee Returns  </t>
  </si>
  <si>
    <t>Hoffa  </t>
  </si>
  <si>
    <t>Ella Enchanted  </t>
  </si>
  <si>
    <t>Concussion  </t>
  </si>
  <si>
    <t>Abduction  </t>
  </si>
  <si>
    <t>Valiant  </t>
  </si>
  <si>
    <t>Superhero Movie  </t>
  </si>
  <si>
    <t>Broken City  </t>
  </si>
  <si>
    <t>Cursed  </t>
  </si>
  <si>
    <t>Premium Rush  </t>
  </si>
  <si>
    <t>Hot Pursuit  </t>
  </si>
  <si>
    <t>The Four Feathers  </t>
  </si>
  <si>
    <t>Parker  </t>
  </si>
  <si>
    <t>Furry Vengeance  </t>
  </si>
  <si>
    <t>Lions for Lambs  </t>
  </si>
  <si>
    <t>Flight of the Intruder  </t>
  </si>
  <si>
    <t>Walk Hard: The Dewey Cox Story  </t>
  </si>
  <si>
    <t>The Shipping News  </t>
  </si>
  <si>
    <t>American Outlaws  </t>
  </si>
  <si>
    <t>The Young Victoria  </t>
  </si>
  <si>
    <t>Whiteout  </t>
  </si>
  <si>
    <t>Knock Off  </t>
  </si>
  <si>
    <t>Sabotage  </t>
  </si>
  <si>
    <t>Punisher: War Zone  </t>
  </si>
  <si>
    <t>Zoom  </t>
  </si>
  <si>
    <t>The Walk  </t>
  </si>
  <si>
    <t>Warriors of Virtue  </t>
  </si>
  <si>
    <t>A Good Year  </t>
  </si>
  <si>
    <t>Radio Flyer  </t>
  </si>
  <si>
    <t>Blood In, Blood Out  </t>
  </si>
  <si>
    <t>Smilla's Sense of Snow  </t>
  </si>
  <si>
    <t>Femme Fatale  </t>
  </si>
  <si>
    <t>Ride with the Devil  </t>
  </si>
  <si>
    <t>Unfinished Business  </t>
  </si>
  <si>
    <t>The Fountain  </t>
  </si>
  <si>
    <t>Stolen  </t>
  </si>
  <si>
    <t>Playing for Keeps  </t>
  </si>
  <si>
    <t>Mandela: Long Walk to Freedom  </t>
  </si>
  <si>
    <t>Snow Dogs  </t>
  </si>
  <si>
    <t>The Big Wedding  </t>
  </si>
  <si>
    <t>Dragon Wars: D-War  </t>
  </si>
  <si>
    <t>Warm Bodies  </t>
  </si>
  <si>
    <t>Little Black Book  </t>
  </si>
  <si>
    <t>The Next Three Days  </t>
  </si>
  <si>
    <t>North Country  </t>
  </si>
  <si>
    <t>Howard the Duck  </t>
  </si>
  <si>
    <t>Frost/Nixon  </t>
  </si>
  <si>
    <t>The Wedding Planner  </t>
  </si>
  <si>
    <t>Welcome Home, Roscoe Jenkins  </t>
  </si>
  <si>
    <t>The Bridges of Madison County  </t>
  </si>
  <si>
    <t>The Best Little Whorehouse in Texas  </t>
  </si>
  <si>
    <t>School of Rock  </t>
  </si>
  <si>
    <t>Ghost Ship  </t>
  </si>
  <si>
    <t>The Country Bears  </t>
  </si>
  <si>
    <t>See Spot Run  </t>
  </si>
  <si>
    <t>Exiled  </t>
  </si>
  <si>
    <t>What Happens in Vegas  </t>
  </si>
  <si>
    <t>Big Daddy  </t>
  </si>
  <si>
    <t>The Mexican  </t>
  </si>
  <si>
    <t>Reindeer Games  </t>
  </si>
  <si>
    <t>TMNT  </t>
  </si>
  <si>
    <t>The Maze Runner  </t>
  </si>
  <si>
    <t>Chill Factor  </t>
  </si>
  <si>
    <t>Ponyo  </t>
  </si>
  <si>
    <t>The Longest Ride  </t>
  </si>
  <si>
    <t>The Astronaut's Wife  </t>
  </si>
  <si>
    <t>I Dreamed of Africa  </t>
  </si>
  <si>
    <t>Thunder and the House of Magic  </t>
  </si>
  <si>
    <t>Moonraker  </t>
  </si>
  <si>
    <t>Summer Catch  </t>
  </si>
  <si>
    <t>Pandorum  </t>
  </si>
  <si>
    <t>Austin Powers: The Spy Who Shagged Me  </t>
  </si>
  <si>
    <t>The Cell  </t>
  </si>
  <si>
    <t>Malcolm X  </t>
  </si>
  <si>
    <t>The Benchwarmers  </t>
  </si>
  <si>
    <t>Resident Evil  </t>
  </si>
  <si>
    <t>Exit Wounds  </t>
  </si>
  <si>
    <t>Step Up Revolution  </t>
  </si>
  <si>
    <t>Snakes on a Plane  </t>
  </si>
  <si>
    <t>The Watcher  </t>
  </si>
  <si>
    <t>The Punisher  </t>
  </si>
  <si>
    <t>Elf  </t>
  </si>
  <si>
    <t>The Young and Prodigious T.S. Spivet  </t>
  </si>
  <si>
    <t>Se7en  </t>
  </si>
  <si>
    <t>Gran Torino  </t>
  </si>
  <si>
    <t>Bringing Down the House  </t>
  </si>
  <si>
    <t>The Man  </t>
  </si>
  <si>
    <t>Star Wars: Episode VI - Return of the Jedi  </t>
  </si>
  <si>
    <t>Bridesmaids  </t>
  </si>
  <si>
    <t>The Mothman Prophecies  </t>
  </si>
  <si>
    <t>Licence to Kill  </t>
  </si>
  <si>
    <t>The Master  </t>
  </si>
  <si>
    <t>The Tree of Life  </t>
  </si>
  <si>
    <t>The Reader  </t>
  </si>
  <si>
    <t>Phenomenon  </t>
  </si>
  <si>
    <t>Scrooged  </t>
  </si>
  <si>
    <t>Nacho Libre  </t>
  </si>
  <si>
    <t>This Is the End  </t>
  </si>
  <si>
    <t>Men of Honor  </t>
  </si>
  <si>
    <t>Big Mommas: Like Father, Like Son  </t>
  </si>
  <si>
    <t>Source Code  </t>
  </si>
  <si>
    <t>Alive  </t>
  </si>
  <si>
    <t>The Number 23  </t>
  </si>
  <si>
    <t>Dreamer: Inspired by a True Story  </t>
  </si>
  <si>
    <t>A History of Violence  </t>
  </si>
  <si>
    <t>Transporter 2  </t>
  </si>
  <si>
    <t>The Quick and the Dead  </t>
  </si>
  <si>
    <t>Repo Men  </t>
  </si>
  <si>
    <t>Cats Don't Dance  </t>
  </si>
  <si>
    <t>Cradle Will Rock  </t>
  </si>
  <si>
    <t>The Good German  </t>
  </si>
  <si>
    <t>Going the Distance  </t>
  </si>
  <si>
    <t>30 Days of Night  </t>
  </si>
  <si>
    <t>Are We There Yet?  </t>
  </si>
  <si>
    <t>Apocalypse Now  </t>
  </si>
  <si>
    <t>Criminal  </t>
  </si>
  <si>
    <t>Cleopatra  </t>
  </si>
  <si>
    <t>Hero  </t>
  </si>
  <si>
    <t>Wimbledon  </t>
  </si>
  <si>
    <t>Out of Africa  </t>
  </si>
  <si>
    <t>Flight  </t>
  </si>
  <si>
    <t>Hearts in Atlantis  </t>
  </si>
  <si>
    <t>Arachnophobia  </t>
  </si>
  <si>
    <t>Frequency  </t>
  </si>
  <si>
    <t>Vacation  </t>
  </si>
  <si>
    <t>Extraordinary Measures  </t>
  </si>
  <si>
    <t>eXistenZ  </t>
  </si>
  <si>
    <t>Headhunters  </t>
  </si>
  <si>
    <t>Get Shorty  </t>
  </si>
  <si>
    <t>Dark Water  </t>
  </si>
  <si>
    <t>Kill Bill: Vol. 1  </t>
  </si>
  <si>
    <t>Kill Bill: Vol. 2  </t>
  </si>
  <si>
    <t>Coach Carter  </t>
  </si>
  <si>
    <t>Unknown  </t>
  </si>
  <si>
    <t>The Living Daylights  </t>
  </si>
  <si>
    <t>Fever Pitch  </t>
  </si>
  <si>
    <t>New York Minute  </t>
  </si>
  <si>
    <t>The Hudsucker Proxy  </t>
  </si>
  <si>
    <t>Paul Blart: Mall Cop 2  </t>
  </si>
  <si>
    <t>Must Love Dogs  </t>
  </si>
  <si>
    <t>The Nativity Story  </t>
  </si>
  <si>
    <t>House of Wax  </t>
  </si>
  <si>
    <t>Midnight in the Garden of Good and Evil  </t>
  </si>
  <si>
    <t>The X Files: I Want to Believe  </t>
  </si>
  <si>
    <t>The Age of Innocence  </t>
  </si>
  <si>
    <t>Big Momma's House  </t>
  </si>
  <si>
    <t>The Darkest Hour  </t>
  </si>
  <si>
    <t>Safe  </t>
  </si>
  <si>
    <t>Doomsday  </t>
  </si>
  <si>
    <t>Bogus  </t>
  </si>
  <si>
    <t>The Incredible Burt Wonderstone  </t>
  </si>
  <si>
    <t>American Pie 2  </t>
  </si>
  <si>
    <t>Toy Story  </t>
  </si>
  <si>
    <t>The Vow  </t>
  </si>
  <si>
    <t>Remember the Titans  </t>
  </si>
  <si>
    <t>The Hunt for Red October  </t>
  </si>
  <si>
    <t>Lee Daniels' The Butler  </t>
  </si>
  <si>
    <t>Ace Ventura: When Nature Calls  </t>
  </si>
  <si>
    <t>District 9  </t>
  </si>
  <si>
    <t>The SpongeBob SquarePants Movie  </t>
  </si>
  <si>
    <t>Million Dollar Baby  </t>
  </si>
  <si>
    <t>Analyze This  </t>
  </si>
  <si>
    <t>27 Dresses  </t>
  </si>
  <si>
    <t>Hannah Montana: The Movie  </t>
  </si>
  <si>
    <t>Rugrats in Paris: The Movie  </t>
  </si>
  <si>
    <t>The Prince of Tides  </t>
  </si>
  <si>
    <t>Legends of the Fall  </t>
  </si>
  <si>
    <t>About Schmidt  </t>
  </si>
  <si>
    <t>Looper  </t>
  </si>
  <si>
    <t>Down to Earth  </t>
  </si>
  <si>
    <t>Babe  </t>
  </si>
  <si>
    <t>Hope Springs  </t>
  </si>
  <si>
    <t>Forgetting Sarah Marshall  </t>
  </si>
  <si>
    <t>Baby Mama  </t>
  </si>
  <si>
    <t>Hope Floats  </t>
  </si>
  <si>
    <t>Bride Wars  </t>
  </si>
  <si>
    <t>Blow  </t>
  </si>
  <si>
    <t>Like Mike  </t>
  </si>
  <si>
    <t>Naked Gun 33 1/3: The Final Insult  </t>
  </si>
  <si>
    <t>A View to a Kill  </t>
  </si>
  <si>
    <t>The Curse of the Were-Rabbit  </t>
  </si>
  <si>
    <t>P.S. I Love You  </t>
  </si>
  <si>
    <t>Atonement  </t>
  </si>
  <si>
    <t>Letters to Juliet  </t>
  </si>
  <si>
    <t>Black Rain  </t>
  </si>
  <si>
    <t>Sicario  </t>
  </si>
  <si>
    <t>Southpaw  </t>
  </si>
  <si>
    <t>Drag Me to Hell  </t>
  </si>
  <si>
    <t>Secondhand Lions  </t>
  </si>
  <si>
    <t>Step Up 3D  </t>
  </si>
  <si>
    <t>Blue Crush  </t>
  </si>
  <si>
    <t>The Cabin in the Woods  </t>
  </si>
  <si>
    <t>Meet the Spartans  </t>
  </si>
  <si>
    <t>Midnight Run  </t>
  </si>
  <si>
    <t>Hanna  </t>
  </si>
  <si>
    <t>Mortal Kombat: Annihilation  </t>
  </si>
  <si>
    <t>Larry Crowne  </t>
  </si>
  <si>
    <t>Carrie  </t>
  </si>
  <si>
    <t>Take the Lead  </t>
  </si>
  <si>
    <t>Gridiron Gang  </t>
  </si>
  <si>
    <t>9  </t>
  </si>
  <si>
    <t>Side Effects  </t>
  </si>
  <si>
    <t>Winnie the Pooh  </t>
  </si>
  <si>
    <t>Bulworth  </t>
  </si>
  <si>
    <t>Get on Up  </t>
  </si>
  <si>
    <t>One True Thing  </t>
  </si>
  <si>
    <t>Virtuosity  </t>
  </si>
  <si>
    <t>My Super Ex-Girlfriend  </t>
  </si>
  <si>
    <t>Deliver Us from Evil  </t>
  </si>
  <si>
    <t>Sanctum  </t>
  </si>
  <si>
    <t>The Five-Year Engagement  </t>
  </si>
  <si>
    <t>Mr 3000  </t>
  </si>
  <si>
    <t>Ultraviolet  </t>
  </si>
  <si>
    <t>The Replacement Killers  </t>
  </si>
  <si>
    <t>Eight Legged Freaks  </t>
  </si>
  <si>
    <t>Love &amp; Other Drugs  </t>
  </si>
  <si>
    <t>88 Minutes  </t>
  </si>
  <si>
    <t>Pride and Glory  </t>
  </si>
  <si>
    <t>The Cave  </t>
  </si>
  <si>
    <t>Alex &amp; Emma  </t>
  </si>
  <si>
    <t>Wicker Park  </t>
  </si>
  <si>
    <t>Fright Night  </t>
  </si>
  <si>
    <t>The New World  </t>
  </si>
  <si>
    <t>Wing Commander  </t>
  </si>
  <si>
    <t>In Dreams  </t>
  </si>
  <si>
    <t>Hoodwinked Too! Hood vs. Evil  </t>
  </si>
  <si>
    <t>An Unfinished Life  </t>
  </si>
  <si>
    <t>Runner Runner  </t>
  </si>
  <si>
    <t>Antitrust  </t>
  </si>
  <si>
    <t>Once Upon a Time in America  </t>
  </si>
  <si>
    <t>Dead Man Down  </t>
  </si>
  <si>
    <t>Miss Potter  </t>
  </si>
  <si>
    <t>The Assassination of Jesse James by the Coward Robert Ford  </t>
  </si>
  <si>
    <t>Machine Gun Preacher  </t>
  </si>
  <si>
    <t>Keeping the Faith  </t>
  </si>
  <si>
    <t>Taking Woodstock  </t>
  </si>
  <si>
    <t>Identity  </t>
  </si>
  <si>
    <t>Kick-Ass  </t>
  </si>
  <si>
    <t>Knocked Up  </t>
  </si>
  <si>
    <t>My Sister's Keeper  </t>
  </si>
  <si>
    <t>Star Trek VI: The Undiscovered Country  </t>
  </si>
  <si>
    <t>About a Boy  </t>
  </si>
  <si>
    <t>Anonymous  </t>
  </si>
  <si>
    <t>The Passion of the Christ  </t>
  </si>
  <si>
    <t>Freddy vs. Jason  </t>
  </si>
  <si>
    <t>Jimmy Neutron: Boy Genius  </t>
  </si>
  <si>
    <t>Hide and Seek  </t>
  </si>
  <si>
    <t>Cradle 2 the Grave  </t>
  </si>
  <si>
    <t>August Rush  </t>
  </si>
  <si>
    <t>A Lot Like Love  </t>
  </si>
  <si>
    <t>Legend  </t>
  </si>
  <si>
    <t>The Glass House  </t>
  </si>
  <si>
    <t>The Tigger Movie  </t>
  </si>
  <si>
    <t>Team America: World Police  </t>
  </si>
  <si>
    <t>Simon Birch  </t>
  </si>
  <si>
    <t>The Quiet American  </t>
  </si>
  <si>
    <t>Steve Jobs  </t>
  </si>
  <si>
    <t>The Corruptor  </t>
  </si>
  <si>
    <t>The Blind Side  </t>
  </si>
  <si>
    <t>Stigmata  </t>
  </si>
  <si>
    <t>The Notebook  </t>
  </si>
  <si>
    <t>Pitch Perfect 2  </t>
  </si>
  <si>
    <t>The Borrowers  </t>
  </si>
  <si>
    <t>Serving Sara  </t>
  </si>
  <si>
    <t>The Boss  </t>
  </si>
  <si>
    <t>Cry Freedom  </t>
  </si>
  <si>
    <t>The Jacket  </t>
  </si>
  <si>
    <t>Once Upon a Time in Mexico  </t>
  </si>
  <si>
    <t>Laws of Attraction  </t>
  </si>
  <si>
    <t>Walk the Line  </t>
  </si>
  <si>
    <t>Mumford  </t>
  </si>
  <si>
    <t>Aladdin  </t>
  </si>
  <si>
    <t>Straight Outta Compton  </t>
  </si>
  <si>
    <t>Indiana Jones and the Temple of Doom  </t>
  </si>
  <si>
    <t>Die Hard  </t>
  </si>
  <si>
    <t>Role Models  </t>
  </si>
  <si>
    <t>The Big Short  </t>
  </si>
  <si>
    <t>Miracle  </t>
  </si>
  <si>
    <t>Last Vegas  </t>
  </si>
  <si>
    <t>For Your Eyes Only  </t>
  </si>
  <si>
    <t>Serendipity  </t>
  </si>
  <si>
    <t>Zoolander  </t>
  </si>
  <si>
    <t>Safe Haven  </t>
  </si>
  <si>
    <t>Hocus Pocus  </t>
  </si>
  <si>
    <t>No Reservations  </t>
  </si>
  <si>
    <t>30 Minutes or Less  </t>
  </si>
  <si>
    <t>Dracula 2000  </t>
  </si>
  <si>
    <t>Alexander and the Terrible, Horrible, No Good, Very Bad Day  </t>
  </si>
  <si>
    <t>Pride &amp; Prejudice  </t>
  </si>
  <si>
    <t>Blade Runner  </t>
  </si>
  <si>
    <t>Rob Roy  </t>
  </si>
  <si>
    <t>3 Days to Kill  </t>
  </si>
  <si>
    <t>Lost Souls  </t>
  </si>
  <si>
    <t>Just My Luck  </t>
  </si>
  <si>
    <t>Mystery, Alaska  </t>
  </si>
  <si>
    <t>The Spy Next Door  </t>
  </si>
  <si>
    <t>A Simple Wish  </t>
  </si>
  <si>
    <t>Ghosts of Mars  </t>
  </si>
  <si>
    <t>Our Brand Is Crisis  </t>
  </si>
  <si>
    <t>Pride and Prejudice and Zombies  </t>
  </si>
  <si>
    <t>Kundun  </t>
  </si>
  <si>
    <t>Kick-Ass 2  </t>
  </si>
  <si>
    <t>Brick Mansions  </t>
  </si>
  <si>
    <t>Formula 51  </t>
  </si>
  <si>
    <t>A Walk Among the Tombstones  </t>
  </si>
  <si>
    <t>The Fifth Estate  </t>
  </si>
  <si>
    <t>Michael Collins  </t>
  </si>
  <si>
    <t>The Princess and the Cobbler  </t>
  </si>
  <si>
    <t>Beverly Hills Cop II  </t>
  </si>
  <si>
    <t>Star Trek V: The Final Frontier  </t>
  </si>
  <si>
    <t>Octopussy  </t>
  </si>
  <si>
    <t>Rendition  </t>
  </si>
  <si>
    <t>Micmacs  </t>
  </si>
  <si>
    <t>The English Patient  </t>
  </si>
  <si>
    <t>Closer  </t>
  </si>
  <si>
    <t>The Running Man  </t>
  </si>
  <si>
    <t>Timecop  </t>
  </si>
  <si>
    <t>How to Lose Friends &amp; Alienate People  </t>
  </si>
  <si>
    <t>Divine Secrets of the Ya-Ya Sisterhood  </t>
  </si>
  <si>
    <t>Kiss the Girls  </t>
  </si>
  <si>
    <t>The Blues Brothers  </t>
  </si>
  <si>
    <t>Lake Placid  </t>
  </si>
  <si>
    <t>Lucky Number Slevin  </t>
  </si>
  <si>
    <t>The Right Stuff  </t>
  </si>
  <si>
    <t>Dark City  </t>
  </si>
  <si>
    <t>The Newton Boys  </t>
  </si>
  <si>
    <t>Case 39  </t>
  </si>
  <si>
    <t>Suspect Zero  </t>
  </si>
  <si>
    <t>Martian Child  </t>
  </si>
  <si>
    <t>Spy Kids: All the Time in the World in 4D  </t>
  </si>
  <si>
    <t>Money Monster  </t>
  </si>
  <si>
    <t>Mindhunters  </t>
  </si>
  <si>
    <t>Pineapple Express  </t>
  </si>
  <si>
    <t>Kingpin  </t>
  </si>
  <si>
    <t>One Missed Call  </t>
  </si>
  <si>
    <t>Armored  </t>
  </si>
  <si>
    <t>Fat Albert  </t>
  </si>
  <si>
    <t>Sunshine  </t>
  </si>
  <si>
    <t>The First Wives Club  </t>
  </si>
  <si>
    <t>Splice  </t>
  </si>
  <si>
    <t>Dawn of the Dead  </t>
  </si>
  <si>
    <t>Paul Blart: Mall Cop  </t>
  </si>
  <si>
    <t>Freaky Friday  </t>
  </si>
  <si>
    <t>The 40-Year-Old Virgin  </t>
  </si>
  <si>
    <t>Kindergarten Cop  </t>
  </si>
  <si>
    <t>Ever After: A Cinderella Story  </t>
  </si>
  <si>
    <t>Flatliners  </t>
  </si>
  <si>
    <t>A Bridge Too Far  </t>
  </si>
  <si>
    <t>Red Eye  </t>
  </si>
  <si>
    <t>Final Destination 2  </t>
  </si>
  <si>
    <t>O Brother, Where Art Thou?  </t>
  </si>
  <si>
    <t>Legion  </t>
  </si>
  <si>
    <t>Pain &amp; Gain  </t>
  </si>
  <si>
    <t>In Good Company  </t>
  </si>
  <si>
    <t>Clockstoppers  </t>
  </si>
  <si>
    <t>Silverado  </t>
  </si>
  <si>
    <t>Brothers  </t>
  </si>
  <si>
    <t>Agent Cody Banks 2: Destination London  </t>
  </si>
  <si>
    <t>The Raven  </t>
  </si>
  <si>
    <t>Welcome to Mooseport  </t>
  </si>
  <si>
    <t>Highlander: The Final Dimension  </t>
  </si>
  <si>
    <t>The Curse of the Jade Scorpion  </t>
  </si>
  <si>
    <t>Self/less  </t>
  </si>
  <si>
    <t>The Best of Me  </t>
  </si>
  <si>
    <t>Bridget Jones's Diary  </t>
  </si>
  <si>
    <t>Anchorman: The Legend of Ron Burgundy  </t>
  </si>
  <si>
    <t>Agent Cody Banks  </t>
  </si>
  <si>
    <t>Unaccompanied Minors  </t>
  </si>
  <si>
    <t>The 33  </t>
  </si>
  <si>
    <t>Delivery Man  </t>
  </si>
  <si>
    <t>Philadelphia  </t>
  </si>
  <si>
    <t>Little Children  </t>
  </si>
  <si>
    <t>That Thing You Do!  </t>
  </si>
  <si>
    <t>Flipper  </t>
  </si>
  <si>
    <t>Blood Ties  </t>
  </si>
  <si>
    <t>W.  </t>
  </si>
  <si>
    <t>Eastern Promises  </t>
  </si>
  <si>
    <t>The Infiltrator  </t>
  </si>
  <si>
    <t>Cellular  </t>
  </si>
  <si>
    <t>The Odd Life of Timothy Green  </t>
  </si>
  <si>
    <t>The Shadow  </t>
  </si>
  <si>
    <t>The Hunting Party  </t>
  </si>
  <si>
    <t>Nomad: The Warrior  </t>
  </si>
  <si>
    <t>The Grand Budapest Hotel  </t>
  </si>
  <si>
    <t>Speed  </t>
  </si>
  <si>
    <t>Mystic River  </t>
  </si>
  <si>
    <t>Up in the Air  </t>
  </si>
  <si>
    <t>The Age of Adaline  </t>
  </si>
  <si>
    <t>Little Shop of Horrors  </t>
  </si>
  <si>
    <t>Fled  </t>
  </si>
  <si>
    <t>Godsend  </t>
  </si>
  <si>
    <t>The Good Thief  </t>
  </si>
  <si>
    <t>Joyful Noise  </t>
  </si>
  <si>
    <t>What Just Happened  </t>
  </si>
  <si>
    <t>Shakespeare in Love  </t>
  </si>
  <si>
    <t>Mrs. Doubtfire  </t>
  </si>
  <si>
    <t>Rain Man  </t>
  </si>
  <si>
    <t>Taken  </t>
  </si>
  <si>
    <t>The Bodyguard  </t>
  </si>
  <si>
    <t>The Help  </t>
  </si>
  <si>
    <t>Cloverfield  </t>
  </si>
  <si>
    <t>Teenage Mutant Ninja Turtles II: The Secret of the Ooze  </t>
  </si>
  <si>
    <t>The Untouchables  </t>
  </si>
  <si>
    <t>No Country for Old Men  </t>
  </si>
  <si>
    <t>Ride Along  </t>
  </si>
  <si>
    <t>Chocolat  </t>
  </si>
  <si>
    <t>Parental Guidance  </t>
  </si>
  <si>
    <t>No Strings Attached  </t>
  </si>
  <si>
    <t>Tombstone  </t>
  </si>
  <si>
    <t>Romeo Must Die  </t>
  </si>
  <si>
    <t>Final Destination 3  </t>
  </si>
  <si>
    <t>The Lucky One  </t>
  </si>
  <si>
    <t>Finding Neverland  </t>
  </si>
  <si>
    <t>A Madea Christmas  </t>
  </si>
  <si>
    <t>The Grey  </t>
  </si>
  <si>
    <t>Goodfellas  </t>
  </si>
  <si>
    <t>Nanny McPhee  </t>
  </si>
  <si>
    <t>Scarface  </t>
  </si>
  <si>
    <t>Nothing to Lose  </t>
  </si>
  <si>
    <t>Contraband  </t>
  </si>
  <si>
    <t>Money Talks  </t>
  </si>
  <si>
    <t>There Will Be Blood  </t>
  </si>
  <si>
    <t>The Wild Thornberrys Movie  </t>
  </si>
  <si>
    <t>Rugrats Go Wild  </t>
  </si>
  <si>
    <t>Undercover Brother  </t>
  </si>
  <si>
    <t>The Sisterhood of the Traveling Pants  </t>
  </si>
  <si>
    <t>Kiss of the Dragon  </t>
  </si>
  <si>
    <t>The House Bunny  </t>
  </si>
  <si>
    <t>Million Dollar Arm  </t>
  </si>
  <si>
    <t>The Giver  </t>
  </si>
  <si>
    <t>Good Luck Chuck  </t>
  </si>
  <si>
    <t>The Hours  </t>
  </si>
  <si>
    <t>Mr. Bean's Holiday  </t>
  </si>
  <si>
    <t>Anacondas: The Hunt for the Blood Orchid  </t>
  </si>
  <si>
    <t>Elizabeth  </t>
  </si>
  <si>
    <t>Bride of Chucky  </t>
  </si>
  <si>
    <t>Tora! Tora! Tora!  </t>
  </si>
  <si>
    <t>Spice World  </t>
  </si>
  <si>
    <t>Dance Flick  </t>
  </si>
  <si>
    <t>The Shawshank Redemption  </t>
  </si>
  <si>
    <t>The Gambler  </t>
  </si>
  <si>
    <t>August: Osage County  </t>
  </si>
  <si>
    <t>He Got Game  </t>
  </si>
  <si>
    <t>Don Juan DeMarco  </t>
  </si>
  <si>
    <t>Dear John  </t>
  </si>
  <si>
    <t>The Losers  </t>
  </si>
  <si>
    <t>Don't Be Afraid of the Dark  </t>
  </si>
  <si>
    <t>War  </t>
  </si>
  <si>
    <t>Punch-Drunk Love  </t>
  </si>
  <si>
    <t>EuroTrip  </t>
  </si>
  <si>
    <t>Bright Lights, Big City  </t>
  </si>
  <si>
    <t>The Adventures of Pinocchio  </t>
  </si>
  <si>
    <t>The Next Best Thing  </t>
  </si>
  <si>
    <t>My Soul to Take  </t>
  </si>
  <si>
    <t>The Girl Next Door  </t>
  </si>
  <si>
    <t>Maximum Risk  </t>
  </si>
  <si>
    <t>Stealing Harvard  </t>
  </si>
  <si>
    <t>Shark Night 3D  </t>
  </si>
  <si>
    <t>Angela's Ashes  </t>
  </si>
  <si>
    <t>Draft Day  </t>
  </si>
  <si>
    <t>The Conspirator  </t>
  </si>
  <si>
    <t>Lords of Dogtown  </t>
  </si>
  <si>
    <t>Big Trouble in Little China  </t>
  </si>
  <si>
    <t>Warrior  </t>
  </si>
  <si>
    <t>Gettysburg  </t>
  </si>
  <si>
    <t>Stop-Loss  </t>
  </si>
  <si>
    <t>Abandon  </t>
  </si>
  <si>
    <t>Brokedown Palace  </t>
  </si>
  <si>
    <t>Mrs. Winterbourne  </t>
  </si>
  <si>
    <t>Straw Dogs  </t>
  </si>
  <si>
    <t>The Hoax  </t>
  </si>
  <si>
    <t>The Road  </t>
  </si>
  <si>
    <t>Underclassman  </t>
  </si>
  <si>
    <t>Say It Isn't So  </t>
  </si>
  <si>
    <t>The World's Fastest Indian  </t>
  </si>
  <si>
    <t>Tank Girl  </t>
  </si>
  <si>
    <t>Blindness  </t>
  </si>
  <si>
    <t>BloodRayne  </t>
  </si>
  <si>
    <t>Where the Truth Lies  </t>
  </si>
  <si>
    <t>Without Limits  </t>
  </si>
  <si>
    <t>Me and Orson Welles  </t>
  </si>
  <si>
    <t>Little White Lies  </t>
  </si>
  <si>
    <t>Love Ranch  </t>
  </si>
  <si>
    <t>The Counselor  </t>
  </si>
  <si>
    <t>Kung Fu Killer  </t>
  </si>
  <si>
    <t>On the Road  </t>
  </si>
  <si>
    <t>Star Trek IV: The Voyage Home  </t>
  </si>
  <si>
    <t>Jane Got a Gun  </t>
  </si>
  <si>
    <t>The Men Who Stare at Goats  </t>
  </si>
  <si>
    <t>The Adventurer: The Curse of the Midas Box  </t>
  </si>
  <si>
    <t>1408  </t>
  </si>
  <si>
    <t>Darling Lili  </t>
  </si>
  <si>
    <t>The Transporter Refueled  </t>
  </si>
  <si>
    <t>Michael Clayton  </t>
  </si>
  <si>
    <t>Babel  </t>
  </si>
  <si>
    <t>Disaster Movie  </t>
  </si>
  <si>
    <t>The Bounty  </t>
  </si>
  <si>
    <t>Honey  </t>
  </si>
  <si>
    <t>All the Queen's Men  </t>
  </si>
  <si>
    <t>The Golden Child  </t>
  </si>
  <si>
    <t>The Fighter  </t>
  </si>
  <si>
    <t>The Perfect Man  </t>
  </si>
  <si>
    <t>As It Is in Heaven  </t>
  </si>
  <si>
    <t>Universal Soldier: The Return  </t>
  </si>
  <si>
    <t>The Rugrats Movie  </t>
  </si>
  <si>
    <t>Rocky Balboa  </t>
  </si>
  <si>
    <t>Scream 2  </t>
  </si>
  <si>
    <t>Think Like a Man Too  </t>
  </si>
  <si>
    <t>The Whole Nine Yards  </t>
  </si>
  <si>
    <t>Old School  </t>
  </si>
  <si>
    <t>The Fisher King  </t>
  </si>
  <si>
    <t>I Still Know What You Did Last Summer  </t>
  </si>
  <si>
    <t>Return to Me  </t>
  </si>
  <si>
    <t>Zack and Miri Make a Porno  </t>
  </si>
  <si>
    <t>Nurse Betty  </t>
  </si>
  <si>
    <t>Double Take  </t>
  </si>
  <si>
    <t>Girl, Interrupted  </t>
  </si>
  <si>
    <t>Win a Date with Tad Hamilton!  </t>
  </si>
  <si>
    <t>Muppets from Space  </t>
  </si>
  <si>
    <t>The Wiz  </t>
  </si>
  <si>
    <t>Ready to Rumble  </t>
  </si>
  <si>
    <t>Play It to the Bone  </t>
  </si>
  <si>
    <t>I Don't Know How She Does It  </t>
  </si>
  <si>
    <t>Piranha 3D  </t>
  </si>
  <si>
    <t>Meet the Deedles  </t>
  </si>
  <si>
    <t>The Bridge of San Luis Rey  </t>
  </si>
  <si>
    <t>Faster  </t>
  </si>
  <si>
    <t>Howl's Moving Castle  </t>
  </si>
  <si>
    <t>The Yards  </t>
  </si>
  <si>
    <t>Hitman  </t>
  </si>
  <si>
    <t>Gossip  </t>
  </si>
  <si>
    <t>Zombieland  </t>
  </si>
  <si>
    <t>RoboCop 3  </t>
  </si>
  <si>
    <t>The Crow  </t>
  </si>
  <si>
    <t>Chasing Liberty  </t>
  </si>
  <si>
    <t>The Statement  </t>
  </si>
  <si>
    <t>The Last Emperor  </t>
  </si>
  <si>
    <t>Eddie the Eagle  </t>
  </si>
  <si>
    <t>Beyond the Sea  </t>
  </si>
  <si>
    <t>The Naked Gun 2 ½: The Smell of Fear  </t>
  </si>
  <si>
    <t>Final Destination  </t>
  </si>
  <si>
    <t>Pitch Black  </t>
  </si>
  <si>
    <t>Someone Like You...  </t>
  </si>
  <si>
    <t>Her  </t>
  </si>
  <si>
    <t>Joy Ride  </t>
  </si>
  <si>
    <t>Anywhere But Here  </t>
  </si>
  <si>
    <t>The Crew  </t>
  </si>
  <si>
    <t>Haywire  </t>
  </si>
  <si>
    <t>Jaws: The Revenge  </t>
  </si>
  <si>
    <t>Marvin's Room  </t>
  </si>
  <si>
    <t>The Longshots  </t>
  </si>
  <si>
    <t>The End of the Affair  </t>
  </si>
  <si>
    <t>Harley Davidson and the Marlboro Man  </t>
  </si>
  <si>
    <t>ChÃ©ri  </t>
  </si>
  <si>
    <t>Vanity Fair  </t>
  </si>
  <si>
    <t>There's Something About Mary  </t>
  </si>
  <si>
    <t>Take Me Home Tonight  </t>
  </si>
  <si>
    <t>Step Up 2: The Streets  </t>
  </si>
  <si>
    <t>Recess: School's Out  </t>
  </si>
  <si>
    <t>Spaceballs  </t>
  </si>
  <si>
    <t>The Water Diviner  </t>
  </si>
  <si>
    <t>Fair Game  </t>
  </si>
  <si>
    <t>Open Range  </t>
  </si>
  <si>
    <t>Blood and Wine  </t>
  </si>
  <si>
    <t>Schindler's List  </t>
  </si>
  <si>
    <t>Ghost  </t>
  </si>
  <si>
    <t>The Santa Clause  </t>
  </si>
  <si>
    <t>The Game Plan  </t>
  </si>
  <si>
    <t>The Animal  </t>
  </si>
  <si>
    <t>The Hundred-Foot Journey  </t>
  </si>
  <si>
    <t>The Net  </t>
  </si>
  <si>
    <t>I Am Sam  </t>
  </si>
  <si>
    <t>Son of God  </t>
  </si>
  <si>
    <t>Underworld  </t>
  </si>
  <si>
    <t>Derailed  </t>
  </si>
  <si>
    <t>Shadowlands  </t>
  </si>
  <si>
    <t>Deuce Bigalow: European Gigolo  </t>
  </si>
  <si>
    <t>Saving Silverman  </t>
  </si>
  <si>
    <t>Diary of a Wimpy Kid: Dog Days  </t>
  </si>
  <si>
    <t>Summer of Sam  </t>
  </si>
  <si>
    <t>Jay and Silent Bob Strike Back  </t>
  </si>
  <si>
    <t>Hail, Caesar!  </t>
  </si>
  <si>
    <t>Josie and the Pussycats  </t>
  </si>
  <si>
    <t>Homefront  </t>
  </si>
  <si>
    <t>The Little Vampire  </t>
  </si>
  <si>
    <t>I Heart Huckabees  </t>
  </si>
  <si>
    <t>Megiddo: The Omega Code 2  </t>
  </si>
  <si>
    <t>Dudley Do-Right  </t>
  </si>
  <si>
    <t>Joyeux Noel  </t>
  </si>
  <si>
    <t>Mad Money  </t>
  </si>
  <si>
    <t>Before I Go to Sleep  </t>
  </si>
  <si>
    <t>Stone  </t>
  </si>
  <si>
    <t>Out of the Furnace  </t>
  </si>
  <si>
    <t>Lakeview Terrace  </t>
  </si>
  <si>
    <t>The Weather Man  </t>
  </si>
  <si>
    <t>12 Rounds  </t>
  </si>
  <si>
    <t>Willard  </t>
  </si>
  <si>
    <t>People I Know  </t>
  </si>
  <si>
    <t>Dances with Wolves  </t>
  </si>
  <si>
    <t>Tootsie  </t>
  </si>
  <si>
    <t>You Will Meet a Tall Dark Stranger  </t>
  </si>
  <si>
    <t>Get Over It  </t>
  </si>
  <si>
    <t>Glitter  </t>
  </si>
  <si>
    <t>My Fellow Americans  </t>
  </si>
  <si>
    <t>Arlington Road  </t>
  </si>
  <si>
    <t>Crocodile Dundee in Los Angeles  </t>
  </si>
  <si>
    <t>DOA: Dead or Alive  </t>
  </si>
  <si>
    <t>The Royal Tenenbaums  </t>
  </si>
  <si>
    <t>We Own the Night  </t>
  </si>
  <si>
    <t>The Informant!  </t>
  </si>
  <si>
    <t>Black Book  </t>
  </si>
  <si>
    <t>Firefox  </t>
  </si>
  <si>
    <t>South Park: Bigger Longer &amp; Uncut  </t>
  </si>
  <si>
    <t>Hardball  </t>
  </si>
  <si>
    <t>Silver Linings Playbook  </t>
  </si>
  <si>
    <t>Freedom Writers  </t>
  </si>
  <si>
    <t>The Transporter  </t>
  </si>
  <si>
    <t>The Rage: Carrie 2  </t>
  </si>
  <si>
    <t>Swing Vote  </t>
  </si>
  <si>
    <t>Moonlight Mile  </t>
  </si>
  <si>
    <t>Molly  </t>
  </si>
  <si>
    <t>The Beaver  </t>
  </si>
  <si>
    <t>Everybody's Fine  </t>
  </si>
  <si>
    <t>Synecdoche, New York  </t>
  </si>
  <si>
    <t>Diary of a Wimpy Kid: Rodrick Rules  </t>
  </si>
  <si>
    <t>Conan the Barbarian  </t>
  </si>
  <si>
    <t>17 Again  </t>
  </si>
  <si>
    <t>Disturbia  </t>
  </si>
  <si>
    <t>Hackers  </t>
  </si>
  <si>
    <t>Takers  </t>
  </si>
  <si>
    <t>Dodgeball: A True Underdog Story  </t>
  </si>
  <si>
    <t>Assault on Precinct 13  </t>
  </si>
  <si>
    <t>What a Girl Wants  </t>
  </si>
  <si>
    <t>She's the Man  </t>
  </si>
  <si>
    <t>Bad Lieutenant: Port of Call New Orleans  </t>
  </si>
  <si>
    <t>The Waterboy  </t>
  </si>
  <si>
    <t>The Rookie  </t>
  </si>
  <si>
    <t>Never Back Down  </t>
  </si>
  <si>
    <t>Tinker Tailor Soldier Spy  </t>
  </si>
  <si>
    <t>Pulse  </t>
  </si>
  <si>
    <t>Wayne's World  </t>
  </si>
  <si>
    <t>Jackass 3D  </t>
  </si>
  <si>
    <t>Jaws 2  </t>
  </si>
  <si>
    <t>Beverly Hills Chihuahua  </t>
  </si>
  <si>
    <t>The Conjuring  </t>
  </si>
  <si>
    <t>Tammy  </t>
  </si>
  <si>
    <t>The Descendants  </t>
  </si>
  <si>
    <t>Holes  </t>
  </si>
  <si>
    <t>The Last Song  </t>
  </si>
  <si>
    <t>12 Years a Slave  </t>
  </si>
  <si>
    <t>Drumline  </t>
  </si>
  <si>
    <t>Why Did I Get Married Too?  </t>
  </si>
  <si>
    <t>Edward Scissorhands  </t>
  </si>
  <si>
    <t>Me Before You  </t>
  </si>
  <si>
    <t>Madea's Witness Protection  </t>
  </si>
  <si>
    <t>Bad Moms  </t>
  </si>
  <si>
    <t>Date Movie  </t>
  </si>
  <si>
    <t>Return to Never Land  </t>
  </si>
  <si>
    <t>Selma  </t>
  </si>
  <si>
    <t>The Jungle Book 2  </t>
  </si>
  <si>
    <t>Boogeyman  </t>
  </si>
  <si>
    <t>Premonition  </t>
  </si>
  <si>
    <t>Max  </t>
  </si>
  <si>
    <t>Epic Movie  </t>
  </si>
  <si>
    <t>Spotlight  </t>
  </si>
  <si>
    <t>The Grudge 2  </t>
  </si>
  <si>
    <t>How Stella Got Her Groove Back  </t>
  </si>
  <si>
    <t>Bill &amp; Ted's Bogus Journey  </t>
  </si>
  <si>
    <t>Man of the Year  </t>
  </si>
  <si>
    <t>The American  </t>
  </si>
  <si>
    <t>Selena  </t>
  </si>
  <si>
    <t>Vampires Suck  </t>
  </si>
  <si>
    <t>Doubt  </t>
  </si>
  <si>
    <t>Copycat  </t>
  </si>
  <si>
    <t>Scary Movie 5  </t>
  </si>
  <si>
    <t>Milk  </t>
  </si>
  <si>
    <t>Risen  </t>
  </si>
  <si>
    <t>Wild Things  </t>
  </si>
  <si>
    <t>The Debt  </t>
  </si>
  <si>
    <t>High Fidelity  </t>
  </si>
  <si>
    <t>Eye for an Eye  </t>
  </si>
  <si>
    <t>The Bank Job  </t>
  </si>
  <si>
    <t>Eternal Sunshine of the Spotless Mind  </t>
  </si>
  <si>
    <t>You Again  </t>
  </si>
  <si>
    <t>Street Kings  </t>
  </si>
  <si>
    <t>The World's End  </t>
  </si>
  <si>
    <t>Nancy Drew  </t>
  </si>
  <si>
    <t>Daybreakers  </t>
  </si>
  <si>
    <t>She's Out of My League  </t>
  </si>
  <si>
    <t>Monte Carlo  </t>
  </si>
  <si>
    <t>Quigley Down Under  </t>
  </si>
  <si>
    <t>Alpha and Omega  </t>
  </si>
  <si>
    <t>The Covenant  </t>
  </si>
  <si>
    <t>To Die For  </t>
  </si>
  <si>
    <t>Nerve  </t>
  </si>
  <si>
    <t>Vampires  </t>
  </si>
  <si>
    <t>Endless Love  </t>
  </si>
  <si>
    <t>Georgia Rule  </t>
  </si>
  <si>
    <t>Under the Rainbow  </t>
  </si>
  <si>
    <t>Reign Over Me  </t>
  </si>
  <si>
    <t>School for Scoundrels  </t>
  </si>
  <si>
    <t>Silent Hill: Revelation 3D  </t>
  </si>
  <si>
    <t>Pooh's Heffalump Movie  </t>
  </si>
  <si>
    <t>Home for the Holidays  </t>
  </si>
  <si>
    <t>Kung Fu Hustle  </t>
  </si>
  <si>
    <t>The Kite Runner  </t>
  </si>
  <si>
    <t>21 Grams  </t>
  </si>
  <si>
    <t>Paparazzi  </t>
  </si>
  <si>
    <t>A Guy Thing  </t>
  </si>
  <si>
    <t>Loser  </t>
  </si>
  <si>
    <t>The Greatest Story Ever Told  </t>
  </si>
  <si>
    <t>The Man Who Knew Too Little  </t>
  </si>
  <si>
    <t>What's Your Number?  </t>
  </si>
  <si>
    <t>Lockout  </t>
  </si>
  <si>
    <t>Crank: High Voltage  </t>
  </si>
  <si>
    <t>Bullets Over Broadway  </t>
  </si>
  <si>
    <t>One Night with the King  </t>
  </si>
  <si>
    <t>Undisputed  </t>
  </si>
  <si>
    <t>Ghost Town  </t>
  </si>
  <si>
    <t>Let Me In  </t>
  </si>
  <si>
    <t>3 Ninjas Kick Back  </t>
  </si>
  <si>
    <t>Be Kind Rewind  </t>
  </si>
  <si>
    <t>Mrs Henderson Presents  </t>
  </si>
  <si>
    <t>Triple 9  </t>
  </si>
  <si>
    <t>Deconstructing Harry  </t>
  </si>
  <si>
    <t>Three to Tango  </t>
  </si>
  <si>
    <t>Burnt  </t>
  </si>
  <si>
    <t>We're No Angels  </t>
  </si>
  <si>
    <t>Everyone Says I Love You  </t>
  </si>
  <si>
    <t>Death Sentence  </t>
  </si>
  <si>
    <t>Superbabies: Baby Geniuses 2  </t>
  </si>
  <si>
    <t>Code Name: The Cleaner  </t>
  </si>
  <si>
    <t>Connie and Carla  </t>
  </si>
  <si>
    <t>Inherent Vice  </t>
  </si>
  <si>
    <t>Doogal  </t>
  </si>
  <si>
    <t>Battle of the Year  </t>
  </si>
  <si>
    <t>Machete Kills  </t>
  </si>
  <si>
    <t>Strange Wilderness  </t>
  </si>
  <si>
    <t>Little Boy  </t>
  </si>
  <si>
    <t>Chasing Mavericks  </t>
  </si>
  <si>
    <t>Alone in the Dark  </t>
  </si>
  <si>
    <t>Bandslam  </t>
  </si>
  <si>
    <t>Birth  </t>
  </si>
  <si>
    <t>A Most Violent Year  </t>
  </si>
  <si>
    <t>Flash of Genius  </t>
  </si>
  <si>
    <t>I'm Not There.  </t>
  </si>
  <si>
    <t>The Cold Light of Day  </t>
  </si>
  <si>
    <t>The Brothers Bloom  </t>
  </si>
  <si>
    <t>Bon voyage  </t>
  </si>
  <si>
    <t>Can't Stop the Music  </t>
  </si>
  <si>
    <t>Courage  </t>
  </si>
  <si>
    <t>Marci X  </t>
  </si>
  <si>
    <t>Equilibrium  </t>
  </si>
  <si>
    <t>The Oogieloves in the Big Balloon Adventure  </t>
  </si>
  <si>
    <t>The Game of Their Lives  </t>
  </si>
  <si>
    <t>Rapa Nui  </t>
  </si>
  <si>
    <t>Dylan Dog: Dead of Night  </t>
  </si>
  <si>
    <t>The Tempest  </t>
  </si>
  <si>
    <t>The Baader Meinhof Complex  </t>
  </si>
  <si>
    <t>Bad Teacher  </t>
  </si>
  <si>
    <t>A Cinderella Story  </t>
  </si>
  <si>
    <t>Thir13en Ghosts  </t>
  </si>
  <si>
    <t>The Crazies  </t>
  </si>
  <si>
    <t>The Exorcism of Emily Rose  </t>
  </si>
  <si>
    <t>Prom Night  </t>
  </si>
  <si>
    <t>Mongol: The Rise of Genghis Khan  </t>
  </si>
  <si>
    <t>Megaforce  </t>
  </si>
  <si>
    <t>Superbad  </t>
  </si>
  <si>
    <t>Saw 3D: The Final Chapter  </t>
  </si>
  <si>
    <t>My Stepmother Is an Alien  </t>
  </si>
  <si>
    <t>Trance  </t>
  </si>
  <si>
    <t>Mama  </t>
  </si>
  <si>
    <t>The Marine  </t>
  </si>
  <si>
    <t>De-Lovely  </t>
  </si>
  <si>
    <t>Boat Trip  </t>
  </si>
  <si>
    <t>Idle Hands  </t>
  </si>
  <si>
    <t>Vampire in Brooklyn  </t>
  </si>
  <si>
    <t>The Claim  </t>
  </si>
  <si>
    <t>5 Days of War  </t>
  </si>
  <si>
    <t>Friday After Next  </t>
  </si>
  <si>
    <t>The Contender  </t>
  </si>
  <si>
    <t>Trollhunter  </t>
  </si>
  <si>
    <t>This Is Where I Leave You  </t>
  </si>
  <si>
    <t>Gosford Park  </t>
  </si>
  <si>
    <t>Coco Before Chanel  </t>
  </si>
  <si>
    <t>Close Encounters of the Third Kind  </t>
  </si>
  <si>
    <t>The Painted Veil  </t>
  </si>
  <si>
    <t>Without a Paddle  </t>
  </si>
  <si>
    <t>Dumb and Dumberer: When Harry Met Lloyd  </t>
  </si>
  <si>
    <t>Bad Boys  </t>
  </si>
  <si>
    <t>The Silence of the Lambs  </t>
  </si>
  <si>
    <t>A Very Harold &amp; Kumar 3D Christmas  </t>
  </si>
  <si>
    <t>From Dusk Till Dawn  </t>
  </si>
  <si>
    <t>Sea of Love  </t>
  </si>
  <si>
    <t>Back to the Future  </t>
  </si>
  <si>
    <t>House on Haunted Hill  </t>
  </si>
  <si>
    <t>The Switch  </t>
  </si>
  <si>
    <t>Thomas and the Magic Railroad  </t>
  </si>
  <si>
    <t>Spirited Away  </t>
  </si>
  <si>
    <t>The Book Thief  </t>
  </si>
  <si>
    <t>Sex Drive  </t>
  </si>
  <si>
    <t>Leap Year  </t>
  </si>
  <si>
    <t>The Nutcracker  </t>
  </si>
  <si>
    <t>Kansas City  </t>
  </si>
  <si>
    <t>The Amityville Horror  </t>
  </si>
  <si>
    <t>Adaptation.  </t>
  </si>
  <si>
    <t>American Dreamz  </t>
  </si>
  <si>
    <t>Letters from Iwo Jima  </t>
  </si>
  <si>
    <t>Fear and Loathing in Las Vegas  </t>
  </si>
  <si>
    <t>The Invention of Lying  </t>
  </si>
  <si>
    <t>Aliens  </t>
  </si>
  <si>
    <t>The Young Messiah  </t>
  </si>
  <si>
    <t>Baahubali: The Beginning  </t>
  </si>
  <si>
    <t>Street Fighter: The Legend of Chun-Li  </t>
  </si>
  <si>
    <t>Glory  </t>
  </si>
  <si>
    <t>The Merchant of Venice  </t>
  </si>
  <si>
    <t>1911  </t>
  </si>
  <si>
    <t>Star Wars: Episode V - The Empire Strikes Back  </t>
  </si>
  <si>
    <t>Raiders of the Lost Ark  </t>
  </si>
  <si>
    <t>Home Alone 2: Lost in New York  </t>
  </si>
  <si>
    <t>Mortal Kombat  </t>
  </si>
  <si>
    <t>Just Married  </t>
  </si>
  <si>
    <t>Neighbors  </t>
  </si>
  <si>
    <t>The Mask  </t>
  </si>
  <si>
    <t>Big  </t>
  </si>
  <si>
    <t>Borat: Cultural Learnings of America for Make Benefit Glorious Nation of Kazakhstan  </t>
  </si>
  <si>
    <t>Legally Blonde  </t>
  </si>
  <si>
    <t>Barbershop 2: Back in Business  </t>
  </si>
  <si>
    <t>Bad Santa  </t>
  </si>
  <si>
    <t>My Big Fat Greek Wedding 2  </t>
  </si>
  <si>
    <t>Amadeus  </t>
  </si>
  <si>
    <t>Under the Tuscan Sun  </t>
  </si>
  <si>
    <t>Peggy Sue Got Married  </t>
  </si>
  <si>
    <t>Birdman or (The Unexpected Virtue of Ignorance)  </t>
  </si>
  <si>
    <t>Blue Jasmine  </t>
  </si>
  <si>
    <t>Spy Hard  </t>
  </si>
  <si>
    <t>Soul Surfer  </t>
  </si>
  <si>
    <t>Observe and Report  </t>
  </si>
  <si>
    <t>Conan the Destroyer  </t>
  </si>
  <si>
    <t>Raging Bull  </t>
  </si>
  <si>
    <t>Love Happens  </t>
  </si>
  <si>
    <t>Young Sherlock Holmes  </t>
  </si>
  <si>
    <t>Fame  </t>
  </si>
  <si>
    <t>127 Hours  </t>
  </si>
  <si>
    <t>Small Time Crooks  </t>
  </si>
  <si>
    <t>Center Stage  </t>
  </si>
  <si>
    <t>Catch That Kid  </t>
  </si>
  <si>
    <t>Life as a House  </t>
  </si>
  <si>
    <t>I Love You, Beth Cooper  </t>
  </si>
  <si>
    <t>Youth in Revolt  </t>
  </si>
  <si>
    <t>The Legend of the Lone Ranger  </t>
  </si>
  <si>
    <t>The Tailor of Panama  </t>
  </si>
  <si>
    <t>Getaway  </t>
  </si>
  <si>
    <t>The Ice Storm  </t>
  </si>
  <si>
    <t>And So It Goes  </t>
  </si>
  <si>
    <t>Troop Beverly Hills  </t>
  </si>
  <si>
    <t>Being Julia  </t>
  </si>
  <si>
    <t>Dragonslayer  </t>
  </si>
  <si>
    <t>Ed Wood  </t>
  </si>
  <si>
    <t>Labor Day  </t>
  </si>
  <si>
    <t>RocknRolla  </t>
  </si>
  <si>
    <t>Hamlet  </t>
  </si>
  <si>
    <t>Midnight Special  </t>
  </si>
  <si>
    <t>Anything Else  </t>
  </si>
  <si>
    <t>The Railway Man  </t>
  </si>
  <si>
    <t>The Salton Sea  </t>
  </si>
  <si>
    <t>Home Alone  </t>
  </si>
  <si>
    <t>Baby Geniuses  </t>
  </si>
  <si>
    <t>The Mist  </t>
  </si>
  <si>
    <t>Joe Dirt  </t>
  </si>
  <si>
    <t>Hoodwinked!  </t>
  </si>
  <si>
    <t>Hotel Rwanda  </t>
  </si>
  <si>
    <t>Black Nativity  </t>
  </si>
  <si>
    <t>City of Ghosts  </t>
  </si>
  <si>
    <t>Beerfest  </t>
  </si>
  <si>
    <t>Midnight in Paris  </t>
  </si>
  <si>
    <t>Bridge to Terabithia  </t>
  </si>
  <si>
    <t>Jeepers Creepers II  </t>
  </si>
  <si>
    <t>Stone Cold  </t>
  </si>
  <si>
    <t>To Rome with Love  </t>
  </si>
  <si>
    <t>Teenage Mutant Ninja Turtles III  </t>
  </si>
  <si>
    <t>Away We Go  </t>
  </si>
  <si>
    <t>Star Trek III: The Search for Spock  </t>
  </si>
  <si>
    <t>Deuce Bigalow: Male Gigolo  </t>
  </si>
  <si>
    <t>The Family Stone  </t>
  </si>
  <si>
    <t>Austin Powers: International Man of Mystery  </t>
  </si>
  <si>
    <t>Mean Girls  </t>
  </si>
  <si>
    <t>Love the Coopers  </t>
  </si>
  <si>
    <t>9 ½ Weeks  </t>
  </si>
  <si>
    <t>The Others  </t>
  </si>
  <si>
    <t>My Fair Lady  </t>
  </si>
  <si>
    <t>I Know What You Did Last Summer  </t>
  </si>
  <si>
    <t>Let's Be Cops  </t>
  </si>
  <si>
    <t>Good Boy!  </t>
  </si>
  <si>
    <t>The Best Man Holiday  </t>
  </si>
  <si>
    <t>Smokin' Aces  </t>
  </si>
  <si>
    <t>40 Days and 40 Nights  </t>
  </si>
  <si>
    <t>A Night at the Roxbury  </t>
  </si>
  <si>
    <t>Beastly  </t>
  </si>
  <si>
    <t>Dickie Roberts: Former Child Star  </t>
  </si>
  <si>
    <t>McFarland, USA  </t>
  </si>
  <si>
    <t>Pitch Perfect  </t>
  </si>
  <si>
    <t>A Simple Plan  </t>
  </si>
  <si>
    <t>They  </t>
  </si>
  <si>
    <t>The Adventures of Elmo in Grouchland  </t>
  </si>
  <si>
    <t>Brooklyn's Finest  </t>
  </si>
  <si>
    <t>Evil Dead  </t>
  </si>
  <si>
    <t>My Life in Ruins  </t>
  </si>
  <si>
    <t>Superman IV: The Quest for Peace  </t>
  </si>
  <si>
    <t>Running Scared  </t>
  </si>
  <si>
    <t>Shanghai Surprise  </t>
  </si>
  <si>
    <t>Roar  </t>
  </si>
  <si>
    <t>Veronica Guerin  </t>
  </si>
  <si>
    <t>Escobar: Paradise Lost  </t>
  </si>
  <si>
    <t>Southland Tales  </t>
  </si>
  <si>
    <t>The Apparition  </t>
  </si>
  <si>
    <t>The Woman in Black  </t>
  </si>
  <si>
    <t>The Lizzie McGuire Movie  </t>
  </si>
  <si>
    <t>The Shallows  </t>
  </si>
  <si>
    <t>The Visual Bible: The Gospel of John  </t>
  </si>
  <si>
    <t>Road House  </t>
  </si>
  <si>
    <t>Sparkle  </t>
  </si>
  <si>
    <t>Fur: An Imaginary Portrait of Diane Arbus  </t>
  </si>
  <si>
    <t>My Girl  </t>
  </si>
  <si>
    <t>Sense and Sensibility  </t>
  </si>
  <si>
    <t>Becoming Jane  </t>
  </si>
  <si>
    <t>Sydney White  </t>
  </si>
  <si>
    <t>The Women  </t>
  </si>
  <si>
    <t>Dead Poets Society  </t>
  </si>
  <si>
    <t>A Passage to India  </t>
  </si>
  <si>
    <t>The Box  </t>
  </si>
  <si>
    <t>MoliÃ¨re  </t>
  </si>
  <si>
    <t>Left Behind  </t>
  </si>
  <si>
    <t>The Illusionist  </t>
  </si>
  <si>
    <t>Dumb &amp; Dumber  </t>
  </si>
  <si>
    <t>When Harry Met Sally...  </t>
  </si>
  <si>
    <t>The Verdict  </t>
  </si>
  <si>
    <t>Varsity Blues  </t>
  </si>
  <si>
    <t>The Unborn  </t>
  </si>
  <si>
    <t>Moonrise Kingdom  </t>
  </si>
  <si>
    <t>The Texas Chainsaw Massacre: The Beginning  </t>
  </si>
  <si>
    <t>The Master of Disguise  </t>
  </si>
  <si>
    <t>Baby Boy  </t>
  </si>
  <si>
    <t>The Roommate  </t>
  </si>
  <si>
    <t>Boys and Girls  </t>
  </si>
  <si>
    <t>White Oleander  </t>
  </si>
  <si>
    <t>Jennifer's Body  </t>
  </si>
  <si>
    <t>Drowning Mona  </t>
  </si>
  <si>
    <t>Radio Days  </t>
  </si>
  <si>
    <t>Remember Me  </t>
  </si>
  <si>
    <t>How to Deal  </t>
  </si>
  <si>
    <t>The Thirteenth Floor  </t>
  </si>
  <si>
    <t>Hollywood Ending  </t>
  </si>
  <si>
    <t>Highlander  </t>
  </si>
  <si>
    <t>Things We Lost in the Fire  </t>
  </si>
  <si>
    <t>Steel  </t>
  </si>
  <si>
    <t>The Immigrant  </t>
  </si>
  <si>
    <t>The White Countess  </t>
  </si>
  <si>
    <t>Soul Plane  </t>
  </si>
  <si>
    <t>Vamps  </t>
  </si>
  <si>
    <t>The Homesman  </t>
  </si>
  <si>
    <t>Not Another Teen Movie  </t>
  </si>
  <si>
    <t>Malibu's Most Wanted  </t>
  </si>
  <si>
    <t>The Princess Bride  </t>
  </si>
  <si>
    <t>A Mighty Heart  </t>
  </si>
  <si>
    <t>10 Things I Hate About You  </t>
  </si>
  <si>
    <t>Sorority Row  </t>
  </si>
  <si>
    <t>Oscar and Lucinda  </t>
  </si>
  <si>
    <t>On the Line  </t>
  </si>
  <si>
    <t>Adore  </t>
  </si>
  <si>
    <t>Crocodile Dundee II  </t>
  </si>
  <si>
    <t>Road Trip  </t>
  </si>
  <si>
    <t>Juwanna Mann  </t>
  </si>
  <si>
    <t>Vicky Cristina Barcelona  </t>
  </si>
  <si>
    <t>Slow Burn  </t>
  </si>
  <si>
    <t>Slither  </t>
  </si>
  <si>
    <t>The Yellow Handkerchief  </t>
  </si>
  <si>
    <t>Elling  </t>
  </si>
  <si>
    <t>Wasabi  </t>
  </si>
  <si>
    <t>The Thing  </t>
  </si>
  <si>
    <t>Notes on a Scandal  </t>
  </si>
  <si>
    <t>Flawless  </t>
  </si>
  <si>
    <t>The Constant Gardener  </t>
  </si>
  <si>
    <t>King's Ransom  </t>
  </si>
  <si>
    <t>Into the Wild  </t>
  </si>
  <si>
    <t>A Dangerous Method  </t>
  </si>
  <si>
    <t>Scream  </t>
  </si>
  <si>
    <t>The Devil's Double  </t>
  </si>
  <si>
    <t>Land of the Dead  </t>
  </si>
  <si>
    <t>Predator  </t>
  </si>
  <si>
    <t>United 93  </t>
  </si>
  <si>
    <t>The Hills Have Eyes  </t>
  </si>
  <si>
    <t>Wall Street  </t>
  </si>
  <si>
    <t>House of Sand and Fog  </t>
  </si>
  <si>
    <t>The Artist  </t>
  </si>
  <si>
    <t>Double Impact  </t>
  </si>
  <si>
    <t>Duets  </t>
  </si>
  <si>
    <t>Detroit Rock City  </t>
  </si>
  <si>
    <t>Good  </t>
  </si>
  <si>
    <t>Top Gun  </t>
  </si>
  <si>
    <t>Crouching Tiger, Hidden Dragon  </t>
  </si>
  <si>
    <t>American Beauty  </t>
  </si>
  <si>
    <t>The King's Speech  </t>
  </si>
  <si>
    <t>Twins  </t>
  </si>
  <si>
    <t>The Color Purple  </t>
  </si>
  <si>
    <t>Diary of a Wimpy Kid  </t>
  </si>
  <si>
    <t>National Lampoon's Vacation  </t>
  </si>
  <si>
    <t>Bad Grandpa  </t>
  </si>
  <si>
    <t>Beetlejuice  </t>
  </si>
  <si>
    <t>Why Did I Get Married?  </t>
  </si>
  <si>
    <t>Little Women  </t>
  </si>
  <si>
    <t>When a Stranger Calls  </t>
  </si>
  <si>
    <t>Big Fat Liar  </t>
  </si>
  <si>
    <t>Wag the Dog  </t>
  </si>
  <si>
    <t>Snitch  </t>
  </si>
  <si>
    <t>Krampus  </t>
  </si>
  <si>
    <t>The Faculty  </t>
  </si>
  <si>
    <t>The Skulls  </t>
  </si>
  <si>
    <t>The Theory of Everything  </t>
  </si>
  <si>
    <t>Where the Heart Is  </t>
  </si>
  <si>
    <t>Lawrence of Arabia  </t>
  </si>
  <si>
    <t>Halloween II  </t>
  </si>
  <si>
    <t>Wild  </t>
  </si>
  <si>
    <t>The Last House on the Left  </t>
  </si>
  <si>
    <t>The Wedding Date  </t>
  </si>
  <si>
    <t>Halloween: Resurrection  </t>
  </si>
  <si>
    <t>The Great Debaters  </t>
  </si>
  <si>
    <t>Drive  </t>
  </si>
  <si>
    <t>Confessions of a Teenage Drama Queen  </t>
  </si>
  <si>
    <t>The Object of My Affection  </t>
  </si>
  <si>
    <t>28 Weeks Later  </t>
  </si>
  <si>
    <t>When the Game Stands Tall  </t>
  </si>
  <si>
    <t>Love &amp; Basketball  </t>
  </si>
  <si>
    <t>Grosse Pointe Blank  </t>
  </si>
  <si>
    <t>All About Steve  </t>
  </si>
  <si>
    <t>Book of Shadows: Blair Witch 2  </t>
  </si>
  <si>
    <t>The Craft  </t>
  </si>
  <si>
    <t>Match Point  </t>
  </si>
  <si>
    <t>Ramona and Beezus  </t>
  </si>
  <si>
    <t>Boogie Nights  </t>
  </si>
  <si>
    <t>Nowhere to Run  </t>
  </si>
  <si>
    <t>Flicka  </t>
  </si>
  <si>
    <t>The Hills Have Eyes II  </t>
  </si>
  <si>
    <t>Tuck Everlasting  </t>
  </si>
  <si>
    <t>Keanu  </t>
  </si>
  <si>
    <t>Country Strong  </t>
  </si>
  <si>
    <t>Disturbing Behavior  </t>
  </si>
  <si>
    <t>The Place Beyond the Pines  </t>
  </si>
  <si>
    <t>The November Man  </t>
  </si>
  <si>
    <t>Eye of the Beholder  </t>
  </si>
  <si>
    <t>The Hurt Locker  </t>
  </si>
  <si>
    <t>Firestarter  </t>
  </si>
  <si>
    <t>Killing Them Softly  </t>
  </si>
  <si>
    <t>A Most Wanted Man  </t>
  </si>
  <si>
    <t>Freddy Got Fingered  </t>
  </si>
  <si>
    <t>The Pirates Who Don't Do Anything: A VeggieTales Movie  </t>
  </si>
  <si>
    <t>Highlander: Endgame  </t>
  </si>
  <si>
    <t>Idlewild  </t>
  </si>
  <si>
    <t>One Day  </t>
  </si>
  <si>
    <t>Whip It  </t>
  </si>
  <si>
    <t>Confidence  </t>
  </si>
  <si>
    <t>The Muse  </t>
  </si>
  <si>
    <t>New York Stories  </t>
  </si>
  <si>
    <t>Barney's Great Adventure  </t>
  </si>
  <si>
    <t>The Man with the Iron Fists  </t>
  </si>
  <si>
    <t>Home Fries  </t>
  </si>
  <si>
    <t>Here on Earth  </t>
  </si>
  <si>
    <t>Brazil  </t>
  </si>
  <si>
    <t>Raise Your Voice  </t>
  </si>
  <si>
    <t>The Big Lebowski  </t>
  </si>
  <si>
    <t>Black Snake Moan  </t>
  </si>
  <si>
    <t>Dark Blue  </t>
  </si>
  <si>
    <t>Whatever It Takes  </t>
  </si>
  <si>
    <t>The Importance of Being Earnest  </t>
  </si>
  <si>
    <t>Hoot  </t>
  </si>
  <si>
    <t>In Bruges  </t>
  </si>
  <si>
    <t>Peeples  </t>
  </si>
  <si>
    <t>The Rocker  </t>
  </si>
  <si>
    <t>Post Grad  </t>
  </si>
  <si>
    <t>Promised Land  </t>
  </si>
  <si>
    <t>Whatever Works  </t>
  </si>
  <si>
    <t>The In Crowd  </t>
  </si>
  <si>
    <t>Three Burials  </t>
  </si>
  <si>
    <t>Jakob the Liar  </t>
  </si>
  <si>
    <t>Kiss Kiss Bang Bang  </t>
  </si>
  <si>
    <t>Mulholland Drive  </t>
  </si>
  <si>
    <t>Never Let Me Go  </t>
  </si>
  <si>
    <t>Transsiberian  </t>
  </si>
  <si>
    <t>The Clan of the Cave Bear  </t>
  </si>
  <si>
    <t>Crazy in Alabama  </t>
  </si>
  <si>
    <t>Funny Games  </t>
  </si>
  <si>
    <t>The Assassin  </t>
  </si>
  <si>
    <t>Buffalo Soldiers  </t>
  </si>
  <si>
    <t>The Midnight Meat Train  </t>
  </si>
  <si>
    <t>The Son of No One  </t>
  </si>
  <si>
    <t>The Good Night  </t>
  </si>
  <si>
    <t>Slumdog Millionaire  </t>
  </si>
  <si>
    <t>Cool Runnings  </t>
  </si>
  <si>
    <t>My Bloody Valentine  </t>
  </si>
  <si>
    <t>The Lucky Ones  </t>
  </si>
  <si>
    <t>Seven Psychopaths  </t>
  </si>
  <si>
    <t>Ex Machina  </t>
  </si>
  <si>
    <t>Solitary Man  </t>
  </si>
  <si>
    <t>Casino Jack  </t>
  </si>
  <si>
    <t>Jindabyne  </t>
  </si>
  <si>
    <t>Aimee &amp; Jaguar  </t>
  </si>
  <si>
    <t>10 Cloverfield Lane  </t>
  </si>
  <si>
    <t>25th Hour  </t>
  </si>
  <si>
    <t>Magic Mike XXL  </t>
  </si>
  <si>
    <t>Groundhog Day  </t>
  </si>
  <si>
    <t>Romeo + Juliet  </t>
  </si>
  <si>
    <t>Unforgiven  </t>
  </si>
  <si>
    <t>Manderlay  </t>
  </si>
  <si>
    <t>The Possession  </t>
  </si>
  <si>
    <t>Dangerous Liaisons  </t>
  </si>
  <si>
    <t>Renaissance  </t>
  </si>
  <si>
    <t>Beverly Hills Cop  </t>
  </si>
  <si>
    <t>The Imitation Game  </t>
  </si>
  <si>
    <t>Because of Winn-Dixie  </t>
  </si>
  <si>
    <t>Urban Legends: Final Cut  </t>
  </si>
  <si>
    <t>Fatal Attraction  </t>
  </si>
  <si>
    <t>Pretty Woman  </t>
  </si>
  <si>
    <t>Born on the Fourth of July  </t>
  </si>
  <si>
    <t>Stomp the Yard  </t>
  </si>
  <si>
    <t>The Spy Who Loved Me  </t>
  </si>
  <si>
    <t>Urban Legend  </t>
  </si>
  <si>
    <t>White Fang  </t>
  </si>
  <si>
    <t>Superstar  </t>
  </si>
  <si>
    <t>Jonah: A VeggieTales Movie  </t>
  </si>
  <si>
    <t>Poetic Justice  </t>
  </si>
  <si>
    <t>All About the Benjamins  </t>
  </si>
  <si>
    <t>An American Haunting  </t>
  </si>
  <si>
    <t>My Boss's Daughter  </t>
  </si>
  <si>
    <t>A Perfect Getaway  </t>
  </si>
  <si>
    <t>Our Family Wedding  </t>
  </si>
  <si>
    <t>Dead Man on Campus  </t>
  </si>
  <si>
    <t>Crooklyn  </t>
  </si>
  <si>
    <t>Bobby  </t>
  </si>
  <si>
    <t>Head Over Heels  </t>
  </si>
  <si>
    <t>Fun Size  </t>
  </si>
  <si>
    <t>A Walk on the Moon  </t>
  </si>
  <si>
    <t>Catch a Fire  </t>
  </si>
  <si>
    <t>Soul Survivors  </t>
  </si>
  <si>
    <t>Jefferson in Paris  </t>
  </si>
  <si>
    <t>Caravans  </t>
  </si>
  <si>
    <t>Margaret  </t>
  </si>
  <si>
    <t>Flipped  </t>
  </si>
  <si>
    <t>Brokeback Mountain  </t>
  </si>
  <si>
    <t>Hot Tub Time Machine 2  </t>
  </si>
  <si>
    <t>Crazy/Beautiful  </t>
  </si>
  <si>
    <t>Das Boot  </t>
  </si>
  <si>
    <t>An Ideal Husband  </t>
  </si>
  <si>
    <t>Sphinx  </t>
  </si>
  <si>
    <t>An Everlasting Piece  </t>
  </si>
  <si>
    <t>The Other End of the Line  </t>
  </si>
  <si>
    <t>The Color of Money  </t>
  </si>
  <si>
    <t>The Duchess  </t>
  </si>
  <si>
    <t>The Best Offer  </t>
  </si>
  <si>
    <t>Pan's Labyrinth  </t>
  </si>
  <si>
    <t>Far from Heaven  </t>
  </si>
  <si>
    <t>Quills  </t>
  </si>
  <si>
    <t>Downfall  </t>
  </si>
  <si>
    <t>Stonewall  </t>
  </si>
  <si>
    <t>The Last Godfather  </t>
  </si>
  <si>
    <t>No Good Deed  </t>
  </si>
  <si>
    <t>Half Past Dead  </t>
  </si>
  <si>
    <t>I Can Do Bad All by Myself  </t>
  </si>
  <si>
    <t>The Last Station  </t>
  </si>
  <si>
    <t>Enter the Void  </t>
  </si>
  <si>
    <t>The Iron Lady  </t>
  </si>
  <si>
    <t>Good Morning, Vietnam  </t>
  </si>
  <si>
    <t>Justin Bieber: Never Say Never  </t>
  </si>
  <si>
    <t>Black Swan  </t>
  </si>
  <si>
    <t>The Godfather: Part II  </t>
  </si>
  <si>
    <t>Save the Last Dance  </t>
  </si>
  <si>
    <t>Miracles from Heaven  </t>
  </si>
  <si>
    <t>Dude, Where's My Car?  </t>
  </si>
  <si>
    <t>Young Guns  </t>
  </si>
  <si>
    <t>St. Vincent  </t>
  </si>
  <si>
    <t>The New Guy  </t>
  </si>
  <si>
    <t>The Butterfly Effect  </t>
  </si>
  <si>
    <t>Snow Day  </t>
  </si>
  <si>
    <t>This Christmas  </t>
  </si>
  <si>
    <t>The Big Hit  </t>
  </si>
  <si>
    <t>Harriet the Spy  </t>
  </si>
  <si>
    <t>Child's Play 2  </t>
  </si>
  <si>
    <t>Being John Malkovich  </t>
  </si>
  <si>
    <t>Earth to Echo  </t>
  </si>
  <si>
    <t>The Astronaut Farmer  </t>
  </si>
  <si>
    <t>Woo  </t>
  </si>
  <si>
    <t>Room  </t>
  </si>
  <si>
    <t>Dirty Work  </t>
  </si>
  <si>
    <t>Serial Mom  </t>
  </si>
  <si>
    <t>Dick  </t>
  </si>
  <si>
    <t>Light It Up  </t>
  </si>
  <si>
    <t>54  </t>
  </si>
  <si>
    <t>Bubble Boy  </t>
  </si>
  <si>
    <t>Birthday Girl  </t>
  </si>
  <si>
    <t>21 &amp; Over  </t>
  </si>
  <si>
    <t>Paris, je t'aime  </t>
  </si>
  <si>
    <t>Resurrecting the Champ  </t>
  </si>
  <si>
    <t>Admission  </t>
  </si>
  <si>
    <t>Faithful  </t>
  </si>
  <si>
    <t>Find Me Guilty  </t>
  </si>
  <si>
    <t>The Perks of Being a Wallflower  </t>
  </si>
  <si>
    <t>Infamous  </t>
  </si>
  <si>
    <t>Attack the Block  </t>
  </si>
  <si>
    <t>In the Land of Blood and Honey  </t>
  </si>
  <si>
    <t>The Call  </t>
  </si>
  <si>
    <t>The Crocodile Hunter: Collision Course  </t>
  </si>
  <si>
    <t>I Love You Phillip Morris  </t>
  </si>
  <si>
    <t>True Romance  </t>
  </si>
  <si>
    <t>The Killer Inside Me  </t>
  </si>
  <si>
    <t>Tales from the Crypt: Demon Knight  </t>
  </si>
  <si>
    <t>Phone Booth  </t>
  </si>
  <si>
    <t>Army of Darkness  </t>
  </si>
  <si>
    <t>The Man with the Golden Gun  </t>
  </si>
  <si>
    <t>Dancer in the Dark  </t>
  </si>
  <si>
    <t>Tae Guk Gi: The Brotherhood of War  </t>
  </si>
  <si>
    <t>Operation Chromite  </t>
  </si>
  <si>
    <t>Wrong Turn  </t>
  </si>
  <si>
    <t>The Ides of March  </t>
  </si>
  <si>
    <t>About Last Night  </t>
  </si>
  <si>
    <t>Antwone Fisher  </t>
  </si>
  <si>
    <t>The Emperor's Club  </t>
  </si>
  <si>
    <t>Glengarry Glen Ross  </t>
  </si>
  <si>
    <t>The Boy in the Striped Pajamas  </t>
  </si>
  <si>
    <t>The Funeral  </t>
  </si>
  <si>
    <t>The Land Before Time  </t>
  </si>
  <si>
    <t>The Perfect Game  </t>
  </si>
  <si>
    <t>Mad Max Beyond Thunderdome  </t>
  </si>
  <si>
    <t>Seed of Chucky  </t>
  </si>
  <si>
    <t>An American Carol  </t>
  </si>
  <si>
    <t>The White Ribbon  </t>
  </si>
  <si>
    <t>Sideways  </t>
  </si>
  <si>
    <t>District B13  </t>
  </si>
  <si>
    <t>Tea with Mussolini  </t>
  </si>
  <si>
    <t>Clueless  </t>
  </si>
  <si>
    <t>Lars and the Real Girl  </t>
  </si>
  <si>
    <t>Think Like a Man  </t>
  </si>
  <si>
    <t>Barbershop  </t>
  </si>
  <si>
    <t>Ace Ventura: Pet Detective  </t>
  </si>
  <si>
    <t>WarGames  </t>
  </si>
  <si>
    <t>Witness  </t>
  </si>
  <si>
    <t>Act of Valor  </t>
  </si>
  <si>
    <t>Step Up  </t>
  </si>
  <si>
    <t>Beavis and Butt-Head Do America  </t>
  </si>
  <si>
    <t>Jackie Brown  </t>
  </si>
  <si>
    <t>Harold &amp; Kumar Escape from Guantanamo Bay  </t>
  </si>
  <si>
    <t>Chronicle  </t>
  </si>
  <si>
    <t>Yentl  </t>
  </si>
  <si>
    <t>Crossroads  </t>
  </si>
  <si>
    <t>Project X  </t>
  </si>
  <si>
    <t>One Hour Photo  </t>
  </si>
  <si>
    <t>Quarantine  </t>
  </si>
  <si>
    <t>The Eye  </t>
  </si>
  <si>
    <t>Johnson Family Vacation  </t>
  </si>
  <si>
    <t>How High  </t>
  </si>
  <si>
    <t>The Muppet Christmas Carol  </t>
  </si>
  <si>
    <t>Frida  </t>
  </si>
  <si>
    <t>Katy Perry: Part of Me  </t>
  </si>
  <si>
    <t>The Fault in Our Stars  </t>
  </si>
  <si>
    <t>Rounders  </t>
  </si>
  <si>
    <t>Top Five  </t>
  </si>
  <si>
    <t>Stir of Echoes  </t>
  </si>
  <si>
    <t>Philomena  </t>
  </si>
  <si>
    <t>Aquamarine  </t>
  </si>
  <si>
    <t>Paper Towns  </t>
  </si>
  <si>
    <t>Nebraska  </t>
  </si>
  <si>
    <t>Max Keeble's Big Move  </t>
  </si>
  <si>
    <t>Young Adult  </t>
  </si>
  <si>
    <t>Crank  </t>
  </si>
  <si>
    <t>Living Out Loud  </t>
  </si>
  <si>
    <t>Sorority Boys  </t>
  </si>
  <si>
    <t>About Time  </t>
  </si>
  <si>
    <t>Arbitrage  </t>
  </si>
  <si>
    <t>Project Almanac  </t>
  </si>
  <si>
    <t>Cadillac Records  </t>
  </si>
  <si>
    <t>For Your Consideration  </t>
  </si>
  <si>
    <t>Celebrity  </t>
  </si>
  <si>
    <t>Running with Scissors  </t>
  </si>
  <si>
    <t>From Justin to Kelly  </t>
  </si>
  <si>
    <t>Girl 6  </t>
  </si>
  <si>
    <t>In the Cut  </t>
  </si>
  <si>
    <t>Two Lovers  </t>
  </si>
  <si>
    <t>Last Orders  </t>
  </si>
  <si>
    <t>Ravenous  </t>
  </si>
  <si>
    <t>Charlie Bartlett  </t>
  </si>
  <si>
    <t>The Dangerous Lives of Altar Boys  </t>
  </si>
  <si>
    <t>Stoker  </t>
  </si>
  <si>
    <t>2046  </t>
  </si>
  <si>
    <t>Married Life  </t>
  </si>
  <si>
    <t>Duma  </t>
  </si>
  <si>
    <t>Ondine  </t>
  </si>
  <si>
    <t>Welcome to Collinwood  </t>
  </si>
  <si>
    <t>Critical Care  </t>
  </si>
  <si>
    <t>Trade  </t>
  </si>
  <si>
    <t>Breakfast of Champions  </t>
  </si>
  <si>
    <t>City of Life and Death  </t>
  </si>
  <si>
    <t>10 Days in a Madhouse  </t>
  </si>
  <si>
    <t>Heaven Is for Real  </t>
  </si>
  <si>
    <t>Raising Cain  </t>
  </si>
  <si>
    <t>Invaders from Mars  </t>
  </si>
  <si>
    <t>2001: A Space Odyssey  </t>
  </si>
  <si>
    <t>Happy Gilmore  </t>
  </si>
  <si>
    <t>Employee of the Month  </t>
  </si>
  <si>
    <t>My Name Is Khan  </t>
  </si>
  <si>
    <t>Deadfall  </t>
  </si>
  <si>
    <t>Madadayo  </t>
  </si>
  <si>
    <t>The Remains of the Day  </t>
  </si>
  <si>
    <t>Pet Sematary  </t>
  </si>
  <si>
    <t>Dirty Grandpa  </t>
  </si>
  <si>
    <t>Romeo Is Bleeding  </t>
  </si>
  <si>
    <t>Opal Dream  </t>
  </si>
  <si>
    <t>One Man's Hero  </t>
  </si>
  <si>
    <t>Texas Chainsaw 3D  </t>
  </si>
  <si>
    <t>3 Men and a Baby  </t>
  </si>
  <si>
    <t>Jason X  </t>
  </si>
  <si>
    <t>Chloe  </t>
  </si>
  <si>
    <t>American Pie  </t>
  </si>
  <si>
    <t>Star Trek II: The Wrath of Khan  </t>
  </si>
  <si>
    <t>Gremlins  </t>
  </si>
  <si>
    <t>Star Wars: Episode IV - A New Hope  </t>
  </si>
  <si>
    <t>Doctor Zhivago  </t>
  </si>
  <si>
    <t>High School Musical 3: Senior Year  </t>
  </si>
  <si>
    <t>My Cousin Vinny  </t>
  </si>
  <si>
    <t>If I Stay  </t>
  </si>
  <si>
    <t>Major League  </t>
  </si>
  <si>
    <t>A Walk to Remember  </t>
  </si>
  <si>
    <t>Dead Man Walking  </t>
  </si>
  <si>
    <t>Saw VI  </t>
  </si>
  <si>
    <t>The Secret Life of Bees  </t>
  </si>
  <si>
    <t>Corky Romano  </t>
  </si>
  <si>
    <t>Brooklyn  </t>
  </si>
  <si>
    <t>Out Cold  </t>
  </si>
  <si>
    <t>The Ladies Man  </t>
  </si>
  <si>
    <t>Quartet  </t>
  </si>
  <si>
    <t>Tomcats  </t>
  </si>
  <si>
    <t>Frailty  </t>
  </si>
  <si>
    <t>Woman in Gold  </t>
  </si>
  <si>
    <t>Kinsey  </t>
  </si>
  <si>
    <t>Slackers  </t>
  </si>
  <si>
    <t>What's Eating Gilbert Grape  </t>
  </si>
  <si>
    <t>Vera Drake  </t>
  </si>
  <si>
    <t>The Guru  </t>
  </si>
  <si>
    <t>The Perez Family  </t>
  </si>
  <si>
    <t>Inside Llewyn Davis  </t>
  </si>
  <si>
    <t>Return to the Blue Lagoon  </t>
  </si>
  <si>
    <t>Copying Beethoven  </t>
  </si>
  <si>
    <t>Tremors  </t>
  </si>
  <si>
    <t>Killer Joe  </t>
  </si>
  <si>
    <t>Alien  </t>
  </si>
  <si>
    <t>Darkness Falls  </t>
  </si>
  <si>
    <t>For Greater Glory: The True Story of Cristiada  </t>
  </si>
  <si>
    <t>Saw V  </t>
  </si>
  <si>
    <t>Poltergeist  </t>
  </si>
  <si>
    <t>Darkness  </t>
  </si>
  <si>
    <t>Machete  </t>
  </si>
  <si>
    <t>Cruel Intentions  </t>
  </si>
  <si>
    <t>E.T. the Extra-Terrestrial  </t>
  </si>
  <si>
    <t>There Goes My Baby  </t>
  </si>
  <si>
    <t>Poltergeist III  </t>
  </si>
  <si>
    <t>The Spanish Prisoner  </t>
  </si>
  <si>
    <t>Precious  </t>
  </si>
  <si>
    <t>Goal! The Dream Begins  </t>
  </si>
  <si>
    <t>Topsy-Turvy  </t>
  </si>
  <si>
    <t>By the Sea  </t>
  </si>
  <si>
    <t>Private Benjamin  </t>
  </si>
  <si>
    <t>Cop Land  </t>
  </si>
  <si>
    <t>Sarah's Key  </t>
  </si>
  <si>
    <t>The Sea Inside  </t>
  </si>
  <si>
    <t>Screwed  </t>
  </si>
  <si>
    <t>Brother  </t>
  </si>
  <si>
    <t>In the Land of Women  </t>
  </si>
  <si>
    <t>Good Will Hunting  </t>
  </si>
  <si>
    <t>Saw III  </t>
  </si>
  <si>
    <t>Stripes  </t>
  </si>
  <si>
    <t>Bring It On  </t>
  </si>
  <si>
    <t>The Purge: Election Year  </t>
  </si>
  <si>
    <t>She's All That  </t>
  </si>
  <si>
    <t>Saw IV  </t>
  </si>
  <si>
    <t>White Noise  </t>
  </si>
  <si>
    <t>The Mighty Ducks  </t>
  </si>
  <si>
    <t>The Grudge  </t>
  </si>
  <si>
    <t>Jeepers Creepers  </t>
  </si>
  <si>
    <t>Bill &amp; Ted's Excellent Adventure  </t>
  </si>
  <si>
    <t>Oliver!  </t>
  </si>
  <si>
    <t>The Best Exotic Marigold Hotel  </t>
  </si>
  <si>
    <t>The Boy  </t>
  </si>
  <si>
    <t>Devil  </t>
  </si>
  <si>
    <t>Insidious: Chapter 3  </t>
  </si>
  <si>
    <t>The Last Dragon  </t>
  </si>
  <si>
    <t>The Lawnmower Man  </t>
  </si>
  <si>
    <t>Dogma  </t>
  </si>
  <si>
    <t>The Banger Sisters  </t>
  </si>
  <si>
    <t>Twilight Zone: The Movie  </t>
  </si>
  <si>
    <t>A Low Down Dirty Shame  </t>
  </si>
  <si>
    <t>Can't Hardly Wait  </t>
  </si>
  <si>
    <t>The Outsiders  </t>
  </si>
  <si>
    <t>Sinister 2  </t>
  </si>
  <si>
    <t>Valentine  </t>
  </si>
  <si>
    <t>The Fourth Kind  </t>
  </si>
  <si>
    <t>A Prairie Home Companion  </t>
  </si>
  <si>
    <t>Sugar Hill  </t>
  </si>
  <si>
    <t>Skyline  </t>
  </si>
  <si>
    <t>The Second Best Exotic Marigold Hotel  </t>
  </si>
  <si>
    <t>Kit Kittredge: An American Girl  </t>
  </si>
  <si>
    <t>Mo' Better Blues  </t>
  </si>
  <si>
    <t>Kung Pow: Enter the Fist  </t>
  </si>
  <si>
    <t>Mud  </t>
  </si>
  <si>
    <t>Reno 911!: Miami  </t>
  </si>
  <si>
    <t>One Direction: This Is Us  </t>
  </si>
  <si>
    <t>The Matador  </t>
  </si>
  <si>
    <t>Love Jones  </t>
  </si>
  <si>
    <t>End of the Spear  </t>
  </si>
  <si>
    <t>Office Space  </t>
  </si>
  <si>
    <t>Drop Dead Gorgeous  </t>
  </si>
  <si>
    <t>Big Eyes  </t>
  </si>
  <si>
    <t>Very Bad Things  </t>
  </si>
  <si>
    <t>Sleepover  </t>
  </si>
  <si>
    <t>MacGruber  </t>
  </si>
  <si>
    <t>Dirty Pretty Things  </t>
  </si>
  <si>
    <t>Over Her Dead Body  </t>
  </si>
  <si>
    <t>Seeking a Friend for the End of the World  </t>
  </si>
  <si>
    <t>The Collection  </t>
  </si>
  <si>
    <t>Teacher's Pet  </t>
  </si>
  <si>
    <t>The Red Violin  </t>
  </si>
  <si>
    <t>The Straight Story  </t>
  </si>
  <si>
    <t>Deuces Wild  </t>
  </si>
  <si>
    <t>Bad Words  </t>
  </si>
  <si>
    <t>Rescue Dawn  </t>
  </si>
  <si>
    <t>Danny Collins  </t>
  </si>
  <si>
    <t>Jeff, Who Lives at Home  </t>
  </si>
  <si>
    <t>I Am Love  </t>
  </si>
  <si>
    <t>Atlas Shrugged II: The Strike  </t>
  </si>
  <si>
    <t>The House of Mirth  </t>
  </si>
  <si>
    <t>Malone  </t>
  </si>
  <si>
    <t>Peaceful Warrior  </t>
  </si>
  <si>
    <t>Bucky Larson: Born to Be a Star  </t>
  </si>
  <si>
    <t>Bamboozled  </t>
  </si>
  <si>
    <t>The Forest  </t>
  </si>
  <si>
    <t>While We're Young  </t>
  </si>
  <si>
    <t>A Better Life  </t>
  </si>
  <si>
    <t>Gun Shy  </t>
  </si>
  <si>
    <t>Nicholas Nickleby  </t>
  </si>
  <si>
    <t>The Iceman  </t>
  </si>
  <si>
    <t>Cecil B. DeMented  </t>
  </si>
  <si>
    <t>Owning Mahowny  </t>
  </si>
  <si>
    <t>The Brothers Solomon  </t>
  </si>
  <si>
    <t>My Blueberry Nights  </t>
  </si>
  <si>
    <t>Swept Away  </t>
  </si>
  <si>
    <t>War, Inc.  </t>
  </si>
  <si>
    <t>Shaolin Soccer  </t>
  </si>
  <si>
    <t>The Brown Bunny  </t>
  </si>
  <si>
    <t>High Heels and Low Lifes  </t>
  </si>
  <si>
    <t>Edmond  </t>
  </si>
  <si>
    <t>Cinco de Mayo, La Batalla  </t>
  </si>
  <si>
    <t>An Alan Smithee Film: Burn Hollywood Burn  </t>
  </si>
  <si>
    <t>The Open Road  </t>
  </si>
  <si>
    <t>Blonde Ambition  </t>
  </si>
  <si>
    <t>The Oxford Murders  </t>
  </si>
  <si>
    <t>Of Horses and Men  </t>
  </si>
  <si>
    <t>The Good, the Bad, the Weird  </t>
  </si>
  <si>
    <t>The Runaways  </t>
  </si>
  <si>
    <t>Another Year  </t>
  </si>
  <si>
    <t>The Blood of Heroes  </t>
  </si>
  <si>
    <t>Hostel: Part II  </t>
  </si>
  <si>
    <t>Chairman of the Board  </t>
  </si>
  <si>
    <t>The Damned United  </t>
  </si>
  <si>
    <t>The Queen  </t>
  </si>
  <si>
    <t>Ernest &amp; Celestine  </t>
  </si>
  <si>
    <t>The Lost City  </t>
  </si>
  <si>
    <t>Next Friday  </t>
  </si>
  <si>
    <t>You Only Live Twice  </t>
  </si>
  <si>
    <t>Trust  </t>
  </si>
  <si>
    <t>The Triplets of Belleville  </t>
  </si>
  <si>
    <t>It's a Mad, Mad, Mad, Mad World  </t>
  </si>
  <si>
    <t>The Great Beauty  </t>
  </si>
  <si>
    <t>Death at a Funeral  </t>
  </si>
  <si>
    <t>Stay Alive  </t>
  </si>
  <si>
    <t>The Upside of Anger  </t>
  </si>
  <si>
    <t>Nick and Norah's Infinite Playlist  </t>
  </si>
  <si>
    <t>Rushmore  </t>
  </si>
  <si>
    <t>Black or White  </t>
  </si>
  <si>
    <t>The Limey  </t>
  </si>
  <si>
    <t>Fiddler on the Roof  </t>
  </si>
  <si>
    <t>Thunderball  </t>
  </si>
  <si>
    <t>Set It Off  </t>
  </si>
  <si>
    <t>The Best Man  </t>
  </si>
  <si>
    <t>Child's Play  </t>
  </si>
  <si>
    <t>Sicko  </t>
  </si>
  <si>
    <t>The Purge: Anarchy  </t>
  </si>
  <si>
    <t>Down to You  </t>
  </si>
  <si>
    <t>Harold &amp; Kumar Go to White Castle  </t>
  </si>
  <si>
    <t>Black Christmas  </t>
  </si>
  <si>
    <t>Henry V  </t>
  </si>
  <si>
    <t>Igby Goes Down  </t>
  </si>
  <si>
    <t>Gracie  </t>
  </si>
  <si>
    <t>Trust the Man  </t>
  </si>
  <si>
    <t>Hamlet 2  </t>
  </si>
  <si>
    <t>Glee: The 3D Concert Movie  </t>
  </si>
  <si>
    <t>Two Evil Eyes  </t>
  </si>
  <si>
    <t>All or Nothing  </t>
  </si>
  <si>
    <t>Princess Kaiulani  </t>
  </si>
  <si>
    <t>Undiscovered  </t>
  </si>
  <si>
    <t>Skin Trade  </t>
  </si>
  <si>
    <t>All Is Lost  </t>
  </si>
  <si>
    <t>Logan's Run  </t>
  </si>
  <si>
    <t>March or Die  </t>
  </si>
  <si>
    <t>Sliding Doors  </t>
  </si>
  <si>
    <t>Salvation Boulevard  </t>
  </si>
  <si>
    <t>Memento  </t>
  </si>
  <si>
    <t>Amour  </t>
  </si>
  <si>
    <t>Crocodile Dundee  </t>
  </si>
  <si>
    <t>A Scanner Darkly  </t>
  </si>
  <si>
    <t>Awake  </t>
  </si>
  <si>
    <t>Club Dread  </t>
  </si>
  <si>
    <t>Thinner  </t>
  </si>
  <si>
    <t>Swimfan  </t>
  </si>
  <si>
    <t>The Way of the Gun  </t>
  </si>
  <si>
    <t>The Rose  </t>
  </si>
  <si>
    <t>Baggage Claim  </t>
  </si>
  <si>
    <t>The DUFF  </t>
  </si>
  <si>
    <t>Bright Star  </t>
  </si>
  <si>
    <t>Repo! The Genetic Opera  </t>
  </si>
  <si>
    <t>Nightcrawler  </t>
  </si>
  <si>
    <t>Freddy's Dead: The Final Nightmare  </t>
  </si>
  <si>
    <t>Maggie  </t>
  </si>
  <si>
    <t>The Vatican Tapes  </t>
  </si>
  <si>
    <t>Anatomy  </t>
  </si>
  <si>
    <t>Footloose  </t>
  </si>
  <si>
    <t>Mr. Turner  </t>
  </si>
  <si>
    <t>Loaded Weapon 1  </t>
  </si>
  <si>
    <t>The Sound of Music  </t>
  </si>
  <si>
    <t>The Karate Kid  </t>
  </si>
  <si>
    <t>The Ruins  </t>
  </si>
  <si>
    <t>Hot Fuzz  </t>
  </si>
  <si>
    <t>The Exorcist  </t>
  </si>
  <si>
    <t>Jaws  </t>
  </si>
  <si>
    <t>Fortress  </t>
  </si>
  <si>
    <t>The Life Before Her Eyes  </t>
  </si>
  <si>
    <t>Spider  </t>
  </si>
  <si>
    <t>The Good Guy  </t>
  </si>
  <si>
    <t>Boiler Room  </t>
  </si>
  <si>
    <t>PCU  </t>
  </si>
  <si>
    <t>Election  </t>
  </si>
  <si>
    <t>Limbo  </t>
  </si>
  <si>
    <t>Pulp Fiction  </t>
  </si>
  <si>
    <t>Splash  </t>
  </si>
  <si>
    <t>Little Miss Sunshine  </t>
  </si>
  <si>
    <t>Stand by Me  </t>
  </si>
  <si>
    <t>28 Days Later...  </t>
  </si>
  <si>
    <t>You Got Served  </t>
  </si>
  <si>
    <t>Escape from Alcatraz  </t>
  </si>
  <si>
    <t>Brown Sugar  </t>
  </si>
  <si>
    <t>A Thin Line Between Love and Hate  </t>
  </si>
  <si>
    <t>50/50  </t>
  </si>
  <si>
    <t>Shutter  </t>
  </si>
  <si>
    <t>That Awkward Moment  </t>
  </si>
  <si>
    <t>Much Ado About Nothing  </t>
  </si>
  <si>
    <t>New Nightmare  </t>
  </si>
  <si>
    <t>Drive Me Crazy  </t>
  </si>
  <si>
    <t>Half Baked  </t>
  </si>
  <si>
    <t>New in Town  </t>
  </si>
  <si>
    <t>The Boondock Saints II: All Saints Day  </t>
  </si>
  <si>
    <t>Enough Said  </t>
  </si>
  <si>
    <t>Easy A  </t>
  </si>
  <si>
    <t>Shadow of the Vampire  </t>
  </si>
  <si>
    <t>Prom  </t>
  </si>
  <si>
    <t>Held Up  </t>
  </si>
  <si>
    <t>Woman on Top  </t>
  </si>
  <si>
    <t>Anomalisa  </t>
  </si>
  <si>
    <t>8 Women  </t>
  </si>
  <si>
    <t>Showdown in Little Tokyo  </t>
  </si>
  <si>
    <t>Clay Pigeons  </t>
  </si>
  <si>
    <t>It's Kind of a Funny Story  </t>
  </si>
  <si>
    <t>When Did You Last See Your Father?  </t>
  </si>
  <si>
    <t>Prefontaine  </t>
  </si>
  <si>
    <t>Begin Again  </t>
  </si>
  <si>
    <t>Down in the Valley  </t>
  </si>
  <si>
    <t>Brooklyn Rules  </t>
  </si>
  <si>
    <t>The Singing Detective  </t>
  </si>
  <si>
    <t>Fido  </t>
  </si>
  <si>
    <t>The Wendell Baker Story  </t>
  </si>
  <si>
    <t>Wild Target  </t>
  </si>
  <si>
    <t>Pathology  </t>
  </si>
  <si>
    <t>10th &amp; Wolf  </t>
  </si>
  <si>
    <t>Aloft  </t>
  </si>
  <si>
    <t>Extract  </t>
  </si>
  <si>
    <t>Albert Nobbs  </t>
  </si>
  <si>
    <t>A Nightmare on Elm Street 5: The Dream Child  </t>
  </si>
  <si>
    <t>Duel in the Sun  </t>
  </si>
  <si>
    <t>Sunshine Cleaning  </t>
  </si>
  <si>
    <t>Not Easily Broken  </t>
  </si>
  <si>
    <t>The Real Cancun  </t>
  </si>
  <si>
    <t>March of the Penguins  </t>
  </si>
  <si>
    <t>Hustle &amp; Flow  </t>
  </si>
  <si>
    <t>The Prophecy  </t>
  </si>
  <si>
    <t>Imagine Me &amp; You  </t>
  </si>
  <si>
    <t>American History X  </t>
  </si>
  <si>
    <t>Driving Miss Daisy  </t>
  </si>
  <si>
    <t>Soul Food  </t>
  </si>
  <si>
    <t>Rumble in the Bronx  </t>
  </si>
  <si>
    <t>The Hotel New Hampshire  </t>
  </si>
  <si>
    <t>Narc  </t>
  </si>
  <si>
    <t>Men with Brooms  </t>
  </si>
  <si>
    <t>Witless Protection  </t>
  </si>
  <si>
    <t>The Work and the Glory  </t>
  </si>
  <si>
    <t>Code 46  </t>
  </si>
  <si>
    <t>The Omega Code  </t>
  </si>
  <si>
    <t>Juno  </t>
  </si>
  <si>
    <t>500 Days of Summer  </t>
  </si>
  <si>
    <t>Good Night, and Good Luck.  </t>
  </si>
  <si>
    <t>Get Low  </t>
  </si>
  <si>
    <t>Melancholia  </t>
  </si>
  <si>
    <t>Persepolis  </t>
  </si>
  <si>
    <t>Harry Brown  </t>
  </si>
  <si>
    <t>Jab Tak Hai Jaan  </t>
  </si>
  <si>
    <t>Made in Dagenham  </t>
  </si>
  <si>
    <t>Diamonds Are Forever  </t>
  </si>
  <si>
    <t>End of Watch  </t>
  </si>
  <si>
    <t>Things to Do in Denver When You're Dead  </t>
  </si>
  <si>
    <t>A Nightmare on Elm Street 4: The Dream Master  </t>
  </si>
  <si>
    <t>The Last Days on Mars  </t>
  </si>
  <si>
    <t>Crazy Heart  </t>
  </si>
  <si>
    <t>On Her Majesty's Secret Service  </t>
  </si>
  <si>
    <t>American Psycho  </t>
  </si>
  <si>
    <t>The Neon Demon  </t>
  </si>
  <si>
    <t>The Piano  </t>
  </si>
  <si>
    <t>Magic Mike  </t>
  </si>
  <si>
    <t>Live and Let Die  </t>
  </si>
  <si>
    <t>Capote  </t>
  </si>
  <si>
    <t>Desperado  </t>
  </si>
  <si>
    <t>Action Jackson  </t>
  </si>
  <si>
    <t>Devil's Due  </t>
  </si>
  <si>
    <t>Flirting with Disaster  </t>
  </si>
  <si>
    <t>The Devil's Rejects  </t>
  </si>
  <si>
    <t>Dope  </t>
  </si>
  <si>
    <t>In Too Deep  </t>
  </si>
  <si>
    <t>House of 1000 Corpses  </t>
  </si>
  <si>
    <t>A Serious Man  </t>
  </si>
  <si>
    <t>Warlock  </t>
  </si>
  <si>
    <t>Beyond the Lights  </t>
  </si>
  <si>
    <t>A Single Man  </t>
  </si>
  <si>
    <t>The Last Temptation of Christ  </t>
  </si>
  <si>
    <t>Outside Providence  </t>
  </si>
  <si>
    <t>Bride &amp; Prejudice  </t>
  </si>
  <si>
    <t>Who's Your Caddy?  </t>
  </si>
  <si>
    <t>Split Second  </t>
  </si>
  <si>
    <t>The Other Side of Heaven  </t>
  </si>
  <si>
    <t>Veer-Zaara  </t>
  </si>
  <si>
    <t>Redbelt  </t>
  </si>
  <si>
    <t>Cyrus  </t>
  </si>
  <si>
    <t>A Dog of Flanders  </t>
  </si>
  <si>
    <t>Auto Focus  </t>
  </si>
  <si>
    <t>Factory Girl  </t>
  </si>
  <si>
    <t>We Need to Talk About Kevin  </t>
  </si>
  <si>
    <t>The Mighty Macs  </t>
  </si>
  <si>
    <t>Somewhere  </t>
  </si>
  <si>
    <t>Hesher  </t>
  </si>
  <si>
    <t>The Heart of Me  </t>
  </si>
  <si>
    <t>Freeheld  </t>
  </si>
  <si>
    <t>The Extra Man  </t>
  </si>
  <si>
    <t>Ca$h  </t>
  </si>
  <si>
    <t>Wah-Wah  </t>
  </si>
  <si>
    <t>Nowhere in Africa  </t>
  </si>
  <si>
    <t>Ghost World  </t>
  </si>
  <si>
    <t>Bottle Rocket  </t>
  </si>
  <si>
    <t>Monsoon Wedding  </t>
  </si>
  <si>
    <t>Pale Rider  </t>
  </si>
  <si>
    <t>Dazed and Confused  </t>
  </si>
  <si>
    <t>House at the End of the Street  </t>
  </si>
  <si>
    <t>The Chumscrubber  </t>
  </si>
  <si>
    <t>Shade  </t>
  </si>
  <si>
    <t>Incendies  </t>
  </si>
  <si>
    <t>Jumping the Broom  </t>
  </si>
  <si>
    <t>Mr. Holland's Opus  </t>
  </si>
  <si>
    <t>Crash  </t>
  </si>
  <si>
    <t>Eulogy  </t>
  </si>
  <si>
    <t>The Secret of Kells  </t>
  </si>
  <si>
    <t>Thank You for Smoking  </t>
  </si>
  <si>
    <t>Annabelle  </t>
  </si>
  <si>
    <t>Bran Nue Dae  </t>
  </si>
  <si>
    <t>La Bamba  </t>
  </si>
  <si>
    <t>Dressed to Kill  </t>
  </si>
  <si>
    <t>The Adventures of Huck Finn  </t>
  </si>
  <si>
    <t>Go  </t>
  </si>
  <si>
    <t>Friends with Money  </t>
  </si>
  <si>
    <t>Bats  </t>
  </si>
  <si>
    <t>Shame  </t>
  </si>
  <si>
    <t>The Work and the Glory II: American Zion  </t>
  </si>
  <si>
    <t>The East  </t>
  </si>
  <si>
    <t>A Home at the End of the World  </t>
  </si>
  <si>
    <t>Aberdeen  </t>
  </si>
  <si>
    <t>The Messenger  </t>
  </si>
  <si>
    <t>The Terminator  </t>
  </si>
  <si>
    <t>School Daze  </t>
  </si>
  <si>
    <t>College  </t>
  </si>
  <si>
    <t>Do the Right Thing  </t>
  </si>
  <si>
    <t>My Week with Marilyn  </t>
  </si>
  <si>
    <t>Police Academy: Mission to Moscow  </t>
  </si>
  <si>
    <t>Metropolis  </t>
  </si>
  <si>
    <t>Two Can Play That Game  </t>
  </si>
  <si>
    <t>Snatch  </t>
  </si>
  <si>
    <t>Madea's Family Reunion  </t>
  </si>
  <si>
    <t>Movie 43  </t>
  </si>
  <si>
    <t>Richard III  </t>
  </si>
  <si>
    <t>Ta Ra Rum Pum  </t>
  </si>
  <si>
    <t>The Godfather  </t>
  </si>
  <si>
    <t>Rabbit-Proof Fence  </t>
  </si>
  <si>
    <t>Boyz n the Hood  </t>
  </si>
  <si>
    <t>Mallrats  </t>
  </si>
  <si>
    <t>Grease  </t>
  </si>
  <si>
    <t>Platoon  </t>
  </si>
  <si>
    <t>Fahrenheit 9/11  </t>
  </si>
  <si>
    <t>Butch Cassidy and the Sundance Kid  </t>
  </si>
  <si>
    <t>Mary Poppins  </t>
  </si>
  <si>
    <t>Ordinary People  </t>
  </si>
  <si>
    <t>West Side Story  </t>
  </si>
  <si>
    <t>Caddyshack  </t>
  </si>
  <si>
    <t>The Brothers  </t>
  </si>
  <si>
    <t>The Wood  </t>
  </si>
  <si>
    <t>The Usual Suspects  </t>
  </si>
  <si>
    <t>Van Wilder: Party Liaison  </t>
  </si>
  <si>
    <t>The Wrestler  </t>
  </si>
  <si>
    <t>Best in Show  </t>
  </si>
  <si>
    <t>Escape from New York  </t>
  </si>
  <si>
    <t>Daddy Day Camp  </t>
  </si>
  <si>
    <t>Mystic Pizza  </t>
  </si>
  <si>
    <t>Tales from the Hood  </t>
  </si>
  <si>
    <t>The Last King of Scotland  </t>
  </si>
  <si>
    <t>Dolphins and Whales 3D: Tribes of the Ocean  </t>
  </si>
  <si>
    <t>Pollock  </t>
  </si>
  <si>
    <t>200 Cigarettes  </t>
  </si>
  <si>
    <t>The Words  </t>
  </si>
  <si>
    <t>Casa de mi Padre  </t>
  </si>
  <si>
    <t>City Island  </t>
  </si>
  <si>
    <t>The Guard  </t>
  </si>
  <si>
    <t>The Virgin Suicides  </t>
  </si>
  <si>
    <t>Miss March  </t>
  </si>
  <si>
    <t>Wish I Was Here  </t>
  </si>
  <si>
    <t>Simply Irresistible  </t>
  </si>
  <si>
    <t>Hedwig and the Angry Inch  </t>
  </si>
  <si>
    <t>Only the Strong  </t>
  </si>
  <si>
    <t>Shattered Glass  </t>
  </si>
  <si>
    <t>Novocaine  </t>
  </si>
  <si>
    <t>The Wackness  </t>
  </si>
  <si>
    <t>Beastmaster 2: Through the Portal of Time  </t>
  </si>
  <si>
    <t>The 5th Quarter  </t>
  </si>
  <si>
    <t>The Greatest  </t>
  </si>
  <si>
    <t>Snow Flower and the Secret Fan  </t>
  </si>
  <si>
    <t>Come Early Morning  </t>
  </si>
  <si>
    <t>Lucky Break  </t>
  </si>
  <si>
    <t>Surfer, Dude  </t>
  </si>
  <si>
    <t>Song One  </t>
  </si>
  <si>
    <t>Saint Ralph  </t>
  </si>
  <si>
    <t>Eve's Bayou  </t>
  </si>
  <si>
    <t>The Barbarian Invasions  </t>
  </si>
  <si>
    <t>Whale Rider  </t>
  </si>
  <si>
    <t>3 Strikes  </t>
  </si>
  <si>
    <t>House of D  </t>
  </si>
  <si>
    <t>The Green Inferno  </t>
  </si>
  <si>
    <t>Maniac  </t>
  </si>
  <si>
    <t>Sunshine State  </t>
  </si>
  <si>
    <t>Crossover  </t>
  </si>
  <si>
    <t>[Rec] 2  </t>
  </si>
  <si>
    <t>The Sting  </t>
  </si>
  <si>
    <t>Chariots of Fire  </t>
  </si>
  <si>
    <t>Diary of a Mad Black Woman  </t>
  </si>
  <si>
    <t>Shine  </t>
  </si>
  <si>
    <t>Iris  </t>
  </si>
  <si>
    <t>The Chorus  </t>
  </si>
  <si>
    <t>Harvard Man  </t>
  </si>
  <si>
    <t>R100  </t>
  </si>
  <si>
    <t>L'auberge espagnole  </t>
  </si>
  <si>
    <t>The Ten  </t>
  </si>
  <si>
    <t>Time Bandits  </t>
  </si>
  <si>
    <t>O  </t>
  </si>
  <si>
    <t>The Gift  </t>
  </si>
  <si>
    <t>The Joneses  </t>
  </si>
  <si>
    <t>Rosewater  </t>
  </si>
  <si>
    <t>Severance  </t>
  </si>
  <si>
    <t>Motherhood  </t>
  </si>
  <si>
    <t>The Good Girl  </t>
  </si>
  <si>
    <t>My Dog Skip  </t>
  </si>
  <si>
    <t>Remember Me, My Love  </t>
  </si>
  <si>
    <t>Bernie  </t>
  </si>
  <si>
    <t>Mambo Italiano  </t>
  </si>
  <si>
    <t>Wonderland  </t>
  </si>
  <si>
    <t>Insidious: Chapter 2  </t>
  </si>
  <si>
    <t>Jackass: The Movie  </t>
  </si>
  <si>
    <t>Paranormal Activity 3  </t>
  </si>
  <si>
    <t>Ouija  </t>
  </si>
  <si>
    <t>Instructions Not Included  </t>
  </si>
  <si>
    <t>Paranormal Activity 4  </t>
  </si>
  <si>
    <t>The Robe  </t>
  </si>
  <si>
    <t>Paranormal Activity: The Marked Ones  </t>
  </si>
  <si>
    <t>Dallas Buyers Club  </t>
  </si>
  <si>
    <t>Oculus  </t>
  </si>
  <si>
    <t>Clerks II  </t>
  </si>
  <si>
    <t>Billy Elliot  </t>
  </si>
  <si>
    <t>The Way Way Back  </t>
  </si>
  <si>
    <t>House Party 2  </t>
  </si>
  <si>
    <t>Doug's 1st Movie  </t>
  </si>
  <si>
    <t>The Apostle  </t>
  </si>
  <si>
    <t>Our Idiot Brother  </t>
  </si>
  <si>
    <t>As Above, So Below  </t>
  </si>
  <si>
    <t>Addicted  </t>
  </si>
  <si>
    <t>Still Alice  </t>
  </si>
  <si>
    <t>Friday the 13th Part VIII: Jason Takes Manhattan  </t>
  </si>
  <si>
    <t>My Big Fat Greek Wedding  </t>
  </si>
  <si>
    <t>Spring Breakers  </t>
  </si>
  <si>
    <t>Halloween: The Curse of Michael Myers  </t>
  </si>
  <si>
    <t>The Haunting of Molly Hartley  </t>
  </si>
  <si>
    <t>Lone Star  </t>
  </si>
  <si>
    <t>Halloween 4: The Return of Michael Myers  </t>
  </si>
  <si>
    <t>April Fool's Day  </t>
  </si>
  <si>
    <t>Diner  </t>
  </si>
  <si>
    <t>Lone Wolf McQuade  </t>
  </si>
  <si>
    <t>Apollo 18  </t>
  </si>
  <si>
    <t>No Escape  </t>
  </si>
  <si>
    <t>Fifty Shades of Black  </t>
  </si>
  <si>
    <t>The Perfect Match  </t>
  </si>
  <si>
    <t>Digimon: The Movie  </t>
  </si>
  <si>
    <t>Saved!  </t>
  </si>
  <si>
    <t>The Forsaken  </t>
  </si>
  <si>
    <t>UHF  </t>
  </si>
  <si>
    <t>Slums of Beverly Hills  </t>
  </si>
  <si>
    <t>Made  </t>
  </si>
  <si>
    <t>Moon  </t>
  </si>
  <si>
    <t>Sea Rex 3D: Journey to a Prehistoric World  </t>
  </si>
  <si>
    <t>The Sweet Hereafter  </t>
  </si>
  <si>
    <t>Bottle Shock  </t>
  </si>
  <si>
    <t>Heavenly Creatures  </t>
  </si>
  <si>
    <t>90 Minutes in Heaven  </t>
  </si>
  <si>
    <t>Everything Must Go  </t>
  </si>
  <si>
    <t>Zero Effect  </t>
  </si>
  <si>
    <t>The Machinist  </t>
  </si>
  <si>
    <t>Light Sleeper  </t>
  </si>
  <si>
    <t>Kill the Messenger  </t>
  </si>
  <si>
    <t>Rabbit Hole  </t>
  </si>
  <si>
    <t>Party Monster  </t>
  </si>
  <si>
    <t>Green Room  </t>
  </si>
  <si>
    <t>Atlas Shrugged: Who Is John Galt?  </t>
  </si>
  <si>
    <t>Albino Alligator  </t>
  </si>
  <si>
    <t>Lovely, Still  </t>
  </si>
  <si>
    <t>The Visit  </t>
  </si>
  <si>
    <t>Redacted  </t>
  </si>
  <si>
    <t>Fascination  </t>
  </si>
  <si>
    <t>Rudderless  </t>
  </si>
  <si>
    <t>Take Shelter  </t>
  </si>
  <si>
    <t>Moms' Night Out  </t>
  </si>
  <si>
    <t>The Last Exorcism Part II  </t>
  </si>
  <si>
    <t>Chain Letter  </t>
  </si>
  <si>
    <t>God's Not Dead 2  </t>
  </si>
  <si>
    <t>Lights Out  </t>
  </si>
  <si>
    <t>Mother and Child  </t>
  </si>
  <si>
    <t>Good Bye Lenin!  </t>
  </si>
  <si>
    <t>Hostel  </t>
  </si>
  <si>
    <t>Only God Forgives  </t>
  </si>
  <si>
    <t>Lady in White  </t>
  </si>
  <si>
    <t>The Texas Chainsaw Massacre 2  </t>
  </si>
  <si>
    <t>The Names of Love  </t>
  </si>
  <si>
    <t>Savage Grace  </t>
  </si>
  <si>
    <t>An Education  </t>
  </si>
  <si>
    <t>Control  </t>
  </si>
  <si>
    <t>A Nightmare on Elm Street 3: Dream Warriors  </t>
  </si>
  <si>
    <t>Monster  </t>
  </si>
  <si>
    <t>The Players Club  </t>
  </si>
  <si>
    <t>Police Academy  </t>
  </si>
  <si>
    <t>Four Weddings and a Funeral  </t>
  </si>
  <si>
    <t>Bound  </t>
  </si>
  <si>
    <t>Requiem for a Dream  </t>
  </si>
  <si>
    <t>Donnie Darko  </t>
  </si>
  <si>
    <t>Character  </t>
  </si>
  <si>
    <t>After.Life  </t>
  </si>
  <si>
    <t>Falcon Rising  </t>
  </si>
  <si>
    <t>Thirteen Conversations About One Thing  </t>
  </si>
  <si>
    <t>One Flew Over the Cuckoo's Nest  </t>
  </si>
  <si>
    <t>Night Watch  </t>
  </si>
  <si>
    <t>Larry the Cable Guy: Health Inspector  </t>
  </si>
  <si>
    <t>Imaginary Heroes  </t>
  </si>
  <si>
    <t>Flashdance  </t>
  </si>
  <si>
    <t>Elite Squad  </t>
  </si>
  <si>
    <t>Layer Cake  </t>
  </si>
  <si>
    <t>Winter in Wartime  </t>
  </si>
  <si>
    <t>Saw II  </t>
  </si>
  <si>
    <t>Shaun of the Dead  </t>
  </si>
  <si>
    <t>Of Gods and Men  </t>
  </si>
  <si>
    <t>Soul Kitchen  </t>
  </si>
  <si>
    <t>Porky's  </t>
  </si>
  <si>
    <t>Survival of the Dead  </t>
  </si>
  <si>
    <t>Lost in Translation  </t>
  </si>
  <si>
    <t>Annie Hall  </t>
  </si>
  <si>
    <t>The Greatest Show on Earth  </t>
  </si>
  <si>
    <t>Monster's Ball  </t>
  </si>
  <si>
    <t>The Boy Next Door  </t>
  </si>
  <si>
    <t>They Live  </t>
  </si>
  <si>
    <t>Boyhood  </t>
  </si>
  <si>
    <t>Scoop  </t>
  </si>
  <si>
    <t>The Wash  </t>
  </si>
  <si>
    <t>The Night Listener  </t>
  </si>
  <si>
    <t>A Haunted House 2  </t>
  </si>
  <si>
    <t>The Rules of Attraction  </t>
  </si>
  <si>
    <t>Four Rooms  </t>
  </si>
  <si>
    <t>Secretary  </t>
  </si>
  <si>
    <t>Talk Radio  </t>
  </si>
  <si>
    <t>Waiting for Guffman  </t>
  </si>
  <si>
    <t>Love Stinks  </t>
  </si>
  <si>
    <t>You Kill Me  </t>
  </si>
  <si>
    <t>Thumbsucker  </t>
  </si>
  <si>
    <t>Mirrormask  </t>
  </si>
  <si>
    <t>Samsara  </t>
  </si>
  <si>
    <t>The Barbarians  </t>
  </si>
  <si>
    <t>Poolhall Junkies  </t>
  </si>
  <si>
    <t>The Loss of Sexual Innocence  </t>
  </si>
  <si>
    <t>Joe  </t>
  </si>
  <si>
    <t>The Big Tease  </t>
  </si>
  <si>
    <t>Buen DÃ­a, RamÃ³n  </t>
  </si>
  <si>
    <t>Mondays in the Sun  </t>
  </si>
  <si>
    <t>The Last Time I Committed Suicide  </t>
  </si>
  <si>
    <t>Futuro Beach  </t>
  </si>
  <si>
    <t>Inescapable  </t>
  </si>
  <si>
    <t>Desert Dancer  </t>
  </si>
  <si>
    <t>Bowling for Columbine  </t>
  </si>
  <si>
    <t>Friday the 13th Part III  </t>
  </si>
  <si>
    <t>The Second Mother  </t>
  </si>
  <si>
    <t>Gone with the Wind  </t>
  </si>
  <si>
    <t>Le Havre  </t>
  </si>
  <si>
    <t>Major Dundee  </t>
  </si>
  <si>
    <t>The Good Heart  </t>
  </si>
  <si>
    <t>The Hunt  </t>
  </si>
  <si>
    <t>Saint John of Las Vegas  </t>
  </si>
  <si>
    <t>Annie Get Your Gun  </t>
  </si>
  <si>
    <t>The Pirate  </t>
  </si>
  <si>
    <t>Leaving Las Vegas  </t>
  </si>
  <si>
    <t>Evil Dead II  </t>
  </si>
  <si>
    <t>Bend It Like Beckham  </t>
  </si>
  <si>
    <t>The Descent  </t>
  </si>
  <si>
    <t>Gerry  </t>
  </si>
  <si>
    <t>The Kids Are All Right  </t>
  </si>
  <si>
    <t>Defendor  </t>
  </si>
  <si>
    <t>The Full Monty  </t>
  </si>
  <si>
    <t>Airplane!  </t>
  </si>
  <si>
    <t>Friday  </t>
  </si>
  <si>
    <t>Menace II Society  </t>
  </si>
  <si>
    <t>Creepshow 2  </t>
  </si>
  <si>
    <t>The Witch  </t>
  </si>
  <si>
    <t>I Got the Hook Up  </t>
  </si>
  <si>
    <t>She's the One  </t>
  </si>
  <si>
    <t>Gods and Monsters  </t>
  </si>
  <si>
    <t>La otra conquista  </t>
  </si>
  <si>
    <t>Ira &amp; Abby  </t>
  </si>
  <si>
    <t>Winter Passing  </t>
  </si>
  <si>
    <t>D.E.B.S.  </t>
  </si>
  <si>
    <t>The Masked Saint  </t>
  </si>
  <si>
    <t>Time to Choose  </t>
  </si>
  <si>
    <t>Margin Call  </t>
  </si>
  <si>
    <t>Trainspotting  </t>
  </si>
  <si>
    <t>Jawbreaker  </t>
  </si>
  <si>
    <t>Letters to God  </t>
  </si>
  <si>
    <t>Run Lola Run  </t>
  </si>
  <si>
    <t>Blue Valentine  </t>
  </si>
  <si>
    <t>The Orphanage  </t>
  </si>
  <si>
    <t>The Virginity Hit  </t>
  </si>
  <si>
    <t>The Lazarus Effect  </t>
  </si>
  <si>
    <t>Whiplash  </t>
  </si>
  <si>
    <t>City of God  </t>
  </si>
  <si>
    <t>Bella  </t>
  </si>
  <si>
    <t>Basquiat  </t>
  </si>
  <si>
    <t>The Cooler  </t>
  </si>
  <si>
    <t>Beginners  </t>
  </si>
  <si>
    <t>Excessive Force  </t>
  </si>
  <si>
    <t>Hey Arnold! The Movie  </t>
  </si>
  <si>
    <t>Halloween 5  </t>
  </si>
  <si>
    <t>Don Jon  </t>
  </si>
  <si>
    <t>The Sweeney  </t>
  </si>
  <si>
    <t>Shooting Fish  </t>
  </si>
  <si>
    <t>Pootie Tang  </t>
  </si>
  <si>
    <t>Choke  </t>
  </si>
  <si>
    <t>Maria Full of Grace  </t>
  </si>
  <si>
    <t>Animal House  </t>
  </si>
  <si>
    <t>Goldfinger  </t>
  </si>
  <si>
    <t>The Original Kings of Comedy  </t>
  </si>
  <si>
    <t>Paranormal Activity 2  </t>
  </si>
  <si>
    <t>Waking Ned Devine  </t>
  </si>
  <si>
    <t>A Room with a View  </t>
  </si>
  <si>
    <t>The Purge  </t>
  </si>
  <si>
    <t>Sinister  </t>
  </si>
  <si>
    <t>Martin Lawrence Live: Runteldat  </t>
  </si>
  <si>
    <t>Air Bud  </t>
  </si>
  <si>
    <t>Jason Lives: Friday the 13th Part VI  </t>
  </si>
  <si>
    <t>The Bridge on the River Kwai  </t>
  </si>
  <si>
    <t>Spaced Invaders  </t>
  </si>
  <si>
    <t>Dave Chappelle's Block Party  </t>
  </si>
  <si>
    <t>Next Day Air  </t>
  </si>
  <si>
    <t>Phat Girlz  </t>
  </si>
  <si>
    <t>Before Midnight  </t>
  </si>
  <si>
    <t>Teen Wolf Too  </t>
  </si>
  <si>
    <t>Phantasm II  </t>
  </si>
  <si>
    <t>Real Women Have Curves  </t>
  </si>
  <si>
    <t>Whipped  </t>
  </si>
  <si>
    <t>Kama Sutra: A Tale of Love  </t>
  </si>
  <si>
    <t>Warlock: The Armageddon  </t>
  </si>
  <si>
    <t>8 Heads in a Duffel Bag  </t>
  </si>
  <si>
    <t>Tsotsi  </t>
  </si>
  <si>
    <t>Happiness  </t>
  </si>
  <si>
    <t>DysFunktional Family  </t>
  </si>
  <si>
    <t>Tusk  </t>
  </si>
  <si>
    <t>Oldboy  </t>
  </si>
  <si>
    <t>Hobo with a Shotgun  </t>
  </si>
  <si>
    <t>Compadres  </t>
  </si>
  <si>
    <t>Bachelorette  </t>
  </si>
  <si>
    <t>Tim and Eric's Billion Dollar Movie  </t>
  </si>
  <si>
    <t>Fort McCoy  </t>
  </si>
  <si>
    <t>Just Looking  </t>
  </si>
  <si>
    <t>The Divide  </t>
  </si>
  <si>
    <t>Tanner Hall  </t>
  </si>
  <si>
    <t>Freakonomics  </t>
  </si>
  <si>
    <t>Buried  </t>
  </si>
  <si>
    <t>Waiting...  </t>
  </si>
  <si>
    <t>Central Station  </t>
  </si>
  <si>
    <t>Some Like It Hot  </t>
  </si>
  <si>
    <t>Tristram Shandy: A Cock and Bull Story  </t>
  </si>
  <si>
    <t>Friday the 13th Part VII: The New Blood  </t>
  </si>
  <si>
    <t>The Wizard of Oz  </t>
  </si>
  <si>
    <t>Young Frankenstein  </t>
  </si>
  <si>
    <t>Beer League  </t>
  </si>
  <si>
    <t>The Wraith  </t>
  </si>
  <si>
    <t>Summer Storm  </t>
  </si>
  <si>
    <t>Ulee's Gold  </t>
  </si>
  <si>
    <t>Before Sunset  </t>
  </si>
  <si>
    <t>Pinocchio  </t>
  </si>
  <si>
    <t>Blazing Saddles  </t>
  </si>
  <si>
    <t>Maurice  </t>
  </si>
  <si>
    <t>Timecrimes  </t>
  </si>
  <si>
    <t>Airborne  </t>
  </si>
  <si>
    <t>Mean Machine  </t>
  </si>
  <si>
    <t>Among Giants  </t>
  </si>
  <si>
    <t>Jason Goes to Hell: The Final Friday  </t>
  </si>
  <si>
    <t>A Haunted House  </t>
  </si>
  <si>
    <t>2016: Obama's America  </t>
  </si>
  <si>
    <t>Halloween III: Season of the Witch  </t>
  </si>
  <si>
    <t>Kevin Hart: Let Me Explain  </t>
  </si>
  <si>
    <t>My Own Private Idaho  </t>
  </si>
  <si>
    <t>Garden State  </t>
  </si>
  <si>
    <t>Before Sunrise  </t>
  </si>
  <si>
    <t>Jesus' Son  </t>
  </si>
  <si>
    <t>Robot &amp; Frank  </t>
  </si>
  <si>
    <t>The Spectacular Now  </t>
  </si>
  <si>
    <t>Religulous  </t>
  </si>
  <si>
    <t>Fuel  </t>
  </si>
  <si>
    <t>Valley of the Heart's Delight  </t>
  </si>
  <si>
    <t>Eye of the Dolphin  </t>
  </si>
  <si>
    <t>8: The Mormon Proposition  </t>
  </si>
  <si>
    <t>Sleep Dealer  </t>
  </si>
  <si>
    <t>Super  </t>
  </si>
  <si>
    <t>The Lords of Salem  </t>
  </si>
  <si>
    <t>All the Real Girls  </t>
  </si>
  <si>
    <t>Go for It!  </t>
  </si>
  <si>
    <t>Get on the Bus  </t>
  </si>
  <si>
    <t>Thr3e  </t>
  </si>
  <si>
    <t>The Crying Game  </t>
  </si>
  <si>
    <t>Do You Believe?  </t>
  </si>
  <si>
    <t>The Toxic Avenger Part II  </t>
  </si>
  <si>
    <t>The Lady from Shanghai  </t>
  </si>
  <si>
    <t>Fantasia  </t>
  </si>
  <si>
    <t>Human Traffic  </t>
  </si>
  <si>
    <t>A Nightmare on Elm Street 2: Freddy's Revenge  </t>
  </si>
  <si>
    <t>High Tension  </t>
  </si>
  <si>
    <t>Friday the 13th: A New Beginning  </t>
  </si>
  <si>
    <t>The Last Sin Eater  </t>
  </si>
  <si>
    <t>The Best Years of Our Lives  </t>
  </si>
  <si>
    <t>Mi America  </t>
  </si>
  <si>
    <t>Hit and Run  </t>
  </si>
  <si>
    <t>The Proposition  </t>
  </si>
  <si>
    <t>Y Tu MamÃ¡ TambiÃ©n  </t>
  </si>
  <si>
    <t>Desert Blue  </t>
  </si>
  <si>
    <t>Spun  </t>
  </si>
  <si>
    <t>The History Boys  </t>
  </si>
  <si>
    <t>The Secret in Their Eyes  </t>
  </si>
  <si>
    <t>Dreaming of Joseph Lees  </t>
  </si>
  <si>
    <t>Diary of the Dead  </t>
  </si>
  <si>
    <t>My Life Without Me  </t>
  </si>
  <si>
    <t>From Russia with Love  </t>
  </si>
  <si>
    <t>It Follows  </t>
  </si>
  <si>
    <t>Mad Max 2: The Road Warrior  </t>
  </si>
  <si>
    <t>The Legend of Drunken Master  </t>
  </si>
  <si>
    <t>Boys Don't Cry  </t>
  </si>
  <si>
    <t>Silent House  </t>
  </si>
  <si>
    <t>The Lives of Others  </t>
  </si>
  <si>
    <t>Courageous  </t>
  </si>
  <si>
    <t>Smoke Signals  </t>
  </si>
  <si>
    <t>Amores Perros  </t>
  </si>
  <si>
    <t>Winter's Bone  </t>
  </si>
  <si>
    <t>Me and You and Everyone We Know  </t>
  </si>
  <si>
    <t>We Are Your Friends  </t>
  </si>
  <si>
    <t>Harsh Times  </t>
  </si>
  <si>
    <t>Captive  </t>
  </si>
  <si>
    <t>Full Frontal  </t>
  </si>
  <si>
    <t>Witchboard  </t>
  </si>
  <si>
    <t>Shortbus  </t>
  </si>
  <si>
    <t>The Book of Mormon Movie, Volume 1: The Journey  </t>
  </si>
  <si>
    <t>No End in Sight  </t>
  </si>
  <si>
    <t>The Diary of a Teenage Girl  </t>
  </si>
  <si>
    <t>In the Shadow of the Moon  </t>
  </si>
  <si>
    <t>Inside Deep Throat  </t>
  </si>
  <si>
    <t>Six-String Samurai  </t>
  </si>
  <si>
    <t>Sherrybaby  </t>
  </si>
  <si>
    <t>Gangster's Paradise: Jerusalema  </t>
  </si>
  <si>
    <t>The Ghastly Love of Johnny X  </t>
  </si>
  <si>
    <t>I Spit on Your Grave  </t>
  </si>
  <si>
    <t>Foolish  </t>
  </si>
  <si>
    <t>Waitress  </t>
  </si>
  <si>
    <t>Exotica  </t>
  </si>
  <si>
    <t>Trucker  </t>
  </si>
  <si>
    <t>Snow White and the Seven Dwarfs  </t>
  </si>
  <si>
    <t>Seven Samurai  </t>
  </si>
  <si>
    <t>Bloody Sunday  </t>
  </si>
  <si>
    <t>East Is East  </t>
  </si>
  <si>
    <t>River's Edge  </t>
  </si>
  <si>
    <t>Northfork  </t>
  </si>
  <si>
    <t>Brotherly Love  </t>
  </si>
  <si>
    <t>A Nightmare on Elm Street  </t>
  </si>
  <si>
    <t>Friday the 13th: The Final Chapter  </t>
  </si>
  <si>
    <t>The Last Exorcism  </t>
  </si>
  <si>
    <t>El crimen del padre Amaro  </t>
  </si>
  <si>
    <t>Beasts of the Southern Wild  </t>
  </si>
  <si>
    <t>Songcatcher  </t>
  </si>
  <si>
    <t>Travelers and Magicians  </t>
  </si>
  <si>
    <t>Murderball  </t>
  </si>
  <si>
    <t>In the Bedroom  </t>
  </si>
  <si>
    <t>Happy, Texas  </t>
  </si>
  <si>
    <t>My Summer of Love  </t>
  </si>
  <si>
    <t>Amigo  </t>
  </si>
  <si>
    <t>I Love Your Work  </t>
  </si>
  <si>
    <t>Mississippi Mermaid  </t>
  </si>
  <si>
    <t>Dracula: Pages from a Virgin's Diary  </t>
  </si>
  <si>
    <t>Journey from the Fall  </t>
  </si>
  <si>
    <t>Psycho Beach Party  </t>
  </si>
  <si>
    <t>Boynton Beach Club  </t>
  </si>
  <si>
    <t>This Is England  </t>
  </si>
  <si>
    <t>Thirteen  </t>
  </si>
  <si>
    <t>Waltz with Bashir  </t>
  </si>
  <si>
    <t>The Missing Person  </t>
  </si>
  <si>
    <t>The Greatest Movie Ever Sold  </t>
  </si>
  <si>
    <t>The Bubble  </t>
  </si>
  <si>
    <t>Kids  </t>
  </si>
  <si>
    <t>The Squid and the Whale  </t>
  </si>
  <si>
    <t>Buffalo '66  </t>
  </si>
  <si>
    <t>Insidious  </t>
  </si>
  <si>
    <t>Nine Queens  </t>
  </si>
  <si>
    <t>The Ballad of Jack and Rose  </t>
  </si>
  <si>
    <t>The To Do List  </t>
  </si>
  <si>
    <t>Killing Zoe  </t>
  </si>
  <si>
    <t>The Believer  </t>
  </si>
  <si>
    <t>Session 9  </t>
  </si>
  <si>
    <t>I Want Someone to Eat Cheese With  </t>
  </si>
  <si>
    <t>Modern Times  </t>
  </si>
  <si>
    <t>Stolen Summer  </t>
  </si>
  <si>
    <t>My Name Is Bruce  </t>
  </si>
  <si>
    <t>The Salon  </t>
  </si>
  <si>
    <t>Road Hard  </t>
  </si>
  <si>
    <t>Pontypool  </t>
  </si>
  <si>
    <t>Eddie: The Sleepwalking Cannibal  </t>
  </si>
  <si>
    <t>Neal 'N' Nikki  </t>
  </si>
  <si>
    <t>Chocolate: Deep Dark Secrets  </t>
  </si>
  <si>
    <t>The Jimmy Show  </t>
  </si>
  <si>
    <t>One to Another  </t>
  </si>
  <si>
    <t>The Holy Girl  </t>
  </si>
  <si>
    <t>Incident at Loch Ness  </t>
  </si>
  <si>
    <t>Prison  </t>
  </si>
  <si>
    <t>Caramel  </t>
  </si>
  <si>
    <t>The Celebration  </t>
  </si>
  <si>
    <t>Trees Lounge  </t>
  </si>
  <si>
    <t>The Basket  </t>
  </si>
  <si>
    <t>The Amazing Catfish  </t>
  </si>
  <si>
    <t>Friday the 13th Part 2  </t>
  </si>
  <si>
    <t>Sex, Lies, and Videotape  </t>
  </si>
  <si>
    <t>Saw  </t>
  </si>
  <si>
    <t>Super Troopers  </t>
  </si>
  <si>
    <t>You Can Count on Me  </t>
  </si>
  <si>
    <t>But I'm a Cheerleader  </t>
  </si>
  <si>
    <t>Home Run  </t>
  </si>
  <si>
    <t>Reservoir Dogs  </t>
  </si>
  <si>
    <t>The Good, the Bad and the Ugly  </t>
  </si>
  <si>
    <t>Blue Like Jazz  </t>
  </si>
  <si>
    <t>Down and Out with the Dolls  </t>
  </si>
  <si>
    <t>Pink Ribbons, Inc.  </t>
  </si>
  <si>
    <t>Certifiably Jonathan  </t>
  </si>
  <si>
    <t>The Knife of Don Juan  </t>
  </si>
  <si>
    <t>The Woman Chaser  </t>
  </si>
  <si>
    <t>Bloodsport  </t>
  </si>
  <si>
    <t>From a Whisper to a Scream  </t>
  </si>
  <si>
    <t>Beyond the Black Rainbow  </t>
  </si>
  <si>
    <t>The Raid: Redemption  </t>
  </si>
  <si>
    <t>Dr. No  </t>
  </si>
  <si>
    <t>Blue Ruin  </t>
  </si>
  <si>
    <t>The Fog  </t>
  </si>
  <si>
    <t>Man on Wire  </t>
  </si>
  <si>
    <t>The Lunchbox  </t>
  </si>
  <si>
    <t>Yes  </t>
  </si>
  <si>
    <t>Kissing Jessica Stein  </t>
  </si>
  <si>
    <t>The Hebrew Hammer  </t>
  </si>
  <si>
    <t>Unfriended  </t>
  </si>
  <si>
    <t>The Howling  </t>
  </si>
  <si>
    <t>Chernobyl Diaries  </t>
  </si>
  <si>
    <t>Hellraiser  </t>
  </si>
  <si>
    <t>Cry_Wolf  </t>
  </si>
  <si>
    <t>Transamerica  </t>
  </si>
  <si>
    <t>The Devil Inside  </t>
  </si>
  <si>
    <t>The Sessions  </t>
  </si>
  <si>
    <t>Next Stop Wonderland  </t>
  </si>
  <si>
    <t>Frozen River  </t>
  </si>
  <si>
    <t>20 Feet from Stardom  </t>
  </si>
  <si>
    <t>Two Girls and a Guy  </t>
  </si>
  <si>
    <t>Walking and Talking  </t>
  </si>
  <si>
    <t>Who Killed the Electric Car?  </t>
  </si>
  <si>
    <t>The Broken Hearts Club: A Romantic Comedy  </t>
  </si>
  <si>
    <t>Slam  </t>
  </si>
  <si>
    <t>Brigham City  </t>
  </si>
  <si>
    <t>Fiza  </t>
  </si>
  <si>
    <t>Orgazmo  </t>
  </si>
  <si>
    <t>Dream with the Fishes  </t>
  </si>
  <si>
    <t>Blue Car  </t>
  </si>
  <si>
    <t>Luminarias  </t>
  </si>
  <si>
    <t>Wristcutters: A Love Story  </t>
  </si>
  <si>
    <t>The Battle of Shaker Heights  </t>
  </si>
  <si>
    <t>The Act of Killing  </t>
  </si>
  <si>
    <t>Taxi to the Dark Side  </t>
  </si>
  <si>
    <t>Once in a Lifetime: The Extraordinary Story of the New York Cosmos  </t>
  </si>
  <si>
    <t>Antarctica: A Year on Ice  </t>
  </si>
  <si>
    <t>A Lego Brickumentary  </t>
  </si>
  <si>
    <t>Hardflip  </t>
  </si>
  <si>
    <t>Safe Men  </t>
  </si>
  <si>
    <t>The Specials  </t>
  </si>
  <si>
    <t>Alone with Her  </t>
  </si>
  <si>
    <t>Creative Control  </t>
  </si>
  <si>
    <t>Special  </t>
  </si>
  <si>
    <t>In Her Line of Fire  </t>
  </si>
  <si>
    <t>To Save a Life  </t>
  </si>
  <si>
    <t>The Cure  </t>
  </si>
  <si>
    <t>Lock, Stock and Two Smoking Barrels  </t>
  </si>
  <si>
    <t>Rocky  </t>
  </si>
  <si>
    <t>Hard Candy  </t>
  </si>
  <si>
    <t>L!fe Happens  </t>
  </si>
  <si>
    <t>On the Waterfront  </t>
  </si>
  <si>
    <t>Beyond the Valley of the Dolls  </t>
  </si>
  <si>
    <t>The House of the Devil  </t>
  </si>
  <si>
    <t>The Quiet  </t>
  </si>
  <si>
    <t>Fruitvale Station  </t>
  </si>
  <si>
    <t>The Brass Teapot  </t>
  </si>
  <si>
    <t>Donkey Punch  </t>
  </si>
  <si>
    <t>Sling Blade  </t>
  </si>
  <si>
    <t>The Hammer  </t>
  </si>
  <si>
    <t>Latter Days  </t>
  </si>
  <si>
    <t>For a Good Time, Call...  </t>
  </si>
  <si>
    <t>Time Changer  </t>
  </si>
  <si>
    <t>Psycho  </t>
  </si>
  <si>
    <t>Welcome to the Dollhouse  </t>
  </si>
  <si>
    <t>Ruby in Paradise  </t>
  </si>
  <si>
    <t>Raising Victor Vargas  </t>
  </si>
  <si>
    <t>Deterrence  </t>
  </si>
  <si>
    <t>Dead Snow  </t>
  </si>
  <si>
    <t>Saints and Soldiers  </t>
  </si>
  <si>
    <t>American Graffiti  </t>
  </si>
  <si>
    <t>Aqua Teen Hunger Force Colon Movie Film for Theaters  </t>
  </si>
  <si>
    <t>Safety Not Guaranteed  </t>
  </si>
  <si>
    <t>The Innkeepers  </t>
  </si>
  <si>
    <t>Interview with the Assassin  </t>
  </si>
  <si>
    <t>Hoop Dreams  </t>
  </si>
  <si>
    <t>L.I.E.  </t>
  </si>
  <si>
    <t>Half Nelson  </t>
  </si>
  <si>
    <t>Naturally Native  </t>
  </si>
  <si>
    <t>Dead Man's Shoes  </t>
  </si>
  <si>
    <t>Stake Land  </t>
  </si>
  <si>
    <t>Hav Plenty  </t>
  </si>
  <si>
    <t>Top Hat  </t>
  </si>
  <si>
    <t>Not Cool  </t>
  </si>
  <si>
    <t>Woodstock  </t>
  </si>
  <si>
    <t>Mercy Streets  </t>
  </si>
  <si>
    <t>Arnolds Park  </t>
  </si>
  <si>
    <t>Broken Vessels  </t>
  </si>
  <si>
    <t>4 Months, 3 Weeks and 2 Days  </t>
  </si>
  <si>
    <t>A Hard Day's Night  </t>
  </si>
  <si>
    <t>The Harvest/La Cosecha  </t>
  </si>
  <si>
    <t>Mean Streets  </t>
  </si>
  <si>
    <t>May  </t>
  </si>
  <si>
    <t>The Perfect Host  </t>
  </si>
  <si>
    <t>A Separation  </t>
  </si>
  <si>
    <t>Kill List  </t>
  </si>
  <si>
    <t>Fireproof  </t>
  </si>
  <si>
    <t>Benji  </t>
  </si>
  <si>
    <t>Open Water  </t>
  </si>
  <si>
    <t>Kingdom of the Spiders  </t>
  </si>
  <si>
    <t>The Station Agent  </t>
  </si>
  <si>
    <t>Beyond the Mat  </t>
  </si>
  <si>
    <t>The Singles Ward  </t>
  </si>
  <si>
    <t>Sholem Aleichem: Laughing in the Darkness  </t>
  </si>
  <si>
    <t>Groove  </t>
  </si>
  <si>
    <t>The R.M.  </t>
  </si>
  <si>
    <t>Twin Falls Idaho  </t>
  </si>
  <si>
    <t>Mean Creek  </t>
  </si>
  <si>
    <t>Hurricane Streets  </t>
  </si>
  <si>
    <t>Never Again  </t>
  </si>
  <si>
    <t>Civil Brand  </t>
  </si>
  <si>
    <t>Lonesome Jim  </t>
  </si>
  <si>
    <t>Deceptive Practice: The Mysteries and Mentors of Ricky Jay  </t>
  </si>
  <si>
    <t>The Other Dream Team  </t>
  </si>
  <si>
    <t>Finishing the Game: The Search for a New Bruce Lee  </t>
  </si>
  <si>
    <t>Rubber  </t>
  </si>
  <si>
    <t>Kiss the Bride  </t>
  </si>
  <si>
    <t>The Slaughter Rule  </t>
  </si>
  <si>
    <t>Monsters  </t>
  </si>
  <si>
    <t>The Living Wake  </t>
  </si>
  <si>
    <t>Detention of the Dead  </t>
  </si>
  <si>
    <t>Born to Fly: Elizabeth Streb vs. Gravity  </t>
  </si>
  <si>
    <t>Poultrygeist: Night of the Chicken Dead  </t>
  </si>
  <si>
    <t>Sweet Sweetback's Baadasssss Song  </t>
  </si>
  <si>
    <t>Straight Out of Brooklyn  </t>
  </si>
  <si>
    <t>Conversations with Other Women  </t>
  </si>
  <si>
    <t>Censored Voices  </t>
  </si>
  <si>
    <t>42nd Street  </t>
  </si>
  <si>
    <t>Filly Brown  </t>
  </si>
  <si>
    <t>Napoleon Dynamite  </t>
  </si>
  <si>
    <t>QuinceaÃ±era  </t>
  </si>
  <si>
    <t>I Want Your Money  </t>
  </si>
  <si>
    <t>The Beyond  </t>
  </si>
  <si>
    <t>The Broadway Melody  </t>
  </si>
  <si>
    <t>Trekkies  </t>
  </si>
  <si>
    <t>Cube  </t>
  </si>
  <si>
    <t>American Ninja 2: The Confrontation  </t>
  </si>
  <si>
    <t>Tumbleweeds  </t>
  </si>
  <si>
    <t>Halloween  </t>
  </si>
  <si>
    <t>When the Cat's Away  </t>
  </si>
  <si>
    <t>Pieces of April  </t>
  </si>
  <si>
    <t>Old Joy  </t>
  </si>
  <si>
    <t>Ayurveda: Art of Being  </t>
  </si>
  <si>
    <t>First Love, Last Rites  </t>
  </si>
  <si>
    <t>Locker 13  </t>
  </si>
  <si>
    <t>Compliance  </t>
  </si>
  <si>
    <t>Chasing Amy  </t>
  </si>
  <si>
    <t>Lovely &amp; Amazing  </t>
  </si>
  <si>
    <t>Better Luck Tomorrow  </t>
  </si>
  <si>
    <t>The Incredibly True Adventure of Two Girls in Love  </t>
  </si>
  <si>
    <t>Chuck &amp; Buck  </t>
  </si>
  <si>
    <t>American Desi  </t>
  </si>
  <si>
    <t>Love and Other Catastrophes  </t>
  </si>
  <si>
    <t>I Married a Strange Person!  </t>
  </si>
  <si>
    <t>Like Crazy  </t>
  </si>
  <si>
    <t>Sugar Town  </t>
  </si>
  <si>
    <t>The Canyons  </t>
  </si>
  <si>
    <t>The Sticky Fingers of Time  </t>
  </si>
  <si>
    <t>Clerks  </t>
  </si>
  <si>
    <t>Monty Python and the Holy Grail  </t>
  </si>
  <si>
    <t>Metropolitan  </t>
  </si>
  <si>
    <t>Burn  </t>
  </si>
  <si>
    <t>Urbania  </t>
  </si>
  <si>
    <t>The Beast from 20,000 Fathoms  </t>
  </si>
  <si>
    <t>Wendy and Lucy  </t>
  </si>
  <si>
    <t>Fighting Tommy Riley  </t>
  </si>
  <si>
    <t>Swingers  </t>
  </si>
  <si>
    <t>A Fistful of Dollars  </t>
  </si>
  <si>
    <t>Short Cut to Nirvana: Kumbh Mela  </t>
  </si>
  <si>
    <t>The Grace Card  </t>
  </si>
  <si>
    <t>Middle of Nowhere  </t>
  </si>
  <si>
    <t>The Business of Fancydancing  </t>
  </si>
  <si>
    <t>Call + Response  </t>
  </si>
  <si>
    <t>The Trials of Darryl Hunt  </t>
  </si>
  <si>
    <t>Cheap Thrills  </t>
  </si>
  <si>
    <t>Children of Heaven  </t>
  </si>
  <si>
    <t>Once  </t>
  </si>
  <si>
    <t>She's Gotta Have It  </t>
  </si>
  <si>
    <t>Nothing But a Man  </t>
  </si>
  <si>
    <t>The Horse Boy  </t>
  </si>
  <si>
    <t>Roger &amp; Me  </t>
  </si>
  <si>
    <t>November  </t>
  </si>
  <si>
    <t>Tadpole  </t>
  </si>
  <si>
    <t>Antarctic Edge: 70 ° South  </t>
  </si>
  <si>
    <t>Top Spin  </t>
  </si>
  <si>
    <t>Your Sister's Sister  </t>
  </si>
  <si>
    <t>Weekend  </t>
  </si>
  <si>
    <t>Gory Gory Hallelujah  </t>
  </si>
  <si>
    <t>Another Earth  </t>
  </si>
  <si>
    <t>Facing the Giants  </t>
  </si>
  <si>
    <t>The Gallows  </t>
  </si>
  <si>
    <t>Hollywood Shuffle  </t>
  </si>
  <si>
    <t>The Texas Chain Saw Massacre  </t>
  </si>
  <si>
    <t>Happy Christmas  </t>
  </si>
  <si>
    <t>Super Size Me  </t>
  </si>
  <si>
    <t>Tiny Furniture  </t>
  </si>
  <si>
    <t>The Blair Witch Project  </t>
  </si>
  <si>
    <t>Pi  </t>
  </si>
  <si>
    <t>20 Dates  </t>
  </si>
  <si>
    <t>The FP  </t>
  </si>
  <si>
    <t>Osama  </t>
  </si>
  <si>
    <t>George Washington  </t>
  </si>
  <si>
    <t>The Lost Skeleton of Cadavra  </t>
  </si>
  <si>
    <t>Smiling Fish &amp; Goat on Fire  </t>
  </si>
  <si>
    <t>Marilyn Hotchkiss' Ballroom Dancing and Charm School  </t>
  </si>
  <si>
    <t>The Legend of God's Gun  </t>
  </si>
  <si>
    <t>Pink Narcissus  </t>
  </si>
  <si>
    <t>The Brothers McMullen  </t>
  </si>
  <si>
    <t>In the Company of Men  </t>
  </si>
  <si>
    <t>Slacker  </t>
  </si>
  <si>
    <t>Paranormal Activity  </t>
  </si>
  <si>
    <t>The Puffy Chair  </t>
  </si>
  <si>
    <t>Breaking Upwards  </t>
  </si>
  <si>
    <t>London  </t>
  </si>
  <si>
    <t>Pink Flamingos  </t>
  </si>
  <si>
    <t>The Circle  </t>
  </si>
  <si>
    <t>Newlyweds  </t>
  </si>
  <si>
    <t>Primer  </t>
  </si>
  <si>
    <t>Cavite  </t>
  </si>
  <si>
    <t>El Mariachi  </t>
  </si>
  <si>
    <t>Clean  </t>
  </si>
  <si>
    <t>My Date with Drew  </t>
  </si>
  <si>
    <t>Tarnation  </t>
  </si>
  <si>
    <t>Row Labels</t>
  </si>
  <si>
    <t>Grand Total</t>
  </si>
  <si>
    <t>Sum of imdb_score</t>
  </si>
  <si>
    <t>Average of imdb_score</t>
  </si>
  <si>
    <t>Rank</t>
  </si>
  <si>
    <t>Percentile</t>
  </si>
  <si>
    <t>no. of movies</t>
  </si>
  <si>
    <t>IMDB percentile</t>
  </si>
  <si>
    <t>Best directors</t>
  </si>
  <si>
    <t>Mode</t>
  </si>
  <si>
    <t>CORRELATION COEFFICIENT</t>
  </si>
  <si>
    <t>Positive and weak</t>
  </si>
  <si>
    <t>Profit</t>
  </si>
  <si>
    <t>Max of Profit</t>
  </si>
  <si>
    <t>proift %</t>
  </si>
  <si>
    <t>Biography</t>
  </si>
  <si>
    <t>Crime</t>
  </si>
  <si>
    <t>Music</t>
  </si>
  <si>
    <t>Sport</t>
  </si>
  <si>
    <t>Animation</t>
  </si>
  <si>
    <t>Family</t>
  </si>
  <si>
    <t>Fantasy</t>
  </si>
  <si>
    <t>Musical</t>
  </si>
  <si>
    <t>Mystery</t>
  </si>
  <si>
    <t>History</t>
  </si>
  <si>
    <t>War</t>
  </si>
  <si>
    <t>Short</t>
  </si>
  <si>
    <t>Film-Noir</t>
  </si>
  <si>
    <t>sl. No</t>
  </si>
  <si>
    <t>genres3</t>
  </si>
  <si>
    <t>genres4</t>
  </si>
  <si>
    <t>genres5</t>
  </si>
  <si>
    <t>genres6</t>
  </si>
  <si>
    <t>genres7</t>
  </si>
  <si>
    <t>genres8</t>
  </si>
  <si>
    <t>Column1</t>
  </si>
  <si>
    <t>Median</t>
  </si>
  <si>
    <t>Range</t>
  </si>
  <si>
    <t>MAX</t>
  </si>
  <si>
    <t>MIN</t>
  </si>
  <si>
    <t>VARIANCE</t>
  </si>
  <si>
    <t>STD DEVIATION</t>
  </si>
  <si>
    <t xml:space="preserve">Average IMBD </t>
  </si>
  <si>
    <t>No. of movies</t>
  </si>
  <si>
    <t>DURATION</t>
  </si>
  <si>
    <t>Movies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</si>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</sst>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7">
    <dxf>
      <numFmt numFmtId="164" formatCode="0.0"/>
    </dxf>
    <dxf>
      <numFmt numFmtId="164" formatCode="0.0"/>
    </dxf>
    <dxf>
      <numFmt numFmtId="164" formatCode="0.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IMDB_Movies!$I$2:$I$3786</c:f>
              <c:numCache>
                <c:formatCode>General</c:formatCode>
                <c:ptCount val="3785"/>
                <c:pt idx="0">
                  <c:v>15000</c:v>
                </c:pt>
                <c:pt idx="1">
                  <c:v>218</c:v>
                </c:pt>
                <c:pt idx="2">
                  <c:v>60000</c:v>
                </c:pt>
                <c:pt idx="3">
                  <c:v>25000</c:v>
                </c:pt>
                <c:pt idx="4">
                  <c:v>83532</c:v>
                </c:pt>
                <c:pt idx="5">
                  <c:v>7000</c:v>
                </c:pt>
                <c:pt idx="6">
                  <c:v>100000</c:v>
                </c:pt>
                <c:pt idx="7">
                  <c:v>65000</c:v>
                </c:pt>
                <c:pt idx="8">
                  <c:v>300000</c:v>
                </c:pt>
                <c:pt idx="9">
                  <c:v>777000</c:v>
                </c:pt>
                <c:pt idx="10">
                  <c:v>960000</c:v>
                </c:pt>
                <c:pt idx="11">
                  <c:v>25000</c:v>
                </c:pt>
                <c:pt idx="12">
                  <c:v>400000</c:v>
                </c:pt>
                <c:pt idx="13">
                  <c:v>100000</c:v>
                </c:pt>
                <c:pt idx="14">
                  <c:v>2000000</c:v>
                </c:pt>
                <c:pt idx="15">
                  <c:v>500000</c:v>
                </c:pt>
                <c:pt idx="16">
                  <c:v>1100</c:v>
                </c:pt>
                <c:pt idx="17">
                  <c:v>10000</c:v>
                </c:pt>
                <c:pt idx="18">
                  <c:v>500000</c:v>
                </c:pt>
                <c:pt idx="19">
                  <c:v>500000</c:v>
                </c:pt>
                <c:pt idx="20">
                  <c:v>7000</c:v>
                </c:pt>
                <c:pt idx="21">
                  <c:v>60000</c:v>
                </c:pt>
                <c:pt idx="22">
                  <c:v>23000</c:v>
                </c:pt>
                <c:pt idx="23">
                  <c:v>1000000</c:v>
                </c:pt>
                <c:pt idx="24">
                  <c:v>180000</c:v>
                </c:pt>
                <c:pt idx="25">
                  <c:v>100000</c:v>
                </c:pt>
                <c:pt idx="26">
                  <c:v>3977000</c:v>
                </c:pt>
                <c:pt idx="27">
                  <c:v>5000000</c:v>
                </c:pt>
                <c:pt idx="28">
                  <c:v>250000</c:v>
                </c:pt>
                <c:pt idx="29">
                  <c:v>3000000</c:v>
                </c:pt>
                <c:pt idx="30">
                  <c:v>2600000</c:v>
                </c:pt>
                <c:pt idx="31">
                  <c:v>1200000</c:v>
                </c:pt>
                <c:pt idx="32">
                  <c:v>160000</c:v>
                </c:pt>
                <c:pt idx="33">
                  <c:v>11000000</c:v>
                </c:pt>
                <c:pt idx="34">
                  <c:v>10500000</c:v>
                </c:pt>
                <c:pt idx="35">
                  <c:v>175000</c:v>
                </c:pt>
                <c:pt idx="36">
                  <c:v>806947</c:v>
                </c:pt>
                <c:pt idx="37">
                  <c:v>1500000</c:v>
                </c:pt>
                <c:pt idx="38">
                  <c:v>500000</c:v>
                </c:pt>
                <c:pt idx="39">
                  <c:v>2280000</c:v>
                </c:pt>
                <c:pt idx="40">
                  <c:v>8000000</c:v>
                </c:pt>
                <c:pt idx="41">
                  <c:v>2600000</c:v>
                </c:pt>
                <c:pt idx="42">
                  <c:v>1000000</c:v>
                </c:pt>
                <c:pt idx="43">
                  <c:v>2800000</c:v>
                </c:pt>
                <c:pt idx="44">
                  <c:v>500000</c:v>
                </c:pt>
                <c:pt idx="45">
                  <c:v>6000000</c:v>
                </c:pt>
                <c:pt idx="46">
                  <c:v>4500</c:v>
                </c:pt>
                <c:pt idx="47">
                  <c:v>5500000</c:v>
                </c:pt>
                <c:pt idx="48">
                  <c:v>3000000</c:v>
                </c:pt>
                <c:pt idx="49">
                  <c:v>890000</c:v>
                </c:pt>
                <c:pt idx="50">
                  <c:v>2300000</c:v>
                </c:pt>
                <c:pt idx="51">
                  <c:v>4000000</c:v>
                </c:pt>
                <c:pt idx="52">
                  <c:v>8000000</c:v>
                </c:pt>
                <c:pt idx="53">
                  <c:v>4400000</c:v>
                </c:pt>
                <c:pt idx="54">
                  <c:v>46000</c:v>
                </c:pt>
                <c:pt idx="55">
                  <c:v>3500000</c:v>
                </c:pt>
                <c:pt idx="56">
                  <c:v>210000</c:v>
                </c:pt>
                <c:pt idx="57">
                  <c:v>4000000</c:v>
                </c:pt>
                <c:pt idx="58">
                  <c:v>6000000</c:v>
                </c:pt>
                <c:pt idx="59">
                  <c:v>1800000</c:v>
                </c:pt>
                <c:pt idx="60">
                  <c:v>200000</c:v>
                </c:pt>
                <c:pt idx="61">
                  <c:v>6000000</c:v>
                </c:pt>
                <c:pt idx="62">
                  <c:v>600000</c:v>
                </c:pt>
                <c:pt idx="63">
                  <c:v>4000000</c:v>
                </c:pt>
                <c:pt idx="64">
                  <c:v>3000000</c:v>
                </c:pt>
                <c:pt idx="65">
                  <c:v>1000000</c:v>
                </c:pt>
                <c:pt idx="66">
                  <c:v>1700000</c:v>
                </c:pt>
                <c:pt idx="67">
                  <c:v>5000000</c:v>
                </c:pt>
                <c:pt idx="68">
                  <c:v>1200000</c:v>
                </c:pt>
                <c:pt idx="69">
                  <c:v>8200000</c:v>
                </c:pt>
                <c:pt idx="70">
                  <c:v>6000000</c:v>
                </c:pt>
                <c:pt idx="71">
                  <c:v>8800000</c:v>
                </c:pt>
                <c:pt idx="72">
                  <c:v>150000</c:v>
                </c:pt>
                <c:pt idx="73">
                  <c:v>7500000</c:v>
                </c:pt>
                <c:pt idx="74">
                  <c:v>1000000</c:v>
                </c:pt>
                <c:pt idx="75">
                  <c:v>1800000</c:v>
                </c:pt>
                <c:pt idx="76">
                  <c:v>10000</c:v>
                </c:pt>
                <c:pt idx="77">
                  <c:v>4500000</c:v>
                </c:pt>
                <c:pt idx="78">
                  <c:v>1000000</c:v>
                </c:pt>
                <c:pt idx="79">
                  <c:v>900000</c:v>
                </c:pt>
                <c:pt idx="80">
                  <c:v>200000</c:v>
                </c:pt>
                <c:pt idx="81">
                  <c:v>2000000</c:v>
                </c:pt>
                <c:pt idx="82">
                  <c:v>6000000</c:v>
                </c:pt>
                <c:pt idx="83">
                  <c:v>6000000</c:v>
                </c:pt>
                <c:pt idx="84">
                  <c:v>3000000</c:v>
                </c:pt>
                <c:pt idx="85">
                  <c:v>14000000</c:v>
                </c:pt>
                <c:pt idx="86">
                  <c:v>250000</c:v>
                </c:pt>
                <c:pt idx="87">
                  <c:v>5000000</c:v>
                </c:pt>
                <c:pt idx="88">
                  <c:v>7000000</c:v>
                </c:pt>
                <c:pt idx="89">
                  <c:v>18000000</c:v>
                </c:pt>
                <c:pt idx="90">
                  <c:v>3000000</c:v>
                </c:pt>
                <c:pt idx="91">
                  <c:v>2500000</c:v>
                </c:pt>
                <c:pt idx="92">
                  <c:v>18000000</c:v>
                </c:pt>
                <c:pt idx="93">
                  <c:v>1200000</c:v>
                </c:pt>
                <c:pt idx="94">
                  <c:v>1250000</c:v>
                </c:pt>
                <c:pt idx="95">
                  <c:v>11000000</c:v>
                </c:pt>
                <c:pt idx="96">
                  <c:v>250000</c:v>
                </c:pt>
                <c:pt idx="97">
                  <c:v>1800000</c:v>
                </c:pt>
                <c:pt idx="98">
                  <c:v>1100000</c:v>
                </c:pt>
                <c:pt idx="99">
                  <c:v>1000000</c:v>
                </c:pt>
                <c:pt idx="100">
                  <c:v>7500000</c:v>
                </c:pt>
                <c:pt idx="101">
                  <c:v>500000</c:v>
                </c:pt>
                <c:pt idx="102">
                  <c:v>10000000</c:v>
                </c:pt>
                <c:pt idx="103">
                  <c:v>230000</c:v>
                </c:pt>
                <c:pt idx="104">
                  <c:v>2200000</c:v>
                </c:pt>
                <c:pt idx="105">
                  <c:v>250000</c:v>
                </c:pt>
                <c:pt idx="106">
                  <c:v>8000000</c:v>
                </c:pt>
                <c:pt idx="107">
                  <c:v>11000000</c:v>
                </c:pt>
                <c:pt idx="108">
                  <c:v>18000000</c:v>
                </c:pt>
                <c:pt idx="109">
                  <c:v>2500000</c:v>
                </c:pt>
                <c:pt idx="110">
                  <c:v>100000</c:v>
                </c:pt>
                <c:pt idx="111">
                  <c:v>3500000</c:v>
                </c:pt>
                <c:pt idx="112">
                  <c:v>225000</c:v>
                </c:pt>
                <c:pt idx="113">
                  <c:v>5000000</c:v>
                </c:pt>
                <c:pt idx="114">
                  <c:v>6500000</c:v>
                </c:pt>
                <c:pt idx="115">
                  <c:v>2500000</c:v>
                </c:pt>
                <c:pt idx="116">
                  <c:v>5000000</c:v>
                </c:pt>
                <c:pt idx="117">
                  <c:v>15000</c:v>
                </c:pt>
                <c:pt idx="118">
                  <c:v>14000000</c:v>
                </c:pt>
                <c:pt idx="119">
                  <c:v>3000000</c:v>
                </c:pt>
                <c:pt idx="120">
                  <c:v>6500000</c:v>
                </c:pt>
                <c:pt idx="121">
                  <c:v>125000</c:v>
                </c:pt>
                <c:pt idx="122">
                  <c:v>2000000</c:v>
                </c:pt>
                <c:pt idx="123">
                  <c:v>200000</c:v>
                </c:pt>
                <c:pt idx="124">
                  <c:v>15000000</c:v>
                </c:pt>
                <c:pt idx="125">
                  <c:v>4500000</c:v>
                </c:pt>
                <c:pt idx="126">
                  <c:v>4900000</c:v>
                </c:pt>
                <c:pt idx="127">
                  <c:v>500000</c:v>
                </c:pt>
                <c:pt idx="128">
                  <c:v>350000</c:v>
                </c:pt>
                <c:pt idx="129">
                  <c:v>8000000</c:v>
                </c:pt>
                <c:pt idx="130">
                  <c:v>2100000</c:v>
                </c:pt>
                <c:pt idx="131">
                  <c:v>14000000</c:v>
                </c:pt>
                <c:pt idx="132">
                  <c:v>700000</c:v>
                </c:pt>
                <c:pt idx="133">
                  <c:v>4000000</c:v>
                </c:pt>
                <c:pt idx="134">
                  <c:v>19000000</c:v>
                </c:pt>
                <c:pt idx="135">
                  <c:v>10000000</c:v>
                </c:pt>
                <c:pt idx="136">
                  <c:v>5000000</c:v>
                </c:pt>
                <c:pt idx="137">
                  <c:v>1100000</c:v>
                </c:pt>
                <c:pt idx="138">
                  <c:v>2500000</c:v>
                </c:pt>
                <c:pt idx="139">
                  <c:v>5500000</c:v>
                </c:pt>
                <c:pt idx="140">
                  <c:v>910000</c:v>
                </c:pt>
                <c:pt idx="141">
                  <c:v>6000000</c:v>
                </c:pt>
                <c:pt idx="142">
                  <c:v>12000000</c:v>
                </c:pt>
                <c:pt idx="143">
                  <c:v>5000000</c:v>
                </c:pt>
                <c:pt idx="144">
                  <c:v>11000000</c:v>
                </c:pt>
                <c:pt idx="145">
                  <c:v>2000000</c:v>
                </c:pt>
                <c:pt idx="146">
                  <c:v>1000000</c:v>
                </c:pt>
                <c:pt idx="147">
                  <c:v>7000</c:v>
                </c:pt>
                <c:pt idx="148">
                  <c:v>900000</c:v>
                </c:pt>
                <c:pt idx="149">
                  <c:v>4500000</c:v>
                </c:pt>
                <c:pt idx="150">
                  <c:v>22000000</c:v>
                </c:pt>
                <c:pt idx="151">
                  <c:v>4800000</c:v>
                </c:pt>
                <c:pt idx="152">
                  <c:v>34000</c:v>
                </c:pt>
                <c:pt idx="153">
                  <c:v>4000000</c:v>
                </c:pt>
                <c:pt idx="154">
                  <c:v>8200000</c:v>
                </c:pt>
                <c:pt idx="155">
                  <c:v>2200000</c:v>
                </c:pt>
                <c:pt idx="156">
                  <c:v>8000000</c:v>
                </c:pt>
                <c:pt idx="157">
                  <c:v>18000000</c:v>
                </c:pt>
                <c:pt idx="158">
                  <c:v>6000000</c:v>
                </c:pt>
                <c:pt idx="159">
                  <c:v>2000000</c:v>
                </c:pt>
                <c:pt idx="160">
                  <c:v>13000000</c:v>
                </c:pt>
                <c:pt idx="161">
                  <c:v>32500000</c:v>
                </c:pt>
                <c:pt idx="162">
                  <c:v>15000000</c:v>
                </c:pt>
                <c:pt idx="163">
                  <c:v>45000000</c:v>
                </c:pt>
                <c:pt idx="164">
                  <c:v>3500159</c:v>
                </c:pt>
                <c:pt idx="165">
                  <c:v>15000000</c:v>
                </c:pt>
                <c:pt idx="166">
                  <c:v>11000000</c:v>
                </c:pt>
                <c:pt idx="167">
                  <c:v>5500000</c:v>
                </c:pt>
                <c:pt idx="168">
                  <c:v>6000000</c:v>
                </c:pt>
                <c:pt idx="169">
                  <c:v>3000000</c:v>
                </c:pt>
                <c:pt idx="170">
                  <c:v>4000000</c:v>
                </c:pt>
                <c:pt idx="171">
                  <c:v>1000000</c:v>
                </c:pt>
                <c:pt idx="172">
                  <c:v>4000000</c:v>
                </c:pt>
                <c:pt idx="173">
                  <c:v>60000</c:v>
                </c:pt>
                <c:pt idx="174">
                  <c:v>5000000</c:v>
                </c:pt>
                <c:pt idx="175">
                  <c:v>3600000</c:v>
                </c:pt>
                <c:pt idx="176">
                  <c:v>4000000</c:v>
                </c:pt>
                <c:pt idx="177">
                  <c:v>29000000</c:v>
                </c:pt>
                <c:pt idx="178">
                  <c:v>25000000</c:v>
                </c:pt>
                <c:pt idx="179">
                  <c:v>5000000</c:v>
                </c:pt>
                <c:pt idx="180">
                  <c:v>8000000</c:v>
                </c:pt>
                <c:pt idx="181">
                  <c:v>15000000</c:v>
                </c:pt>
                <c:pt idx="182">
                  <c:v>2883848</c:v>
                </c:pt>
                <c:pt idx="183">
                  <c:v>15000000</c:v>
                </c:pt>
                <c:pt idx="184">
                  <c:v>10000000</c:v>
                </c:pt>
                <c:pt idx="185">
                  <c:v>5000000</c:v>
                </c:pt>
                <c:pt idx="186">
                  <c:v>6500000</c:v>
                </c:pt>
                <c:pt idx="187">
                  <c:v>22000000</c:v>
                </c:pt>
                <c:pt idx="188">
                  <c:v>6500000</c:v>
                </c:pt>
                <c:pt idx="189">
                  <c:v>18000000</c:v>
                </c:pt>
                <c:pt idx="190">
                  <c:v>3000000</c:v>
                </c:pt>
                <c:pt idx="191">
                  <c:v>11000000</c:v>
                </c:pt>
                <c:pt idx="192">
                  <c:v>13000000</c:v>
                </c:pt>
                <c:pt idx="193">
                  <c:v>3000000</c:v>
                </c:pt>
                <c:pt idx="194">
                  <c:v>3000000</c:v>
                </c:pt>
                <c:pt idx="195">
                  <c:v>30000</c:v>
                </c:pt>
                <c:pt idx="196">
                  <c:v>20000000</c:v>
                </c:pt>
                <c:pt idx="197">
                  <c:v>22000000</c:v>
                </c:pt>
                <c:pt idx="198">
                  <c:v>10000000</c:v>
                </c:pt>
                <c:pt idx="199">
                  <c:v>3500000</c:v>
                </c:pt>
                <c:pt idx="200">
                  <c:v>3500000</c:v>
                </c:pt>
                <c:pt idx="201">
                  <c:v>16000000</c:v>
                </c:pt>
                <c:pt idx="202">
                  <c:v>9000000</c:v>
                </c:pt>
                <c:pt idx="203">
                  <c:v>2800000</c:v>
                </c:pt>
                <c:pt idx="204">
                  <c:v>35000000</c:v>
                </c:pt>
                <c:pt idx="205">
                  <c:v>250000</c:v>
                </c:pt>
                <c:pt idx="206">
                  <c:v>10000000</c:v>
                </c:pt>
                <c:pt idx="207">
                  <c:v>300000</c:v>
                </c:pt>
                <c:pt idx="208">
                  <c:v>3300000</c:v>
                </c:pt>
                <c:pt idx="209">
                  <c:v>4000000</c:v>
                </c:pt>
                <c:pt idx="210">
                  <c:v>28000000</c:v>
                </c:pt>
                <c:pt idx="211">
                  <c:v>23000000</c:v>
                </c:pt>
                <c:pt idx="212">
                  <c:v>4500000</c:v>
                </c:pt>
                <c:pt idx="213">
                  <c:v>1200000</c:v>
                </c:pt>
                <c:pt idx="214">
                  <c:v>12000000</c:v>
                </c:pt>
                <c:pt idx="215">
                  <c:v>12000000</c:v>
                </c:pt>
                <c:pt idx="216">
                  <c:v>8000000</c:v>
                </c:pt>
                <c:pt idx="217">
                  <c:v>15000000</c:v>
                </c:pt>
                <c:pt idx="218">
                  <c:v>3500000</c:v>
                </c:pt>
                <c:pt idx="219">
                  <c:v>379000</c:v>
                </c:pt>
                <c:pt idx="220">
                  <c:v>750000</c:v>
                </c:pt>
                <c:pt idx="221">
                  <c:v>40000000</c:v>
                </c:pt>
                <c:pt idx="222">
                  <c:v>2000000</c:v>
                </c:pt>
                <c:pt idx="223">
                  <c:v>8000000</c:v>
                </c:pt>
                <c:pt idx="224">
                  <c:v>6000000</c:v>
                </c:pt>
                <c:pt idx="225">
                  <c:v>5000000</c:v>
                </c:pt>
                <c:pt idx="226">
                  <c:v>3500000</c:v>
                </c:pt>
                <c:pt idx="227">
                  <c:v>35000000</c:v>
                </c:pt>
                <c:pt idx="228">
                  <c:v>11000000</c:v>
                </c:pt>
                <c:pt idx="229">
                  <c:v>11000000</c:v>
                </c:pt>
                <c:pt idx="230">
                  <c:v>10700000</c:v>
                </c:pt>
                <c:pt idx="231">
                  <c:v>18000000</c:v>
                </c:pt>
                <c:pt idx="232">
                  <c:v>1800000</c:v>
                </c:pt>
                <c:pt idx="233">
                  <c:v>9000000</c:v>
                </c:pt>
                <c:pt idx="234">
                  <c:v>7000000</c:v>
                </c:pt>
                <c:pt idx="235">
                  <c:v>14400000</c:v>
                </c:pt>
                <c:pt idx="236">
                  <c:v>1000000</c:v>
                </c:pt>
                <c:pt idx="237">
                  <c:v>13000000</c:v>
                </c:pt>
                <c:pt idx="238">
                  <c:v>3000000</c:v>
                </c:pt>
                <c:pt idx="239">
                  <c:v>10000000</c:v>
                </c:pt>
                <c:pt idx="240">
                  <c:v>40000</c:v>
                </c:pt>
                <c:pt idx="241">
                  <c:v>15800000</c:v>
                </c:pt>
                <c:pt idx="242">
                  <c:v>25000000</c:v>
                </c:pt>
                <c:pt idx="243">
                  <c:v>19000000</c:v>
                </c:pt>
                <c:pt idx="244">
                  <c:v>2000000</c:v>
                </c:pt>
                <c:pt idx="245">
                  <c:v>20000000</c:v>
                </c:pt>
                <c:pt idx="246">
                  <c:v>15000000</c:v>
                </c:pt>
                <c:pt idx="247">
                  <c:v>2800000</c:v>
                </c:pt>
                <c:pt idx="248">
                  <c:v>10000000</c:v>
                </c:pt>
                <c:pt idx="249">
                  <c:v>5000000</c:v>
                </c:pt>
                <c:pt idx="250">
                  <c:v>2000000</c:v>
                </c:pt>
                <c:pt idx="251">
                  <c:v>15000000</c:v>
                </c:pt>
                <c:pt idx="252">
                  <c:v>25000000</c:v>
                </c:pt>
                <c:pt idx="253">
                  <c:v>18000000</c:v>
                </c:pt>
                <c:pt idx="254">
                  <c:v>427000</c:v>
                </c:pt>
                <c:pt idx="255">
                  <c:v>6000000</c:v>
                </c:pt>
                <c:pt idx="256">
                  <c:v>12000000</c:v>
                </c:pt>
                <c:pt idx="257">
                  <c:v>19400870</c:v>
                </c:pt>
                <c:pt idx="258">
                  <c:v>22000000</c:v>
                </c:pt>
                <c:pt idx="259">
                  <c:v>8000000</c:v>
                </c:pt>
                <c:pt idx="260">
                  <c:v>5500000</c:v>
                </c:pt>
                <c:pt idx="261">
                  <c:v>14000000</c:v>
                </c:pt>
                <c:pt idx="262">
                  <c:v>3000000</c:v>
                </c:pt>
                <c:pt idx="263">
                  <c:v>5000000</c:v>
                </c:pt>
                <c:pt idx="264">
                  <c:v>28000000</c:v>
                </c:pt>
                <c:pt idx="265">
                  <c:v>3000000</c:v>
                </c:pt>
                <c:pt idx="266">
                  <c:v>30000000</c:v>
                </c:pt>
                <c:pt idx="267">
                  <c:v>18000000</c:v>
                </c:pt>
                <c:pt idx="268">
                  <c:v>2500000</c:v>
                </c:pt>
                <c:pt idx="269">
                  <c:v>4000000</c:v>
                </c:pt>
                <c:pt idx="270">
                  <c:v>10000000</c:v>
                </c:pt>
                <c:pt idx="271">
                  <c:v>10000000</c:v>
                </c:pt>
                <c:pt idx="272">
                  <c:v>29000000</c:v>
                </c:pt>
                <c:pt idx="273">
                  <c:v>21000000</c:v>
                </c:pt>
                <c:pt idx="274">
                  <c:v>15000000</c:v>
                </c:pt>
                <c:pt idx="275">
                  <c:v>2000000</c:v>
                </c:pt>
                <c:pt idx="276">
                  <c:v>58000000</c:v>
                </c:pt>
                <c:pt idx="277">
                  <c:v>12000000</c:v>
                </c:pt>
                <c:pt idx="278">
                  <c:v>33000000</c:v>
                </c:pt>
                <c:pt idx="279">
                  <c:v>20000000</c:v>
                </c:pt>
                <c:pt idx="280">
                  <c:v>7200000</c:v>
                </c:pt>
                <c:pt idx="281">
                  <c:v>20000000</c:v>
                </c:pt>
                <c:pt idx="282">
                  <c:v>450000</c:v>
                </c:pt>
                <c:pt idx="283">
                  <c:v>9500000</c:v>
                </c:pt>
                <c:pt idx="284">
                  <c:v>12000000</c:v>
                </c:pt>
                <c:pt idx="285">
                  <c:v>6900000</c:v>
                </c:pt>
                <c:pt idx="286">
                  <c:v>1000000</c:v>
                </c:pt>
                <c:pt idx="287">
                  <c:v>65000</c:v>
                </c:pt>
                <c:pt idx="288">
                  <c:v>55000000</c:v>
                </c:pt>
                <c:pt idx="289">
                  <c:v>800000</c:v>
                </c:pt>
                <c:pt idx="290">
                  <c:v>12000000</c:v>
                </c:pt>
                <c:pt idx="291">
                  <c:v>58800000</c:v>
                </c:pt>
                <c:pt idx="292">
                  <c:v>3500000</c:v>
                </c:pt>
                <c:pt idx="293">
                  <c:v>50000000</c:v>
                </c:pt>
                <c:pt idx="294">
                  <c:v>14000000</c:v>
                </c:pt>
                <c:pt idx="295">
                  <c:v>6500000</c:v>
                </c:pt>
                <c:pt idx="296">
                  <c:v>20000000</c:v>
                </c:pt>
                <c:pt idx="297">
                  <c:v>7000000</c:v>
                </c:pt>
                <c:pt idx="298">
                  <c:v>16400000</c:v>
                </c:pt>
                <c:pt idx="299">
                  <c:v>12000000</c:v>
                </c:pt>
                <c:pt idx="300">
                  <c:v>16000000</c:v>
                </c:pt>
                <c:pt idx="301">
                  <c:v>25000000</c:v>
                </c:pt>
                <c:pt idx="302">
                  <c:v>7500000</c:v>
                </c:pt>
                <c:pt idx="303">
                  <c:v>2000000</c:v>
                </c:pt>
                <c:pt idx="304">
                  <c:v>2000000</c:v>
                </c:pt>
                <c:pt idx="305">
                  <c:v>2500000</c:v>
                </c:pt>
                <c:pt idx="306">
                  <c:v>9800000</c:v>
                </c:pt>
                <c:pt idx="307">
                  <c:v>42000</c:v>
                </c:pt>
                <c:pt idx="308">
                  <c:v>28000000</c:v>
                </c:pt>
                <c:pt idx="309">
                  <c:v>7000000</c:v>
                </c:pt>
                <c:pt idx="310">
                  <c:v>20000000</c:v>
                </c:pt>
                <c:pt idx="311">
                  <c:v>17000000</c:v>
                </c:pt>
                <c:pt idx="312">
                  <c:v>63000000</c:v>
                </c:pt>
                <c:pt idx="313">
                  <c:v>6600000</c:v>
                </c:pt>
                <c:pt idx="314">
                  <c:v>2300000</c:v>
                </c:pt>
                <c:pt idx="315">
                  <c:v>2000000</c:v>
                </c:pt>
                <c:pt idx="316">
                  <c:v>7000000</c:v>
                </c:pt>
                <c:pt idx="317">
                  <c:v>8000000</c:v>
                </c:pt>
                <c:pt idx="318">
                  <c:v>13000000</c:v>
                </c:pt>
                <c:pt idx="319">
                  <c:v>10000000</c:v>
                </c:pt>
                <c:pt idx="320">
                  <c:v>9000000</c:v>
                </c:pt>
                <c:pt idx="321">
                  <c:v>5000000</c:v>
                </c:pt>
                <c:pt idx="322">
                  <c:v>300000</c:v>
                </c:pt>
                <c:pt idx="323">
                  <c:v>28000000</c:v>
                </c:pt>
                <c:pt idx="324">
                  <c:v>5000000</c:v>
                </c:pt>
                <c:pt idx="325">
                  <c:v>12000000</c:v>
                </c:pt>
                <c:pt idx="326">
                  <c:v>5000000</c:v>
                </c:pt>
                <c:pt idx="327">
                  <c:v>12000000</c:v>
                </c:pt>
                <c:pt idx="328">
                  <c:v>12000000</c:v>
                </c:pt>
                <c:pt idx="329">
                  <c:v>3000000</c:v>
                </c:pt>
                <c:pt idx="330">
                  <c:v>25000000</c:v>
                </c:pt>
                <c:pt idx="331">
                  <c:v>229575</c:v>
                </c:pt>
                <c:pt idx="332">
                  <c:v>750000</c:v>
                </c:pt>
                <c:pt idx="333">
                  <c:v>4000000</c:v>
                </c:pt>
                <c:pt idx="334">
                  <c:v>18000000</c:v>
                </c:pt>
                <c:pt idx="335">
                  <c:v>12000000</c:v>
                </c:pt>
                <c:pt idx="336">
                  <c:v>33000000</c:v>
                </c:pt>
                <c:pt idx="337">
                  <c:v>10800000</c:v>
                </c:pt>
                <c:pt idx="338">
                  <c:v>439000</c:v>
                </c:pt>
                <c:pt idx="339">
                  <c:v>78000000</c:v>
                </c:pt>
                <c:pt idx="340">
                  <c:v>10000000</c:v>
                </c:pt>
                <c:pt idx="341">
                  <c:v>32500000</c:v>
                </c:pt>
                <c:pt idx="342">
                  <c:v>2500000</c:v>
                </c:pt>
                <c:pt idx="343">
                  <c:v>37000000</c:v>
                </c:pt>
                <c:pt idx="344">
                  <c:v>20000000</c:v>
                </c:pt>
                <c:pt idx="345">
                  <c:v>180000</c:v>
                </c:pt>
                <c:pt idx="346">
                  <c:v>3000000</c:v>
                </c:pt>
                <c:pt idx="347">
                  <c:v>4500000</c:v>
                </c:pt>
                <c:pt idx="348">
                  <c:v>15000</c:v>
                </c:pt>
                <c:pt idx="349">
                  <c:v>1200000</c:v>
                </c:pt>
                <c:pt idx="350">
                  <c:v>10000000</c:v>
                </c:pt>
                <c:pt idx="351">
                  <c:v>17000000</c:v>
                </c:pt>
                <c:pt idx="352">
                  <c:v>7000000</c:v>
                </c:pt>
                <c:pt idx="353">
                  <c:v>6000000</c:v>
                </c:pt>
                <c:pt idx="354">
                  <c:v>20000000</c:v>
                </c:pt>
                <c:pt idx="355">
                  <c:v>8000000</c:v>
                </c:pt>
                <c:pt idx="356">
                  <c:v>14000000</c:v>
                </c:pt>
                <c:pt idx="357">
                  <c:v>11500000</c:v>
                </c:pt>
                <c:pt idx="358">
                  <c:v>5000000</c:v>
                </c:pt>
                <c:pt idx="359">
                  <c:v>30000000</c:v>
                </c:pt>
                <c:pt idx="360">
                  <c:v>1000000</c:v>
                </c:pt>
                <c:pt idx="361">
                  <c:v>1500000</c:v>
                </c:pt>
                <c:pt idx="362">
                  <c:v>609000</c:v>
                </c:pt>
                <c:pt idx="363">
                  <c:v>9400000</c:v>
                </c:pt>
                <c:pt idx="364">
                  <c:v>1500000</c:v>
                </c:pt>
                <c:pt idx="365">
                  <c:v>6500000</c:v>
                </c:pt>
                <c:pt idx="366">
                  <c:v>15000000</c:v>
                </c:pt>
                <c:pt idx="367">
                  <c:v>25000000</c:v>
                </c:pt>
                <c:pt idx="368">
                  <c:v>14600000</c:v>
                </c:pt>
                <c:pt idx="369">
                  <c:v>25000000</c:v>
                </c:pt>
                <c:pt idx="370">
                  <c:v>17000000</c:v>
                </c:pt>
                <c:pt idx="371">
                  <c:v>76000000</c:v>
                </c:pt>
                <c:pt idx="372">
                  <c:v>17000000</c:v>
                </c:pt>
                <c:pt idx="373">
                  <c:v>30000000</c:v>
                </c:pt>
                <c:pt idx="374">
                  <c:v>5000000</c:v>
                </c:pt>
                <c:pt idx="375">
                  <c:v>11000000</c:v>
                </c:pt>
                <c:pt idx="376">
                  <c:v>15000000</c:v>
                </c:pt>
                <c:pt idx="377">
                  <c:v>34200000</c:v>
                </c:pt>
                <c:pt idx="378">
                  <c:v>10000000</c:v>
                </c:pt>
                <c:pt idx="379">
                  <c:v>13000000</c:v>
                </c:pt>
                <c:pt idx="380">
                  <c:v>12000000</c:v>
                </c:pt>
                <c:pt idx="381">
                  <c:v>20000000</c:v>
                </c:pt>
                <c:pt idx="382">
                  <c:v>12000000</c:v>
                </c:pt>
                <c:pt idx="383">
                  <c:v>3500000</c:v>
                </c:pt>
                <c:pt idx="384">
                  <c:v>10000000</c:v>
                </c:pt>
                <c:pt idx="385">
                  <c:v>13000000</c:v>
                </c:pt>
                <c:pt idx="386">
                  <c:v>18500000</c:v>
                </c:pt>
                <c:pt idx="387">
                  <c:v>15000000</c:v>
                </c:pt>
                <c:pt idx="388">
                  <c:v>11000000</c:v>
                </c:pt>
                <c:pt idx="389">
                  <c:v>6900000</c:v>
                </c:pt>
                <c:pt idx="390">
                  <c:v>6000000</c:v>
                </c:pt>
                <c:pt idx="391">
                  <c:v>225000</c:v>
                </c:pt>
                <c:pt idx="392">
                  <c:v>8000000</c:v>
                </c:pt>
                <c:pt idx="393">
                  <c:v>3000000</c:v>
                </c:pt>
                <c:pt idx="394">
                  <c:v>12000000</c:v>
                </c:pt>
                <c:pt idx="395">
                  <c:v>74000000</c:v>
                </c:pt>
                <c:pt idx="396">
                  <c:v>9500000</c:v>
                </c:pt>
                <c:pt idx="397">
                  <c:v>11000000</c:v>
                </c:pt>
                <c:pt idx="398">
                  <c:v>2000000</c:v>
                </c:pt>
                <c:pt idx="399">
                  <c:v>38000000</c:v>
                </c:pt>
                <c:pt idx="400">
                  <c:v>17000000</c:v>
                </c:pt>
                <c:pt idx="401">
                  <c:v>10000000</c:v>
                </c:pt>
                <c:pt idx="402">
                  <c:v>33000000</c:v>
                </c:pt>
                <c:pt idx="403">
                  <c:v>60000000</c:v>
                </c:pt>
                <c:pt idx="404">
                  <c:v>14800000</c:v>
                </c:pt>
                <c:pt idx="405">
                  <c:v>68000000</c:v>
                </c:pt>
                <c:pt idx="406">
                  <c:v>13000000</c:v>
                </c:pt>
                <c:pt idx="407">
                  <c:v>5000000</c:v>
                </c:pt>
                <c:pt idx="408">
                  <c:v>15600000</c:v>
                </c:pt>
                <c:pt idx="409">
                  <c:v>25000000</c:v>
                </c:pt>
                <c:pt idx="410">
                  <c:v>14000000</c:v>
                </c:pt>
                <c:pt idx="411">
                  <c:v>6000000</c:v>
                </c:pt>
                <c:pt idx="412">
                  <c:v>50000000</c:v>
                </c:pt>
                <c:pt idx="413">
                  <c:v>8000000</c:v>
                </c:pt>
                <c:pt idx="414">
                  <c:v>22000000</c:v>
                </c:pt>
                <c:pt idx="415">
                  <c:v>150000000</c:v>
                </c:pt>
                <c:pt idx="416">
                  <c:v>8000000</c:v>
                </c:pt>
                <c:pt idx="417">
                  <c:v>4000000</c:v>
                </c:pt>
                <c:pt idx="418">
                  <c:v>7500000</c:v>
                </c:pt>
                <c:pt idx="419">
                  <c:v>75000000</c:v>
                </c:pt>
                <c:pt idx="420">
                  <c:v>7500000</c:v>
                </c:pt>
                <c:pt idx="421">
                  <c:v>5000000</c:v>
                </c:pt>
                <c:pt idx="422">
                  <c:v>60000000</c:v>
                </c:pt>
                <c:pt idx="423">
                  <c:v>200000</c:v>
                </c:pt>
                <c:pt idx="424">
                  <c:v>28000000</c:v>
                </c:pt>
                <c:pt idx="425">
                  <c:v>15000000</c:v>
                </c:pt>
                <c:pt idx="426">
                  <c:v>17000000</c:v>
                </c:pt>
                <c:pt idx="427">
                  <c:v>5000000</c:v>
                </c:pt>
                <c:pt idx="428">
                  <c:v>26000000</c:v>
                </c:pt>
                <c:pt idx="429">
                  <c:v>6500000</c:v>
                </c:pt>
                <c:pt idx="430">
                  <c:v>17000000</c:v>
                </c:pt>
                <c:pt idx="431">
                  <c:v>1000000</c:v>
                </c:pt>
                <c:pt idx="432">
                  <c:v>20000000</c:v>
                </c:pt>
                <c:pt idx="433">
                  <c:v>400000</c:v>
                </c:pt>
                <c:pt idx="434">
                  <c:v>24000000</c:v>
                </c:pt>
                <c:pt idx="435">
                  <c:v>6000000</c:v>
                </c:pt>
                <c:pt idx="436">
                  <c:v>250000</c:v>
                </c:pt>
                <c:pt idx="437">
                  <c:v>26000000</c:v>
                </c:pt>
                <c:pt idx="438">
                  <c:v>7500000</c:v>
                </c:pt>
                <c:pt idx="439">
                  <c:v>24000000</c:v>
                </c:pt>
                <c:pt idx="440">
                  <c:v>44000000</c:v>
                </c:pt>
                <c:pt idx="441">
                  <c:v>6000000</c:v>
                </c:pt>
                <c:pt idx="442">
                  <c:v>30000000</c:v>
                </c:pt>
                <c:pt idx="443">
                  <c:v>5000000</c:v>
                </c:pt>
                <c:pt idx="444">
                  <c:v>40000000</c:v>
                </c:pt>
                <c:pt idx="445">
                  <c:v>5000000</c:v>
                </c:pt>
                <c:pt idx="446">
                  <c:v>17000000</c:v>
                </c:pt>
                <c:pt idx="447">
                  <c:v>35000000</c:v>
                </c:pt>
                <c:pt idx="448">
                  <c:v>20000000</c:v>
                </c:pt>
                <c:pt idx="449">
                  <c:v>115000000</c:v>
                </c:pt>
                <c:pt idx="450">
                  <c:v>22000000</c:v>
                </c:pt>
                <c:pt idx="451">
                  <c:v>48000000</c:v>
                </c:pt>
                <c:pt idx="452">
                  <c:v>7000000</c:v>
                </c:pt>
                <c:pt idx="453">
                  <c:v>312000</c:v>
                </c:pt>
                <c:pt idx="454">
                  <c:v>8500000</c:v>
                </c:pt>
                <c:pt idx="455">
                  <c:v>40000000</c:v>
                </c:pt>
                <c:pt idx="456">
                  <c:v>500000</c:v>
                </c:pt>
                <c:pt idx="457">
                  <c:v>15000000</c:v>
                </c:pt>
                <c:pt idx="458">
                  <c:v>75000000</c:v>
                </c:pt>
                <c:pt idx="459">
                  <c:v>30000000</c:v>
                </c:pt>
                <c:pt idx="460">
                  <c:v>37000000</c:v>
                </c:pt>
                <c:pt idx="461">
                  <c:v>26000000</c:v>
                </c:pt>
                <c:pt idx="462">
                  <c:v>94000000</c:v>
                </c:pt>
                <c:pt idx="463">
                  <c:v>10000000</c:v>
                </c:pt>
                <c:pt idx="464">
                  <c:v>45000000</c:v>
                </c:pt>
                <c:pt idx="465">
                  <c:v>33000000</c:v>
                </c:pt>
                <c:pt idx="466">
                  <c:v>94000000</c:v>
                </c:pt>
                <c:pt idx="467">
                  <c:v>25000000</c:v>
                </c:pt>
                <c:pt idx="468">
                  <c:v>9000000</c:v>
                </c:pt>
                <c:pt idx="469">
                  <c:v>20000000</c:v>
                </c:pt>
                <c:pt idx="470">
                  <c:v>8500000</c:v>
                </c:pt>
                <c:pt idx="471">
                  <c:v>3500000</c:v>
                </c:pt>
                <c:pt idx="472">
                  <c:v>13000000</c:v>
                </c:pt>
                <c:pt idx="473">
                  <c:v>15000000</c:v>
                </c:pt>
                <c:pt idx="474">
                  <c:v>13200000</c:v>
                </c:pt>
                <c:pt idx="475">
                  <c:v>13000000</c:v>
                </c:pt>
                <c:pt idx="476">
                  <c:v>3300000</c:v>
                </c:pt>
                <c:pt idx="477">
                  <c:v>30000000</c:v>
                </c:pt>
                <c:pt idx="478">
                  <c:v>120000</c:v>
                </c:pt>
                <c:pt idx="479">
                  <c:v>4000000</c:v>
                </c:pt>
                <c:pt idx="480">
                  <c:v>18000000</c:v>
                </c:pt>
                <c:pt idx="481">
                  <c:v>3000000</c:v>
                </c:pt>
                <c:pt idx="482">
                  <c:v>12500000</c:v>
                </c:pt>
                <c:pt idx="483">
                  <c:v>30000000</c:v>
                </c:pt>
                <c:pt idx="484">
                  <c:v>5000000</c:v>
                </c:pt>
                <c:pt idx="485">
                  <c:v>3000000</c:v>
                </c:pt>
                <c:pt idx="486">
                  <c:v>6000000</c:v>
                </c:pt>
                <c:pt idx="487">
                  <c:v>5000000</c:v>
                </c:pt>
                <c:pt idx="488">
                  <c:v>17000000</c:v>
                </c:pt>
                <c:pt idx="489">
                  <c:v>30000000</c:v>
                </c:pt>
                <c:pt idx="490">
                  <c:v>30000000</c:v>
                </c:pt>
                <c:pt idx="491">
                  <c:v>700000</c:v>
                </c:pt>
                <c:pt idx="492">
                  <c:v>12500000</c:v>
                </c:pt>
                <c:pt idx="493">
                  <c:v>35000000</c:v>
                </c:pt>
                <c:pt idx="494">
                  <c:v>50000000</c:v>
                </c:pt>
                <c:pt idx="495">
                  <c:v>17000000</c:v>
                </c:pt>
                <c:pt idx="496">
                  <c:v>6500000</c:v>
                </c:pt>
                <c:pt idx="497">
                  <c:v>38000000</c:v>
                </c:pt>
                <c:pt idx="498">
                  <c:v>960000</c:v>
                </c:pt>
                <c:pt idx="499">
                  <c:v>8500000</c:v>
                </c:pt>
                <c:pt idx="500">
                  <c:v>45000000</c:v>
                </c:pt>
                <c:pt idx="501">
                  <c:v>13800000</c:v>
                </c:pt>
                <c:pt idx="502">
                  <c:v>9000000</c:v>
                </c:pt>
                <c:pt idx="503">
                  <c:v>20000000</c:v>
                </c:pt>
                <c:pt idx="504">
                  <c:v>23000000</c:v>
                </c:pt>
                <c:pt idx="505">
                  <c:v>13000000</c:v>
                </c:pt>
                <c:pt idx="506">
                  <c:v>1000000</c:v>
                </c:pt>
                <c:pt idx="507">
                  <c:v>42000000</c:v>
                </c:pt>
                <c:pt idx="508">
                  <c:v>20000000</c:v>
                </c:pt>
                <c:pt idx="509">
                  <c:v>40000000</c:v>
                </c:pt>
                <c:pt idx="510">
                  <c:v>11000000</c:v>
                </c:pt>
                <c:pt idx="511">
                  <c:v>10000000</c:v>
                </c:pt>
                <c:pt idx="512">
                  <c:v>25000000</c:v>
                </c:pt>
                <c:pt idx="513">
                  <c:v>1100000</c:v>
                </c:pt>
                <c:pt idx="514">
                  <c:v>5000000</c:v>
                </c:pt>
                <c:pt idx="515">
                  <c:v>43000000</c:v>
                </c:pt>
                <c:pt idx="516">
                  <c:v>6500000</c:v>
                </c:pt>
                <c:pt idx="517">
                  <c:v>6000000</c:v>
                </c:pt>
                <c:pt idx="518">
                  <c:v>9000000</c:v>
                </c:pt>
                <c:pt idx="519">
                  <c:v>2000000</c:v>
                </c:pt>
                <c:pt idx="520">
                  <c:v>15000000</c:v>
                </c:pt>
                <c:pt idx="521">
                  <c:v>7000000</c:v>
                </c:pt>
                <c:pt idx="522">
                  <c:v>69000000</c:v>
                </c:pt>
                <c:pt idx="523">
                  <c:v>10500000</c:v>
                </c:pt>
                <c:pt idx="524">
                  <c:v>16500000</c:v>
                </c:pt>
                <c:pt idx="525">
                  <c:v>94000000</c:v>
                </c:pt>
                <c:pt idx="526">
                  <c:v>60000000</c:v>
                </c:pt>
                <c:pt idx="527">
                  <c:v>30000000</c:v>
                </c:pt>
                <c:pt idx="528">
                  <c:v>250000</c:v>
                </c:pt>
                <c:pt idx="529">
                  <c:v>18000000</c:v>
                </c:pt>
                <c:pt idx="530">
                  <c:v>25000000</c:v>
                </c:pt>
                <c:pt idx="531">
                  <c:v>13000000</c:v>
                </c:pt>
                <c:pt idx="532">
                  <c:v>13000000</c:v>
                </c:pt>
                <c:pt idx="533">
                  <c:v>10000000</c:v>
                </c:pt>
                <c:pt idx="534">
                  <c:v>20000000</c:v>
                </c:pt>
                <c:pt idx="535">
                  <c:v>35000000</c:v>
                </c:pt>
                <c:pt idx="536">
                  <c:v>30000000</c:v>
                </c:pt>
                <c:pt idx="537">
                  <c:v>5000000</c:v>
                </c:pt>
                <c:pt idx="538">
                  <c:v>11000000</c:v>
                </c:pt>
                <c:pt idx="539">
                  <c:v>650000</c:v>
                </c:pt>
                <c:pt idx="540">
                  <c:v>5000000</c:v>
                </c:pt>
                <c:pt idx="541">
                  <c:v>40000000</c:v>
                </c:pt>
                <c:pt idx="542">
                  <c:v>26000000</c:v>
                </c:pt>
                <c:pt idx="543">
                  <c:v>14000000</c:v>
                </c:pt>
                <c:pt idx="544">
                  <c:v>6000000</c:v>
                </c:pt>
                <c:pt idx="545">
                  <c:v>9000000</c:v>
                </c:pt>
                <c:pt idx="546">
                  <c:v>80000000</c:v>
                </c:pt>
                <c:pt idx="547">
                  <c:v>11000000</c:v>
                </c:pt>
                <c:pt idx="548">
                  <c:v>5000000</c:v>
                </c:pt>
                <c:pt idx="549">
                  <c:v>40000000</c:v>
                </c:pt>
                <c:pt idx="550">
                  <c:v>19000000</c:v>
                </c:pt>
                <c:pt idx="551">
                  <c:v>6000000</c:v>
                </c:pt>
                <c:pt idx="552">
                  <c:v>48000000</c:v>
                </c:pt>
                <c:pt idx="553">
                  <c:v>13000000</c:v>
                </c:pt>
                <c:pt idx="554">
                  <c:v>8500000</c:v>
                </c:pt>
                <c:pt idx="555">
                  <c:v>15000000</c:v>
                </c:pt>
                <c:pt idx="556">
                  <c:v>11000000</c:v>
                </c:pt>
                <c:pt idx="557">
                  <c:v>8000000</c:v>
                </c:pt>
                <c:pt idx="558">
                  <c:v>44000000</c:v>
                </c:pt>
                <c:pt idx="559">
                  <c:v>8200000</c:v>
                </c:pt>
                <c:pt idx="560">
                  <c:v>13000000</c:v>
                </c:pt>
                <c:pt idx="561">
                  <c:v>1000000</c:v>
                </c:pt>
                <c:pt idx="562">
                  <c:v>63000000</c:v>
                </c:pt>
                <c:pt idx="563">
                  <c:v>19000000</c:v>
                </c:pt>
                <c:pt idx="564">
                  <c:v>16000000</c:v>
                </c:pt>
                <c:pt idx="565">
                  <c:v>93000000</c:v>
                </c:pt>
                <c:pt idx="566">
                  <c:v>20000000</c:v>
                </c:pt>
                <c:pt idx="567">
                  <c:v>4000000</c:v>
                </c:pt>
                <c:pt idx="568">
                  <c:v>113000000</c:v>
                </c:pt>
                <c:pt idx="569">
                  <c:v>8500000</c:v>
                </c:pt>
                <c:pt idx="570">
                  <c:v>2000000</c:v>
                </c:pt>
                <c:pt idx="571">
                  <c:v>10000000</c:v>
                </c:pt>
                <c:pt idx="572">
                  <c:v>35000000</c:v>
                </c:pt>
                <c:pt idx="573">
                  <c:v>2700000</c:v>
                </c:pt>
                <c:pt idx="574">
                  <c:v>25000000</c:v>
                </c:pt>
                <c:pt idx="575">
                  <c:v>38000000</c:v>
                </c:pt>
                <c:pt idx="576">
                  <c:v>30000000</c:v>
                </c:pt>
                <c:pt idx="577">
                  <c:v>14000000</c:v>
                </c:pt>
                <c:pt idx="578">
                  <c:v>17000000</c:v>
                </c:pt>
                <c:pt idx="579">
                  <c:v>3000000</c:v>
                </c:pt>
                <c:pt idx="580">
                  <c:v>18000000</c:v>
                </c:pt>
                <c:pt idx="581">
                  <c:v>15000000</c:v>
                </c:pt>
                <c:pt idx="582">
                  <c:v>18000000</c:v>
                </c:pt>
                <c:pt idx="583">
                  <c:v>10000000</c:v>
                </c:pt>
                <c:pt idx="584">
                  <c:v>16000000</c:v>
                </c:pt>
                <c:pt idx="585">
                  <c:v>12000000</c:v>
                </c:pt>
                <c:pt idx="586">
                  <c:v>10000000</c:v>
                </c:pt>
                <c:pt idx="587">
                  <c:v>42000000</c:v>
                </c:pt>
                <c:pt idx="588">
                  <c:v>200000000</c:v>
                </c:pt>
                <c:pt idx="589">
                  <c:v>20000000</c:v>
                </c:pt>
                <c:pt idx="590">
                  <c:v>12500000</c:v>
                </c:pt>
                <c:pt idx="591">
                  <c:v>32000000</c:v>
                </c:pt>
                <c:pt idx="592">
                  <c:v>130000000</c:v>
                </c:pt>
                <c:pt idx="593">
                  <c:v>2000000</c:v>
                </c:pt>
                <c:pt idx="594">
                  <c:v>7000000</c:v>
                </c:pt>
                <c:pt idx="595">
                  <c:v>8000000</c:v>
                </c:pt>
                <c:pt idx="596">
                  <c:v>4000000</c:v>
                </c:pt>
                <c:pt idx="597">
                  <c:v>8000000</c:v>
                </c:pt>
                <c:pt idx="598">
                  <c:v>65000000</c:v>
                </c:pt>
                <c:pt idx="599">
                  <c:v>26000000</c:v>
                </c:pt>
                <c:pt idx="600">
                  <c:v>27000000</c:v>
                </c:pt>
                <c:pt idx="601">
                  <c:v>35000000</c:v>
                </c:pt>
                <c:pt idx="602">
                  <c:v>12000000</c:v>
                </c:pt>
                <c:pt idx="603">
                  <c:v>10000000</c:v>
                </c:pt>
                <c:pt idx="604">
                  <c:v>237000000</c:v>
                </c:pt>
                <c:pt idx="605">
                  <c:v>20000000</c:v>
                </c:pt>
                <c:pt idx="606">
                  <c:v>5000000</c:v>
                </c:pt>
                <c:pt idx="607">
                  <c:v>23600000</c:v>
                </c:pt>
                <c:pt idx="608">
                  <c:v>25000000</c:v>
                </c:pt>
                <c:pt idx="609">
                  <c:v>25000000</c:v>
                </c:pt>
                <c:pt idx="610">
                  <c:v>14500000</c:v>
                </c:pt>
                <c:pt idx="611">
                  <c:v>17000000</c:v>
                </c:pt>
                <c:pt idx="612">
                  <c:v>25000000</c:v>
                </c:pt>
                <c:pt idx="613">
                  <c:v>17000000</c:v>
                </c:pt>
                <c:pt idx="614">
                  <c:v>15000000</c:v>
                </c:pt>
                <c:pt idx="615">
                  <c:v>17000000</c:v>
                </c:pt>
                <c:pt idx="616">
                  <c:v>15000000</c:v>
                </c:pt>
                <c:pt idx="617">
                  <c:v>80000000</c:v>
                </c:pt>
                <c:pt idx="618">
                  <c:v>12000000</c:v>
                </c:pt>
                <c:pt idx="619">
                  <c:v>1800000</c:v>
                </c:pt>
                <c:pt idx="620">
                  <c:v>32000000</c:v>
                </c:pt>
                <c:pt idx="621">
                  <c:v>17000000</c:v>
                </c:pt>
                <c:pt idx="622">
                  <c:v>72000000</c:v>
                </c:pt>
                <c:pt idx="623">
                  <c:v>40000000</c:v>
                </c:pt>
                <c:pt idx="624">
                  <c:v>52000000</c:v>
                </c:pt>
                <c:pt idx="625">
                  <c:v>20000000</c:v>
                </c:pt>
                <c:pt idx="626">
                  <c:v>25000000</c:v>
                </c:pt>
                <c:pt idx="627">
                  <c:v>35000000</c:v>
                </c:pt>
                <c:pt idx="628">
                  <c:v>12000000</c:v>
                </c:pt>
                <c:pt idx="629">
                  <c:v>73000000</c:v>
                </c:pt>
                <c:pt idx="630">
                  <c:v>35000000</c:v>
                </c:pt>
                <c:pt idx="631">
                  <c:v>40000000</c:v>
                </c:pt>
                <c:pt idx="632">
                  <c:v>11000000</c:v>
                </c:pt>
                <c:pt idx="633">
                  <c:v>18000000</c:v>
                </c:pt>
                <c:pt idx="634">
                  <c:v>24000000</c:v>
                </c:pt>
                <c:pt idx="635">
                  <c:v>45000000</c:v>
                </c:pt>
                <c:pt idx="636">
                  <c:v>6000000</c:v>
                </c:pt>
                <c:pt idx="637">
                  <c:v>12000000</c:v>
                </c:pt>
                <c:pt idx="638">
                  <c:v>25000000</c:v>
                </c:pt>
                <c:pt idx="639">
                  <c:v>11500000</c:v>
                </c:pt>
                <c:pt idx="640">
                  <c:v>70000000</c:v>
                </c:pt>
                <c:pt idx="641">
                  <c:v>19000000</c:v>
                </c:pt>
                <c:pt idx="642">
                  <c:v>50000000</c:v>
                </c:pt>
                <c:pt idx="643">
                  <c:v>1500000</c:v>
                </c:pt>
                <c:pt idx="644">
                  <c:v>10000000</c:v>
                </c:pt>
                <c:pt idx="645">
                  <c:v>19000000</c:v>
                </c:pt>
                <c:pt idx="646">
                  <c:v>44500000</c:v>
                </c:pt>
                <c:pt idx="647">
                  <c:v>25000000</c:v>
                </c:pt>
                <c:pt idx="648">
                  <c:v>33000000</c:v>
                </c:pt>
                <c:pt idx="649">
                  <c:v>10000000</c:v>
                </c:pt>
                <c:pt idx="650">
                  <c:v>5000000</c:v>
                </c:pt>
                <c:pt idx="651">
                  <c:v>11000000</c:v>
                </c:pt>
                <c:pt idx="652">
                  <c:v>5000000</c:v>
                </c:pt>
                <c:pt idx="653">
                  <c:v>31000000</c:v>
                </c:pt>
                <c:pt idx="654">
                  <c:v>55000000</c:v>
                </c:pt>
                <c:pt idx="655">
                  <c:v>2000000</c:v>
                </c:pt>
                <c:pt idx="656">
                  <c:v>34000000</c:v>
                </c:pt>
                <c:pt idx="657">
                  <c:v>50000000</c:v>
                </c:pt>
                <c:pt idx="658">
                  <c:v>20000000</c:v>
                </c:pt>
                <c:pt idx="659">
                  <c:v>81000000</c:v>
                </c:pt>
                <c:pt idx="660">
                  <c:v>13000000</c:v>
                </c:pt>
                <c:pt idx="661">
                  <c:v>59000000</c:v>
                </c:pt>
                <c:pt idx="662">
                  <c:v>38000000</c:v>
                </c:pt>
                <c:pt idx="663">
                  <c:v>15000000</c:v>
                </c:pt>
                <c:pt idx="664">
                  <c:v>26000000</c:v>
                </c:pt>
                <c:pt idx="665">
                  <c:v>25000000</c:v>
                </c:pt>
                <c:pt idx="666">
                  <c:v>40000000</c:v>
                </c:pt>
                <c:pt idx="667">
                  <c:v>1000000</c:v>
                </c:pt>
                <c:pt idx="668">
                  <c:v>55000000</c:v>
                </c:pt>
                <c:pt idx="669">
                  <c:v>50000000</c:v>
                </c:pt>
                <c:pt idx="670">
                  <c:v>8000000</c:v>
                </c:pt>
                <c:pt idx="671">
                  <c:v>10000000</c:v>
                </c:pt>
                <c:pt idx="672">
                  <c:v>3500000</c:v>
                </c:pt>
                <c:pt idx="673">
                  <c:v>58000000</c:v>
                </c:pt>
                <c:pt idx="674">
                  <c:v>12305523</c:v>
                </c:pt>
                <c:pt idx="675">
                  <c:v>38000000</c:v>
                </c:pt>
                <c:pt idx="676">
                  <c:v>10000000</c:v>
                </c:pt>
                <c:pt idx="677">
                  <c:v>6000000</c:v>
                </c:pt>
                <c:pt idx="678">
                  <c:v>75000000</c:v>
                </c:pt>
                <c:pt idx="679">
                  <c:v>24000000</c:v>
                </c:pt>
                <c:pt idx="680">
                  <c:v>37000000</c:v>
                </c:pt>
                <c:pt idx="681">
                  <c:v>15000000</c:v>
                </c:pt>
                <c:pt idx="682">
                  <c:v>11000000</c:v>
                </c:pt>
                <c:pt idx="683">
                  <c:v>17500000</c:v>
                </c:pt>
                <c:pt idx="684">
                  <c:v>27000000</c:v>
                </c:pt>
                <c:pt idx="685">
                  <c:v>150000000</c:v>
                </c:pt>
                <c:pt idx="686">
                  <c:v>28000000</c:v>
                </c:pt>
                <c:pt idx="687">
                  <c:v>139000000</c:v>
                </c:pt>
                <c:pt idx="688">
                  <c:v>45000000</c:v>
                </c:pt>
                <c:pt idx="689">
                  <c:v>7000000</c:v>
                </c:pt>
                <c:pt idx="690">
                  <c:v>10000000</c:v>
                </c:pt>
                <c:pt idx="691">
                  <c:v>20000000</c:v>
                </c:pt>
                <c:pt idx="692">
                  <c:v>185000000</c:v>
                </c:pt>
                <c:pt idx="693">
                  <c:v>25000000</c:v>
                </c:pt>
                <c:pt idx="694">
                  <c:v>5000000</c:v>
                </c:pt>
                <c:pt idx="695">
                  <c:v>15000000</c:v>
                </c:pt>
                <c:pt idx="696">
                  <c:v>18000000</c:v>
                </c:pt>
                <c:pt idx="697">
                  <c:v>15000000</c:v>
                </c:pt>
                <c:pt idx="698">
                  <c:v>25000000</c:v>
                </c:pt>
                <c:pt idx="699">
                  <c:v>30000000</c:v>
                </c:pt>
                <c:pt idx="700">
                  <c:v>41000000</c:v>
                </c:pt>
                <c:pt idx="701">
                  <c:v>16000000</c:v>
                </c:pt>
                <c:pt idx="702">
                  <c:v>92000000</c:v>
                </c:pt>
                <c:pt idx="703">
                  <c:v>15000000</c:v>
                </c:pt>
                <c:pt idx="704">
                  <c:v>9000000</c:v>
                </c:pt>
                <c:pt idx="705">
                  <c:v>20000000</c:v>
                </c:pt>
                <c:pt idx="706">
                  <c:v>220000000</c:v>
                </c:pt>
                <c:pt idx="707">
                  <c:v>25000000</c:v>
                </c:pt>
                <c:pt idx="708">
                  <c:v>5000000</c:v>
                </c:pt>
                <c:pt idx="709">
                  <c:v>5000000</c:v>
                </c:pt>
                <c:pt idx="710">
                  <c:v>20000000</c:v>
                </c:pt>
                <c:pt idx="711">
                  <c:v>8000000</c:v>
                </c:pt>
                <c:pt idx="712">
                  <c:v>20000000</c:v>
                </c:pt>
                <c:pt idx="713">
                  <c:v>31000000</c:v>
                </c:pt>
                <c:pt idx="714">
                  <c:v>20000000</c:v>
                </c:pt>
                <c:pt idx="715">
                  <c:v>5000000</c:v>
                </c:pt>
                <c:pt idx="716">
                  <c:v>65000000</c:v>
                </c:pt>
                <c:pt idx="717">
                  <c:v>4500000</c:v>
                </c:pt>
                <c:pt idx="718">
                  <c:v>13500000</c:v>
                </c:pt>
                <c:pt idx="719">
                  <c:v>15000000</c:v>
                </c:pt>
                <c:pt idx="720">
                  <c:v>90000000</c:v>
                </c:pt>
                <c:pt idx="721">
                  <c:v>9000000</c:v>
                </c:pt>
                <c:pt idx="722">
                  <c:v>62000000</c:v>
                </c:pt>
                <c:pt idx="723">
                  <c:v>8000000</c:v>
                </c:pt>
                <c:pt idx="724">
                  <c:v>10000000</c:v>
                </c:pt>
                <c:pt idx="725">
                  <c:v>20000000</c:v>
                </c:pt>
                <c:pt idx="726">
                  <c:v>3500000</c:v>
                </c:pt>
                <c:pt idx="727">
                  <c:v>8000000</c:v>
                </c:pt>
                <c:pt idx="728">
                  <c:v>52000000</c:v>
                </c:pt>
                <c:pt idx="729">
                  <c:v>40000</c:v>
                </c:pt>
                <c:pt idx="730">
                  <c:v>42000000</c:v>
                </c:pt>
                <c:pt idx="731">
                  <c:v>46000000</c:v>
                </c:pt>
                <c:pt idx="732">
                  <c:v>26000000</c:v>
                </c:pt>
                <c:pt idx="733">
                  <c:v>61000000</c:v>
                </c:pt>
                <c:pt idx="734">
                  <c:v>100000000</c:v>
                </c:pt>
                <c:pt idx="735">
                  <c:v>2500000</c:v>
                </c:pt>
                <c:pt idx="736">
                  <c:v>30000000</c:v>
                </c:pt>
                <c:pt idx="737">
                  <c:v>90000000</c:v>
                </c:pt>
                <c:pt idx="738">
                  <c:v>9000000</c:v>
                </c:pt>
                <c:pt idx="739">
                  <c:v>63000000</c:v>
                </c:pt>
                <c:pt idx="740">
                  <c:v>14000000</c:v>
                </c:pt>
                <c:pt idx="741">
                  <c:v>40000000</c:v>
                </c:pt>
                <c:pt idx="742">
                  <c:v>24000000</c:v>
                </c:pt>
                <c:pt idx="743">
                  <c:v>22000000</c:v>
                </c:pt>
                <c:pt idx="744">
                  <c:v>3000000</c:v>
                </c:pt>
                <c:pt idx="745">
                  <c:v>115000000</c:v>
                </c:pt>
                <c:pt idx="746">
                  <c:v>50000000</c:v>
                </c:pt>
                <c:pt idx="747">
                  <c:v>3500000</c:v>
                </c:pt>
                <c:pt idx="748">
                  <c:v>30000000</c:v>
                </c:pt>
                <c:pt idx="749">
                  <c:v>125000000</c:v>
                </c:pt>
                <c:pt idx="750">
                  <c:v>2000000</c:v>
                </c:pt>
                <c:pt idx="751">
                  <c:v>40000000</c:v>
                </c:pt>
                <c:pt idx="752">
                  <c:v>150000000</c:v>
                </c:pt>
                <c:pt idx="753">
                  <c:v>15000000</c:v>
                </c:pt>
                <c:pt idx="754">
                  <c:v>5000000</c:v>
                </c:pt>
                <c:pt idx="755">
                  <c:v>12000000</c:v>
                </c:pt>
                <c:pt idx="756">
                  <c:v>16000000</c:v>
                </c:pt>
                <c:pt idx="757">
                  <c:v>25000000</c:v>
                </c:pt>
                <c:pt idx="758">
                  <c:v>10000000</c:v>
                </c:pt>
                <c:pt idx="759">
                  <c:v>20000000</c:v>
                </c:pt>
                <c:pt idx="760">
                  <c:v>5000000</c:v>
                </c:pt>
                <c:pt idx="761">
                  <c:v>30000000</c:v>
                </c:pt>
                <c:pt idx="762">
                  <c:v>22000000</c:v>
                </c:pt>
                <c:pt idx="763">
                  <c:v>12000000</c:v>
                </c:pt>
                <c:pt idx="764">
                  <c:v>12000000</c:v>
                </c:pt>
                <c:pt idx="765">
                  <c:v>3000000</c:v>
                </c:pt>
                <c:pt idx="766">
                  <c:v>4000000</c:v>
                </c:pt>
                <c:pt idx="767">
                  <c:v>92000000</c:v>
                </c:pt>
                <c:pt idx="768">
                  <c:v>100000000</c:v>
                </c:pt>
                <c:pt idx="769">
                  <c:v>12000000</c:v>
                </c:pt>
                <c:pt idx="770">
                  <c:v>17000000</c:v>
                </c:pt>
                <c:pt idx="771">
                  <c:v>70000000</c:v>
                </c:pt>
                <c:pt idx="772">
                  <c:v>20000000</c:v>
                </c:pt>
                <c:pt idx="773">
                  <c:v>12000000</c:v>
                </c:pt>
                <c:pt idx="774">
                  <c:v>12000000</c:v>
                </c:pt>
                <c:pt idx="775">
                  <c:v>90000000</c:v>
                </c:pt>
                <c:pt idx="776">
                  <c:v>800000</c:v>
                </c:pt>
                <c:pt idx="777">
                  <c:v>6500000</c:v>
                </c:pt>
                <c:pt idx="778">
                  <c:v>5000000</c:v>
                </c:pt>
                <c:pt idx="779">
                  <c:v>16500000</c:v>
                </c:pt>
                <c:pt idx="780">
                  <c:v>48000000</c:v>
                </c:pt>
                <c:pt idx="781">
                  <c:v>27000000</c:v>
                </c:pt>
                <c:pt idx="782">
                  <c:v>3200000</c:v>
                </c:pt>
                <c:pt idx="783">
                  <c:v>75000000</c:v>
                </c:pt>
                <c:pt idx="784">
                  <c:v>55000000</c:v>
                </c:pt>
                <c:pt idx="785">
                  <c:v>32000000</c:v>
                </c:pt>
                <c:pt idx="786">
                  <c:v>20000000</c:v>
                </c:pt>
                <c:pt idx="787">
                  <c:v>2000000</c:v>
                </c:pt>
                <c:pt idx="788">
                  <c:v>9000000</c:v>
                </c:pt>
                <c:pt idx="789">
                  <c:v>2500000</c:v>
                </c:pt>
                <c:pt idx="790">
                  <c:v>30000000</c:v>
                </c:pt>
                <c:pt idx="791">
                  <c:v>10000000</c:v>
                </c:pt>
                <c:pt idx="792">
                  <c:v>50000000</c:v>
                </c:pt>
                <c:pt idx="793">
                  <c:v>40000000</c:v>
                </c:pt>
                <c:pt idx="794">
                  <c:v>30000000</c:v>
                </c:pt>
                <c:pt idx="795">
                  <c:v>8000000</c:v>
                </c:pt>
                <c:pt idx="796">
                  <c:v>28000000</c:v>
                </c:pt>
                <c:pt idx="797">
                  <c:v>10000000</c:v>
                </c:pt>
                <c:pt idx="798">
                  <c:v>125000000</c:v>
                </c:pt>
                <c:pt idx="799">
                  <c:v>50000000</c:v>
                </c:pt>
                <c:pt idx="800">
                  <c:v>8500000</c:v>
                </c:pt>
                <c:pt idx="801">
                  <c:v>70000000</c:v>
                </c:pt>
                <c:pt idx="802">
                  <c:v>22000000</c:v>
                </c:pt>
                <c:pt idx="803">
                  <c:v>10000000</c:v>
                </c:pt>
                <c:pt idx="804">
                  <c:v>12000000</c:v>
                </c:pt>
                <c:pt idx="805">
                  <c:v>10500000</c:v>
                </c:pt>
                <c:pt idx="806">
                  <c:v>26000000</c:v>
                </c:pt>
                <c:pt idx="807">
                  <c:v>15000000</c:v>
                </c:pt>
                <c:pt idx="808">
                  <c:v>4000000</c:v>
                </c:pt>
                <c:pt idx="809">
                  <c:v>50000000</c:v>
                </c:pt>
                <c:pt idx="810">
                  <c:v>16000000</c:v>
                </c:pt>
                <c:pt idx="811">
                  <c:v>23000000</c:v>
                </c:pt>
                <c:pt idx="812">
                  <c:v>50000000</c:v>
                </c:pt>
                <c:pt idx="813">
                  <c:v>115000000</c:v>
                </c:pt>
                <c:pt idx="814">
                  <c:v>11000000</c:v>
                </c:pt>
                <c:pt idx="815">
                  <c:v>90000000</c:v>
                </c:pt>
                <c:pt idx="816">
                  <c:v>17000000</c:v>
                </c:pt>
                <c:pt idx="817">
                  <c:v>17000000</c:v>
                </c:pt>
                <c:pt idx="818">
                  <c:v>21000000</c:v>
                </c:pt>
                <c:pt idx="819">
                  <c:v>1000000</c:v>
                </c:pt>
                <c:pt idx="820">
                  <c:v>28000000</c:v>
                </c:pt>
                <c:pt idx="821">
                  <c:v>32000000</c:v>
                </c:pt>
                <c:pt idx="822">
                  <c:v>500000</c:v>
                </c:pt>
                <c:pt idx="823">
                  <c:v>31500000</c:v>
                </c:pt>
                <c:pt idx="824">
                  <c:v>7000000</c:v>
                </c:pt>
                <c:pt idx="825">
                  <c:v>30000000</c:v>
                </c:pt>
                <c:pt idx="826">
                  <c:v>21000000</c:v>
                </c:pt>
                <c:pt idx="827">
                  <c:v>30000000</c:v>
                </c:pt>
                <c:pt idx="828">
                  <c:v>37000000</c:v>
                </c:pt>
                <c:pt idx="829">
                  <c:v>16000000</c:v>
                </c:pt>
                <c:pt idx="830">
                  <c:v>14000000</c:v>
                </c:pt>
                <c:pt idx="831">
                  <c:v>14000000</c:v>
                </c:pt>
                <c:pt idx="832">
                  <c:v>21000000</c:v>
                </c:pt>
                <c:pt idx="833">
                  <c:v>6000000</c:v>
                </c:pt>
                <c:pt idx="834">
                  <c:v>16000000</c:v>
                </c:pt>
                <c:pt idx="835">
                  <c:v>27500000</c:v>
                </c:pt>
                <c:pt idx="836">
                  <c:v>22000000</c:v>
                </c:pt>
                <c:pt idx="837">
                  <c:v>35000000</c:v>
                </c:pt>
                <c:pt idx="838">
                  <c:v>3300000</c:v>
                </c:pt>
                <c:pt idx="839">
                  <c:v>75000000</c:v>
                </c:pt>
                <c:pt idx="840">
                  <c:v>80000000</c:v>
                </c:pt>
                <c:pt idx="841">
                  <c:v>55000000</c:v>
                </c:pt>
                <c:pt idx="842">
                  <c:v>5000000</c:v>
                </c:pt>
                <c:pt idx="843">
                  <c:v>61000000</c:v>
                </c:pt>
                <c:pt idx="844">
                  <c:v>18000000</c:v>
                </c:pt>
                <c:pt idx="845">
                  <c:v>120000000</c:v>
                </c:pt>
                <c:pt idx="846">
                  <c:v>3000000</c:v>
                </c:pt>
                <c:pt idx="847">
                  <c:v>20000000</c:v>
                </c:pt>
                <c:pt idx="848">
                  <c:v>40000000</c:v>
                </c:pt>
                <c:pt idx="849">
                  <c:v>18000000</c:v>
                </c:pt>
                <c:pt idx="850">
                  <c:v>20000000</c:v>
                </c:pt>
                <c:pt idx="851">
                  <c:v>1900000</c:v>
                </c:pt>
                <c:pt idx="852">
                  <c:v>25000000</c:v>
                </c:pt>
                <c:pt idx="853">
                  <c:v>7000000</c:v>
                </c:pt>
                <c:pt idx="854">
                  <c:v>52000000</c:v>
                </c:pt>
                <c:pt idx="855">
                  <c:v>28000000</c:v>
                </c:pt>
                <c:pt idx="856">
                  <c:v>9000000</c:v>
                </c:pt>
                <c:pt idx="857">
                  <c:v>20000000</c:v>
                </c:pt>
                <c:pt idx="858">
                  <c:v>40000000</c:v>
                </c:pt>
                <c:pt idx="859">
                  <c:v>20000000</c:v>
                </c:pt>
                <c:pt idx="860">
                  <c:v>15000000</c:v>
                </c:pt>
                <c:pt idx="861">
                  <c:v>28000000</c:v>
                </c:pt>
                <c:pt idx="862">
                  <c:v>2400000</c:v>
                </c:pt>
                <c:pt idx="863">
                  <c:v>16000000</c:v>
                </c:pt>
                <c:pt idx="864">
                  <c:v>24000000</c:v>
                </c:pt>
                <c:pt idx="865">
                  <c:v>60000000</c:v>
                </c:pt>
                <c:pt idx="866">
                  <c:v>54000000</c:v>
                </c:pt>
                <c:pt idx="867">
                  <c:v>1200000</c:v>
                </c:pt>
                <c:pt idx="868">
                  <c:v>30250000</c:v>
                </c:pt>
                <c:pt idx="869">
                  <c:v>35000000</c:v>
                </c:pt>
                <c:pt idx="870">
                  <c:v>40000000</c:v>
                </c:pt>
                <c:pt idx="871">
                  <c:v>40000000</c:v>
                </c:pt>
                <c:pt idx="872">
                  <c:v>45000000</c:v>
                </c:pt>
                <c:pt idx="873">
                  <c:v>45000000</c:v>
                </c:pt>
                <c:pt idx="874">
                  <c:v>12000000</c:v>
                </c:pt>
                <c:pt idx="875">
                  <c:v>30000000</c:v>
                </c:pt>
                <c:pt idx="876">
                  <c:v>16000000</c:v>
                </c:pt>
                <c:pt idx="877">
                  <c:v>26000000</c:v>
                </c:pt>
                <c:pt idx="878">
                  <c:v>25000000</c:v>
                </c:pt>
                <c:pt idx="879">
                  <c:v>3000000</c:v>
                </c:pt>
                <c:pt idx="880">
                  <c:v>40000000</c:v>
                </c:pt>
                <c:pt idx="881">
                  <c:v>18000000</c:v>
                </c:pt>
                <c:pt idx="882">
                  <c:v>35000000</c:v>
                </c:pt>
                <c:pt idx="883">
                  <c:v>40000000</c:v>
                </c:pt>
                <c:pt idx="884">
                  <c:v>75000000</c:v>
                </c:pt>
                <c:pt idx="885">
                  <c:v>1200000</c:v>
                </c:pt>
                <c:pt idx="886">
                  <c:v>22000000</c:v>
                </c:pt>
                <c:pt idx="887">
                  <c:v>38000000</c:v>
                </c:pt>
                <c:pt idx="888">
                  <c:v>15000000</c:v>
                </c:pt>
                <c:pt idx="889">
                  <c:v>30000000</c:v>
                </c:pt>
                <c:pt idx="890">
                  <c:v>5000000</c:v>
                </c:pt>
                <c:pt idx="891">
                  <c:v>15000000</c:v>
                </c:pt>
                <c:pt idx="892">
                  <c:v>14000000</c:v>
                </c:pt>
                <c:pt idx="893">
                  <c:v>16000000</c:v>
                </c:pt>
                <c:pt idx="894">
                  <c:v>90000000</c:v>
                </c:pt>
                <c:pt idx="895">
                  <c:v>35000000</c:v>
                </c:pt>
                <c:pt idx="896">
                  <c:v>60000000</c:v>
                </c:pt>
                <c:pt idx="897">
                  <c:v>12000000</c:v>
                </c:pt>
                <c:pt idx="898">
                  <c:v>35000000</c:v>
                </c:pt>
                <c:pt idx="899">
                  <c:v>35000000</c:v>
                </c:pt>
                <c:pt idx="900">
                  <c:v>20000000</c:v>
                </c:pt>
                <c:pt idx="901">
                  <c:v>23000000</c:v>
                </c:pt>
                <c:pt idx="902">
                  <c:v>22000000</c:v>
                </c:pt>
                <c:pt idx="903">
                  <c:v>13000000</c:v>
                </c:pt>
                <c:pt idx="904">
                  <c:v>18000000</c:v>
                </c:pt>
                <c:pt idx="905">
                  <c:v>28000000</c:v>
                </c:pt>
                <c:pt idx="906">
                  <c:v>1500000</c:v>
                </c:pt>
                <c:pt idx="907">
                  <c:v>35000000</c:v>
                </c:pt>
                <c:pt idx="908">
                  <c:v>3300000</c:v>
                </c:pt>
                <c:pt idx="909">
                  <c:v>48000000</c:v>
                </c:pt>
                <c:pt idx="910">
                  <c:v>20000000</c:v>
                </c:pt>
                <c:pt idx="911">
                  <c:v>28000000</c:v>
                </c:pt>
                <c:pt idx="912">
                  <c:v>52000000</c:v>
                </c:pt>
                <c:pt idx="913">
                  <c:v>6400000</c:v>
                </c:pt>
                <c:pt idx="914">
                  <c:v>110000000</c:v>
                </c:pt>
                <c:pt idx="915">
                  <c:v>60000000</c:v>
                </c:pt>
                <c:pt idx="916">
                  <c:v>140000000</c:v>
                </c:pt>
                <c:pt idx="917">
                  <c:v>12000000</c:v>
                </c:pt>
                <c:pt idx="918">
                  <c:v>40000000</c:v>
                </c:pt>
                <c:pt idx="919">
                  <c:v>26000000</c:v>
                </c:pt>
                <c:pt idx="920">
                  <c:v>80000000</c:v>
                </c:pt>
                <c:pt idx="921">
                  <c:v>8000000</c:v>
                </c:pt>
                <c:pt idx="922">
                  <c:v>25000000</c:v>
                </c:pt>
                <c:pt idx="923">
                  <c:v>45000000</c:v>
                </c:pt>
                <c:pt idx="924">
                  <c:v>35000000</c:v>
                </c:pt>
                <c:pt idx="925">
                  <c:v>7000000</c:v>
                </c:pt>
                <c:pt idx="926">
                  <c:v>40000000</c:v>
                </c:pt>
                <c:pt idx="927">
                  <c:v>15000000</c:v>
                </c:pt>
                <c:pt idx="928">
                  <c:v>38000000</c:v>
                </c:pt>
                <c:pt idx="929">
                  <c:v>15000000</c:v>
                </c:pt>
                <c:pt idx="930">
                  <c:v>20000000</c:v>
                </c:pt>
                <c:pt idx="931">
                  <c:v>30000000</c:v>
                </c:pt>
                <c:pt idx="932">
                  <c:v>27000000</c:v>
                </c:pt>
                <c:pt idx="933">
                  <c:v>45000000</c:v>
                </c:pt>
                <c:pt idx="934">
                  <c:v>25000000</c:v>
                </c:pt>
                <c:pt idx="935">
                  <c:v>6500000</c:v>
                </c:pt>
                <c:pt idx="936">
                  <c:v>15000000</c:v>
                </c:pt>
                <c:pt idx="937">
                  <c:v>17000000</c:v>
                </c:pt>
                <c:pt idx="938">
                  <c:v>8000000</c:v>
                </c:pt>
                <c:pt idx="939">
                  <c:v>500000</c:v>
                </c:pt>
                <c:pt idx="940">
                  <c:v>13000000</c:v>
                </c:pt>
                <c:pt idx="941">
                  <c:v>40000000</c:v>
                </c:pt>
                <c:pt idx="942">
                  <c:v>22000000</c:v>
                </c:pt>
                <c:pt idx="943">
                  <c:v>9000000</c:v>
                </c:pt>
                <c:pt idx="944">
                  <c:v>15000000</c:v>
                </c:pt>
                <c:pt idx="945">
                  <c:v>26000000</c:v>
                </c:pt>
                <c:pt idx="946">
                  <c:v>28000000</c:v>
                </c:pt>
                <c:pt idx="947">
                  <c:v>21000000</c:v>
                </c:pt>
                <c:pt idx="948">
                  <c:v>500000</c:v>
                </c:pt>
                <c:pt idx="949">
                  <c:v>30000000</c:v>
                </c:pt>
                <c:pt idx="950">
                  <c:v>30000000</c:v>
                </c:pt>
                <c:pt idx="951">
                  <c:v>30000000</c:v>
                </c:pt>
                <c:pt idx="952">
                  <c:v>17000000</c:v>
                </c:pt>
                <c:pt idx="953">
                  <c:v>30000000</c:v>
                </c:pt>
                <c:pt idx="954">
                  <c:v>6000000</c:v>
                </c:pt>
                <c:pt idx="955">
                  <c:v>23000000</c:v>
                </c:pt>
                <c:pt idx="956">
                  <c:v>74000000</c:v>
                </c:pt>
                <c:pt idx="957">
                  <c:v>1900000</c:v>
                </c:pt>
                <c:pt idx="958">
                  <c:v>13000000</c:v>
                </c:pt>
                <c:pt idx="959">
                  <c:v>8000000</c:v>
                </c:pt>
                <c:pt idx="960">
                  <c:v>40000000</c:v>
                </c:pt>
                <c:pt idx="961">
                  <c:v>20000000</c:v>
                </c:pt>
                <c:pt idx="962">
                  <c:v>14000000</c:v>
                </c:pt>
                <c:pt idx="963">
                  <c:v>13000000</c:v>
                </c:pt>
                <c:pt idx="964">
                  <c:v>90000000</c:v>
                </c:pt>
                <c:pt idx="965">
                  <c:v>15000000</c:v>
                </c:pt>
                <c:pt idx="966">
                  <c:v>140000000</c:v>
                </c:pt>
                <c:pt idx="967">
                  <c:v>11000000</c:v>
                </c:pt>
                <c:pt idx="968">
                  <c:v>8000000</c:v>
                </c:pt>
                <c:pt idx="969">
                  <c:v>29000000</c:v>
                </c:pt>
                <c:pt idx="970">
                  <c:v>70000000</c:v>
                </c:pt>
                <c:pt idx="971">
                  <c:v>3000000</c:v>
                </c:pt>
                <c:pt idx="972">
                  <c:v>30000000</c:v>
                </c:pt>
                <c:pt idx="973">
                  <c:v>25000000</c:v>
                </c:pt>
                <c:pt idx="974">
                  <c:v>35000000</c:v>
                </c:pt>
                <c:pt idx="975">
                  <c:v>2500000</c:v>
                </c:pt>
                <c:pt idx="976">
                  <c:v>8000000</c:v>
                </c:pt>
                <c:pt idx="977">
                  <c:v>10000000</c:v>
                </c:pt>
                <c:pt idx="978">
                  <c:v>85000000</c:v>
                </c:pt>
                <c:pt idx="979">
                  <c:v>35000000</c:v>
                </c:pt>
                <c:pt idx="980">
                  <c:v>35000000</c:v>
                </c:pt>
                <c:pt idx="981">
                  <c:v>19000000</c:v>
                </c:pt>
                <c:pt idx="982">
                  <c:v>7000000</c:v>
                </c:pt>
                <c:pt idx="983">
                  <c:v>12000000</c:v>
                </c:pt>
                <c:pt idx="984">
                  <c:v>2700000</c:v>
                </c:pt>
                <c:pt idx="985">
                  <c:v>16000000</c:v>
                </c:pt>
                <c:pt idx="986">
                  <c:v>75000000</c:v>
                </c:pt>
                <c:pt idx="987">
                  <c:v>30000000</c:v>
                </c:pt>
                <c:pt idx="988">
                  <c:v>10000000</c:v>
                </c:pt>
                <c:pt idx="989">
                  <c:v>20000000</c:v>
                </c:pt>
                <c:pt idx="990">
                  <c:v>6000000</c:v>
                </c:pt>
                <c:pt idx="991">
                  <c:v>7000000</c:v>
                </c:pt>
                <c:pt idx="992">
                  <c:v>150000000</c:v>
                </c:pt>
                <c:pt idx="993">
                  <c:v>52000000</c:v>
                </c:pt>
                <c:pt idx="994">
                  <c:v>3768785</c:v>
                </c:pt>
                <c:pt idx="995">
                  <c:v>80000000</c:v>
                </c:pt>
                <c:pt idx="996">
                  <c:v>30000000</c:v>
                </c:pt>
                <c:pt idx="997">
                  <c:v>95000000</c:v>
                </c:pt>
                <c:pt idx="998">
                  <c:v>8000000</c:v>
                </c:pt>
                <c:pt idx="999">
                  <c:v>50000000</c:v>
                </c:pt>
                <c:pt idx="1000">
                  <c:v>108000000</c:v>
                </c:pt>
                <c:pt idx="1001">
                  <c:v>123000000</c:v>
                </c:pt>
                <c:pt idx="1002">
                  <c:v>12000000</c:v>
                </c:pt>
                <c:pt idx="1003">
                  <c:v>15000000</c:v>
                </c:pt>
                <c:pt idx="1004">
                  <c:v>3400000</c:v>
                </c:pt>
                <c:pt idx="1005">
                  <c:v>12000000</c:v>
                </c:pt>
                <c:pt idx="1006">
                  <c:v>25000000</c:v>
                </c:pt>
                <c:pt idx="1007">
                  <c:v>15000000</c:v>
                </c:pt>
                <c:pt idx="1008">
                  <c:v>40000000</c:v>
                </c:pt>
                <c:pt idx="1009">
                  <c:v>75000000</c:v>
                </c:pt>
                <c:pt idx="1010">
                  <c:v>17000000</c:v>
                </c:pt>
                <c:pt idx="1011">
                  <c:v>30000000</c:v>
                </c:pt>
                <c:pt idx="1012">
                  <c:v>20000000</c:v>
                </c:pt>
                <c:pt idx="1013">
                  <c:v>60000000</c:v>
                </c:pt>
                <c:pt idx="1014">
                  <c:v>42000000</c:v>
                </c:pt>
                <c:pt idx="1015">
                  <c:v>10600000</c:v>
                </c:pt>
                <c:pt idx="1016">
                  <c:v>7000000</c:v>
                </c:pt>
                <c:pt idx="1017">
                  <c:v>8000000</c:v>
                </c:pt>
                <c:pt idx="1018">
                  <c:v>35000000</c:v>
                </c:pt>
                <c:pt idx="1019">
                  <c:v>5000000</c:v>
                </c:pt>
                <c:pt idx="1020">
                  <c:v>19800000</c:v>
                </c:pt>
                <c:pt idx="1021">
                  <c:v>9000000</c:v>
                </c:pt>
                <c:pt idx="1022">
                  <c:v>1500000</c:v>
                </c:pt>
                <c:pt idx="1023">
                  <c:v>13000000</c:v>
                </c:pt>
                <c:pt idx="1024">
                  <c:v>45000000</c:v>
                </c:pt>
                <c:pt idx="1025">
                  <c:v>3500000</c:v>
                </c:pt>
                <c:pt idx="1026">
                  <c:v>200000000</c:v>
                </c:pt>
                <c:pt idx="1027">
                  <c:v>25000000</c:v>
                </c:pt>
                <c:pt idx="1028">
                  <c:v>175000000</c:v>
                </c:pt>
                <c:pt idx="1029">
                  <c:v>17000000</c:v>
                </c:pt>
                <c:pt idx="1030">
                  <c:v>25000000</c:v>
                </c:pt>
                <c:pt idx="1031">
                  <c:v>110000000</c:v>
                </c:pt>
                <c:pt idx="1032">
                  <c:v>40000000</c:v>
                </c:pt>
                <c:pt idx="1033">
                  <c:v>25000000</c:v>
                </c:pt>
                <c:pt idx="1034">
                  <c:v>98000000</c:v>
                </c:pt>
                <c:pt idx="1035">
                  <c:v>6500000</c:v>
                </c:pt>
                <c:pt idx="1036">
                  <c:v>45000000</c:v>
                </c:pt>
                <c:pt idx="1037">
                  <c:v>200000000</c:v>
                </c:pt>
                <c:pt idx="1038">
                  <c:v>45000000</c:v>
                </c:pt>
                <c:pt idx="1039">
                  <c:v>13000000</c:v>
                </c:pt>
                <c:pt idx="1040">
                  <c:v>40000000</c:v>
                </c:pt>
                <c:pt idx="1041">
                  <c:v>10000000</c:v>
                </c:pt>
                <c:pt idx="1042">
                  <c:v>175000000</c:v>
                </c:pt>
                <c:pt idx="1043">
                  <c:v>30000000</c:v>
                </c:pt>
                <c:pt idx="1044">
                  <c:v>80000000</c:v>
                </c:pt>
                <c:pt idx="1045">
                  <c:v>10000000</c:v>
                </c:pt>
                <c:pt idx="1046">
                  <c:v>10000000</c:v>
                </c:pt>
                <c:pt idx="1047">
                  <c:v>120000000</c:v>
                </c:pt>
                <c:pt idx="1048">
                  <c:v>40000000</c:v>
                </c:pt>
                <c:pt idx="1049">
                  <c:v>85000000</c:v>
                </c:pt>
                <c:pt idx="1050">
                  <c:v>73000000</c:v>
                </c:pt>
                <c:pt idx="1051">
                  <c:v>35000000</c:v>
                </c:pt>
                <c:pt idx="1052">
                  <c:v>9000000</c:v>
                </c:pt>
                <c:pt idx="1053">
                  <c:v>80000000</c:v>
                </c:pt>
                <c:pt idx="1054">
                  <c:v>60000000</c:v>
                </c:pt>
                <c:pt idx="1055">
                  <c:v>8000000</c:v>
                </c:pt>
                <c:pt idx="1056">
                  <c:v>56000000</c:v>
                </c:pt>
                <c:pt idx="1057">
                  <c:v>15000000</c:v>
                </c:pt>
                <c:pt idx="1058">
                  <c:v>70000000</c:v>
                </c:pt>
                <c:pt idx="1059">
                  <c:v>71500000</c:v>
                </c:pt>
                <c:pt idx="1060">
                  <c:v>45000000</c:v>
                </c:pt>
                <c:pt idx="1061">
                  <c:v>15000000</c:v>
                </c:pt>
                <c:pt idx="1062">
                  <c:v>8000000</c:v>
                </c:pt>
                <c:pt idx="1063">
                  <c:v>200000000</c:v>
                </c:pt>
                <c:pt idx="1064">
                  <c:v>590000</c:v>
                </c:pt>
                <c:pt idx="1065">
                  <c:v>30000000</c:v>
                </c:pt>
                <c:pt idx="1066">
                  <c:v>15000000</c:v>
                </c:pt>
                <c:pt idx="1067">
                  <c:v>102000000</c:v>
                </c:pt>
                <c:pt idx="1068">
                  <c:v>27000000</c:v>
                </c:pt>
                <c:pt idx="1069">
                  <c:v>15000000</c:v>
                </c:pt>
                <c:pt idx="1070">
                  <c:v>50000000</c:v>
                </c:pt>
                <c:pt idx="1071">
                  <c:v>160000000</c:v>
                </c:pt>
                <c:pt idx="1072">
                  <c:v>54000000</c:v>
                </c:pt>
                <c:pt idx="1073">
                  <c:v>30000000</c:v>
                </c:pt>
                <c:pt idx="1074">
                  <c:v>7000000</c:v>
                </c:pt>
                <c:pt idx="1075">
                  <c:v>11500000</c:v>
                </c:pt>
                <c:pt idx="1076">
                  <c:v>45000000</c:v>
                </c:pt>
                <c:pt idx="1077">
                  <c:v>35000000</c:v>
                </c:pt>
                <c:pt idx="1078">
                  <c:v>20000000</c:v>
                </c:pt>
                <c:pt idx="1079">
                  <c:v>27800000</c:v>
                </c:pt>
                <c:pt idx="1080">
                  <c:v>48000000</c:v>
                </c:pt>
                <c:pt idx="1081">
                  <c:v>7000000</c:v>
                </c:pt>
                <c:pt idx="1082">
                  <c:v>100000000</c:v>
                </c:pt>
                <c:pt idx="1083">
                  <c:v>13000000</c:v>
                </c:pt>
                <c:pt idx="1084">
                  <c:v>36000000</c:v>
                </c:pt>
                <c:pt idx="1085">
                  <c:v>500000</c:v>
                </c:pt>
                <c:pt idx="1086">
                  <c:v>45000000</c:v>
                </c:pt>
                <c:pt idx="1087">
                  <c:v>62000000</c:v>
                </c:pt>
                <c:pt idx="1088">
                  <c:v>45000000</c:v>
                </c:pt>
                <c:pt idx="1089">
                  <c:v>6000000</c:v>
                </c:pt>
                <c:pt idx="1090">
                  <c:v>14000000</c:v>
                </c:pt>
                <c:pt idx="1091">
                  <c:v>34000000</c:v>
                </c:pt>
                <c:pt idx="1092">
                  <c:v>70000000</c:v>
                </c:pt>
                <c:pt idx="1093">
                  <c:v>25000000</c:v>
                </c:pt>
                <c:pt idx="1094">
                  <c:v>170000000</c:v>
                </c:pt>
                <c:pt idx="1095">
                  <c:v>20000000</c:v>
                </c:pt>
                <c:pt idx="1096">
                  <c:v>30000000</c:v>
                </c:pt>
                <c:pt idx="1097">
                  <c:v>4000000</c:v>
                </c:pt>
                <c:pt idx="1098">
                  <c:v>20000000</c:v>
                </c:pt>
                <c:pt idx="1099">
                  <c:v>110000000</c:v>
                </c:pt>
                <c:pt idx="1100">
                  <c:v>26000000</c:v>
                </c:pt>
                <c:pt idx="1101">
                  <c:v>37000000</c:v>
                </c:pt>
                <c:pt idx="1102">
                  <c:v>15000000</c:v>
                </c:pt>
                <c:pt idx="1103">
                  <c:v>1000000</c:v>
                </c:pt>
                <c:pt idx="1104">
                  <c:v>48000000</c:v>
                </c:pt>
                <c:pt idx="1105">
                  <c:v>3000000</c:v>
                </c:pt>
                <c:pt idx="1106">
                  <c:v>93000000</c:v>
                </c:pt>
                <c:pt idx="1107">
                  <c:v>55000000</c:v>
                </c:pt>
                <c:pt idx="1108">
                  <c:v>150000000</c:v>
                </c:pt>
                <c:pt idx="1109">
                  <c:v>2000000</c:v>
                </c:pt>
                <c:pt idx="1110">
                  <c:v>35000000</c:v>
                </c:pt>
                <c:pt idx="1111">
                  <c:v>15000000</c:v>
                </c:pt>
                <c:pt idx="1112">
                  <c:v>80000000</c:v>
                </c:pt>
                <c:pt idx="1113">
                  <c:v>61000000</c:v>
                </c:pt>
                <c:pt idx="1114">
                  <c:v>150000000</c:v>
                </c:pt>
                <c:pt idx="1115">
                  <c:v>5000000</c:v>
                </c:pt>
                <c:pt idx="1116">
                  <c:v>25000000</c:v>
                </c:pt>
                <c:pt idx="1117">
                  <c:v>2900000</c:v>
                </c:pt>
                <c:pt idx="1118">
                  <c:v>35000000</c:v>
                </c:pt>
                <c:pt idx="1119">
                  <c:v>16000000</c:v>
                </c:pt>
                <c:pt idx="1120">
                  <c:v>82000000</c:v>
                </c:pt>
                <c:pt idx="1121">
                  <c:v>5000000</c:v>
                </c:pt>
                <c:pt idx="1122">
                  <c:v>29000000</c:v>
                </c:pt>
                <c:pt idx="1123">
                  <c:v>26000000</c:v>
                </c:pt>
                <c:pt idx="1124">
                  <c:v>130000000</c:v>
                </c:pt>
                <c:pt idx="1125">
                  <c:v>21000000</c:v>
                </c:pt>
                <c:pt idx="1126">
                  <c:v>55000000</c:v>
                </c:pt>
                <c:pt idx="1127">
                  <c:v>23000000</c:v>
                </c:pt>
                <c:pt idx="1128">
                  <c:v>15000000</c:v>
                </c:pt>
                <c:pt idx="1129">
                  <c:v>12000000</c:v>
                </c:pt>
                <c:pt idx="1130">
                  <c:v>200000</c:v>
                </c:pt>
                <c:pt idx="1131">
                  <c:v>6000000</c:v>
                </c:pt>
                <c:pt idx="1132">
                  <c:v>60000000</c:v>
                </c:pt>
                <c:pt idx="1133">
                  <c:v>20000000</c:v>
                </c:pt>
                <c:pt idx="1134">
                  <c:v>93000000</c:v>
                </c:pt>
                <c:pt idx="1135">
                  <c:v>9000000</c:v>
                </c:pt>
                <c:pt idx="1136">
                  <c:v>31000000</c:v>
                </c:pt>
                <c:pt idx="1137">
                  <c:v>55000000</c:v>
                </c:pt>
                <c:pt idx="1138">
                  <c:v>65000000</c:v>
                </c:pt>
                <c:pt idx="1139">
                  <c:v>35000000</c:v>
                </c:pt>
                <c:pt idx="1140">
                  <c:v>32000000</c:v>
                </c:pt>
                <c:pt idx="1141">
                  <c:v>25000000</c:v>
                </c:pt>
                <c:pt idx="1142">
                  <c:v>20000000</c:v>
                </c:pt>
                <c:pt idx="1143">
                  <c:v>40000000</c:v>
                </c:pt>
                <c:pt idx="1144">
                  <c:v>225000000</c:v>
                </c:pt>
                <c:pt idx="1145">
                  <c:v>20000000</c:v>
                </c:pt>
                <c:pt idx="1146">
                  <c:v>150000000</c:v>
                </c:pt>
                <c:pt idx="1147">
                  <c:v>25000000</c:v>
                </c:pt>
                <c:pt idx="1148">
                  <c:v>75000000</c:v>
                </c:pt>
                <c:pt idx="1149">
                  <c:v>20000000</c:v>
                </c:pt>
                <c:pt idx="1150">
                  <c:v>30000000</c:v>
                </c:pt>
                <c:pt idx="1151">
                  <c:v>37000000</c:v>
                </c:pt>
                <c:pt idx="1152">
                  <c:v>15000000</c:v>
                </c:pt>
                <c:pt idx="1153">
                  <c:v>200000000</c:v>
                </c:pt>
                <c:pt idx="1154">
                  <c:v>12000000</c:v>
                </c:pt>
                <c:pt idx="1155">
                  <c:v>8000000</c:v>
                </c:pt>
                <c:pt idx="1156">
                  <c:v>48000000</c:v>
                </c:pt>
                <c:pt idx="1157">
                  <c:v>33000000</c:v>
                </c:pt>
                <c:pt idx="1158">
                  <c:v>31115000</c:v>
                </c:pt>
                <c:pt idx="1159">
                  <c:v>18000000</c:v>
                </c:pt>
                <c:pt idx="1160">
                  <c:v>40000000</c:v>
                </c:pt>
                <c:pt idx="1161">
                  <c:v>45000000</c:v>
                </c:pt>
                <c:pt idx="1162">
                  <c:v>26000000</c:v>
                </c:pt>
                <c:pt idx="1163">
                  <c:v>55000000</c:v>
                </c:pt>
                <c:pt idx="1164">
                  <c:v>35000000</c:v>
                </c:pt>
                <c:pt idx="1165">
                  <c:v>34000000</c:v>
                </c:pt>
                <c:pt idx="1166">
                  <c:v>19000000</c:v>
                </c:pt>
                <c:pt idx="1167">
                  <c:v>20000000</c:v>
                </c:pt>
                <c:pt idx="1168">
                  <c:v>190000000</c:v>
                </c:pt>
                <c:pt idx="1169">
                  <c:v>5000000</c:v>
                </c:pt>
                <c:pt idx="1170">
                  <c:v>100000000</c:v>
                </c:pt>
                <c:pt idx="1171">
                  <c:v>58000000</c:v>
                </c:pt>
                <c:pt idx="1172">
                  <c:v>65000000</c:v>
                </c:pt>
                <c:pt idx="1173">
                  <c:v>250000000</c:v>
                </c:pt>
                <c:pt idx="1174">
                  <c:v>1200000</c:v>
                </c:pt>
                <c:pt idx="1175">
                  <c:v>20000000</c:v>
                </c:pt>
                <c:pt idx="1176">
                  <c:v>22000000</c:v>
                </c:pt>
                <c:pt idx="1177">
                  <c:v>15000000</c:v>
                </c:pt>
                <c:pt idx="1178">
                  <c:v>50000000</c:v>
                </c:pt>
                <c:pt idx="1179">
                  <c:v>160000000</c:v>
                </c:pt>
                <c:pt idx="1180">
                  <c:v>10000000</c:v>
                </c:pt>
                <c:pt idx="1181">
                  <c:v>35000000</c:v>
                </c:pt>
                <c:pt idx="1182">
                  <c:v>14000000</c:v>
                </c:pt>
                <c:pt idx="1183">
                  <c:v>3500000</c:v>
                </c:pt>
                <c:pt idx="1184">
                  <c:v>84000000</c:v>
                </c:pt>
                <c:pt idx="1185">
                  <c:v>35000000</c:v>
                </c:pt>
                <c:pt idx="1186">
                  <c:v>80000000</c:v>
                </c:pt>
                <c:pt idx="1187">
                  <c:v>103000000</c:v>
                </c:pt>
                <c:pt idx="1188">
                  <c:v>50000000</c:v>
                </c:pt>
                <c:pt idx="1189">
                  <c:v>14000000</c:v>
                </c:pt>
                <c:pt idx="1190">
                  <c:v>60000000</c:v>
                </c:pt>
                <c:pt idx="1191">
                  <c:v>26000000</c:v>
                </c:pt>
                <c:pt idx="1192">
                  <c:v>500000</c:v>
                </c:pt>
                <c:pt idx="1193">
                  <c:v>40000000</c:v>
                </c:pt>
                <c:pt idx="1194">
                  <c:v>40000000</c:v>
                </c:pt>
                <c:pt idx="1195">
                  <c:v>195000000</c:v>
                </c:pt>
                <c:pt idx="1196">
                  <c:v>40000000</c:v>
                </c:pt>
                <c:pt idx="1197">
                  <c:v>3200000</c:v>
                </c:pt>
                <c:pt idx="1198">
                  <c:v>9000000</c:v>
                </c:pt>
                <c:pt idx="1199">
                  <c:v>25000000</c:v>
                </c:pt>
                <c:pt idx="1200">
                  <c:v>100000000</c:v>
                </c:pt>
                <c:pt idx="1201">
                  <c:v>20000000</c:v>
                </c:pt>
                <c:pt idx="1202">
                  <c:v>7000000</c:v>
                </c:pt>
                <c:pt idx="1203">
                  <c:v>16000000</c:v>
                </c:pt>
                <c:pt idx="1204">
                  <c:v>2000000</c:v>
                </c:pt>
                <c:pt idx="1205">
                  <c:v>55000000</c:v>
                </c:pt>
                <c:pt idx="1206">
                  <c:v>75000000</c:v>
                </c:pt>
                <c:pt idx="1207">
                  <c:v>250000000</c:v>
                </c:pt>
                <c:pt idx="1208">
                  <c:v>30000000</c:v>
                </c:pt>
                <c:pt idx="1209">
                  <c:v>25000000</c:v>
                </c:pt>
                <c:pt idx="1210">
                  <c:v>26000000</c:v>
                </c:pt>
                <c:pt idx="1211">
                  <c:v>75000000</c:v>
                </c:pt>
                <c:pt idx="1212">
                  <c:v>8500000</c:v>
                </c:pt>
                <c:pt idx="1213">
                  <c:v>22000000</c:v>
                </c:pt>
                <c:pt idx="1214">
                  <c:v>28000000</c:v>
                </c:pt>
                <c:pt idx="1215">
                  <c:v>17000000</c:v>
                </c:pt>
                <c:pt idx="1216">
                  <c:v>40000000</c:v>
                </c:pt>
                <c:pt idx="1217">
                  <c:v>12000000</c:v>
                </c:pt>
                <c:pt idx="1218">
                  <c:v>65000000</c:v>
                </c:pt>
                <c:pt idx="1219">
                  <c:v>20000000</c:v>
                </c:pt>
                <c:pt idx="1220">
                  <c:v>65000000</c:v>
                </c:pt>
                <c:pt idx="1221">
                  <c:v>25000000</c:v>
                </c:pt>
                <c:pt idx="1222">
                  <c:v>51000000</c:v>
                </c:pt>
                <c:pt idx="1223">
                  <c:v>132000000</c:v>
                </c:pt>
                <c:pt idx="1224">
                  <c:v>75000000</c:v>
                </c:pt>
                <c:pt idx="1225">
                  <c:v>85000000</c:v>
                </c:pt>
                <c:pt idx="1226">
                  <c:v>50000000</c:v>
                </c:pt>
                <c:pt idx="1227">
                  <c:v>20000000</c:v>
                </c:pt>
                <c:pt idx="1228">
                  <c:v>40000000</c:v>
                </c:pt>
                <c:pt idx="1229">
                  <c:v>60000000</c:v>
                </c:pt>
                <c:pt idx="1230">
                  <c:v>17000000</c:v>
                </c:pt>
                <c:pt idx="1231">
                  <c:v>30000000</c:v>
                </c:pt>
                <c:pt idx="1232">
                  <c:v>10000000</c:v>
                </c:pt>
                <c:pt idx="1233">
                  <c:v>30000000</c:v>
                </c:pt>
                <c:pt idx="1234">
                  <c:v>15000000</c:v>
                </c:pt>
                <c:pt idx="1235">
                  <c:v>12000000</c:v>
                </c:pt>
                <c:pt idx="1236">
                  <c:v>160000000</c:v>
                </c:pt>
                <c:pt idx="1237">
                  <c:v>40000000</c:v>
                </c:pt>
                <c:pt idx="1238">
                  <c:v>15000000</c:v>
                </c:pt>
                <c:pt idx="1239">
                  <c:v>13000000</c:v>
                </c:pt>
                <c:pt idx="1240">
                  <c:v>5000000</c:v>
                </c:pt>
                <c:pt idx="1241">
                  <c:v>10000000</c:v>
                </c:pt>
                <c:pt idx="1242">
                  <c:v>60000000</c:v>
                </c:pt>
                <c:pt idx="1243">
                  <c:v>40000000</c:v>
                </c:pt>
                <c:pt idx="1244">
                  <c:v>40000000</c:v>
                </c:pt>
                <c:pt idx="1245">
                  <c:v>26000000</c:v>
                </c:pt>
                <c:pt idx="1246">
                  <c:v>26000000</c:v>
                </c:pt>
                <c:pt idx="1247">
                  <c:v>30000000</c:v>
                </c:pt>
                <c:pt idx="1248">
                  <c:v>33000000</c:v>
                </c:pt>
                <c:pt idx="1249">
                  <c:v>24000000</c:v>
                </c:pt>
                <c:pt idx="1250">
                  <c:v>85000000</c:v>
                </c:pt>
                <c:pt idx="1251">
                  <c:v>1000000</c:v>
                </c:pt>
                <c:pt idx="1252">
                  <c:v>15000000</c:v>
                </c:pt>
                <c:pt idx="1253">
                  <c:v>68000000</c:v>
                </c:pt>
                <c:pt idx="1254">
                  <c:v>21000000</c:v>
                </c:pt>
                <c:pt idx="1255">
                  <c:v>125000000</c:v>
                </c:pt>
                <c:pt idx="1256">
                  <c:v>60000000</c:v>
                </c:pt>
                <c:pt idx="1257">
                  <c:v>19800000</c:v>
                </c:pt>
                <c:pt idx="1258">
                  <c:v>100000000</c:v>
                </c:pt>
                <c:pt idx="1259">
                  <c:v>35000000</c:v>
                </c:pt>
                <c:pt idx="1260">
                  <c:v>29000000</c:v>
                </c:pt>
                <c:pt idx="1261">
                  <c:v>53000000</c:v>
                </c:pt>
                <c:pt idx="1262">
                  <c:v>125000000</c:v>
                </c:pt>
                <c:pt idx="1263">
                  <c:v>150000000</c:v>
                </c:pt>
                <c:pt idx="1264">
                  <c:v>30000000</c:v>
                </c:pt>
                <c:pt idx="1265">
                  <c:v>35000000</c:v>
                </c:pt>
                <c:pt idx="1266">
                  <c:v>63000000</c:v>
                </c:pt>
                <c:pt idx="1267">
                  <c:v>30000000</c:v>
                </c:pt>
                <c:pt idx="1268">
                  <c:v>31000000</c:v>
                </c:pt>
                <c:pt idx="1269">
                  <c:v>185000000</c:v>
                </c:pt>
                <c:pt idx="1270">
                  <c:v>70000000</c:v>
                </c:pt>
                <c:pt idx="1271">
                  <c:v>75000000</c:v>
                </c:pt>
                <c:pt idx="1272">
                  <c:v>32000000</c:v>
                </c:pt>
                <c:pt idx="1273">
                  <c:v>150000000</c:v>
                </c:pt>
                <c:pt idx="1274">
                  <c:v>4700000</c:v>
                </c:pt>
                <c:pt idx="1275">
                  <c:v>20000000</c:v>
                </c:pt>
                <c:pt idx="1276">
                  <c:v>30000000</c:v>
                </c:pt>
                <c:pt idx="1277">
                  <c:v>23000000</c:v>
                </c:pt>
                <c:pt idx="1278">
                  <c:v>55000000</c:v>
                </c:pt>
                <c:pt idx="1279">
                  <c:v>35000000</c:v>
                </c:pt>
                <c:pt idx="1280">
                  <c:v>80000000</c:v>
                </c:pt>
                <c:pt idx="1281">
                  <c:v>30000000</c:v>
                </c:pt>
                <c:pt idx="1282">
                  <c:v>30000000</c:v>
                </c:pt>
                <c:pt idx="1283">
                  <c:v>25000000</c:v>
                </c:pt>
                <c:pt idx="1284">
                  <c:v>95000000</c:v>
                </c:pt>
                <c:pt idx="1285">
                  <c:v>30000000</c:v>
                </c:pt>
                <c:pt idx="1286">
                  <c:v>15000000</c:v>
                </c:pt>
                <c:pt idx="1287">
                  <c:v>1800000</c:v>
                </c:pt>
                <c:pt idx="1288">
                  <c:v>45000000</c:v>
                </c:pt>
                <c:pt idx="1289">
                  <c:v>12500000</c:v>
                </c:pt>
                <c:pt idx="1290">
                  <c:v>50000000</c:v>
                </c:pt>
                <c:pt idx="1291">
                  <c:v>20000000</c:v>
                </c:pt>
                <c:pt idx="1292">
                  <c:v>180000000</c:v>
                </c:pt>
                <c:pt idx="1293">
                  <c:v>7500000</c:v>
                </c:pt>
                <c:pt idx="1294">
                  <c:v>10000000</c:v>
                </c:pt>
                <c:pt idx="1295">
                  <c:v>780000</c:v>
                </c:pt>
                <c:pt idx="1296">
                  <c:v>22700000</c:v>
                </c:pt>
                <c:pt idx="1297">
                  <c:v>70000000</c:v>
                </c:pt>
                <c:pt idx="1298">
                  <c:v>125000000</c:v>
                </c:pt>
                <c:pt idx="1299">
                  <c:v>1000000</c:v>
                </c:pt>
                <c:pt idx="1300">
                  <c:v>30000000</c:v>
                </c:pt>
                <c:pt idx="1301">
                  <c:v>40000000</c:v>
                </c:pt>
                <c:pt idx="1302">
                  <c:v>175000000</c:v>
                </c:pt>
                <c:pt idx="1303">
                  <c:v>76000000</c:v>
                </c:pt>
                <c:pt idx="1304">
                  <c:v>8600000</c:v>
                </c:pt>
                <c:pt idx="1305">
                  <c:v>20000000</c:v>
                </c:pt>
                <c:pt idx="1306">
                  <c:v>11000000</c:v>
                </c:pt>
                <c:pt idx="1307">
                  <c:v>200000000</c:v>
                </c:pt>
                <c:pt idx="1308">
                  <c:v>80000000</c:v>
                </c:pt>
                <c:pt idx="1309">
                  <c:v>2000000</c:v>
                </c:pt>
                <c:pt idx="1310">
                  <c:v>70000000</c:v>
                </c:pt>
                <c:pt idx="1311">
                  <c:v>24000000</c:v>
                </c:pt>
                <c:pt idx="1312">
                  <c:v>15000000</c:v>
                </c:pt>
                <c:pt idx="1313">
                  <c:v>25000000</c:v>
                </c:pt>
                <c:pt idx="1314">
                  <c:v>40000000</c:v>
                </c:pt>
                <c:pt idx="1315">
                  <c:v>15000000</c:v>
                </c:pt>
                <c:pt idx="1316">
                  <c:v>2200000</c:v>
                </c:pt>
                <c:pt idx="1317">
                  <c:v>130000000</c:v>
                </c:pt>
                <c:pt idx="1318">
                  <c:v>45000000</c:v>
                </c:pt>
                <c:pt idx="1319">
                  <c:v>24000000</c:v>
                </c:pt>
                <c:pt idx="1320">
                  <c:v>16000000</c:v>
                </c:pt>
                <c:pt idx="1321">
                  <c:v>20000000</c:v>
                </c:pt>
                <c:pt idx="1322">
                  <c:v>27000000</c:v>
                </c:pt>
                <c:pt idx="1323">
                  <c:v>375000</c:v>
                </c:pt>
                <c:pt idx="1324">
                  <c:v>3600000</c:v>
                </c:pt>
                <c:pt idx="1325">
                  <c:v>25000000</c:v>
                </c:pt>
                <c:pt idx="1326">
                  <c:v>30000000</c:v>
                </c:pt>
                <c:pt idx="1327">
                  <c:v>17000000</c:v>
                </c:pt>
                <c:pt idx="1328">
                  <c:v>22000000</c:v>
                </c:pt>
                <c:pt idx="1329">
                  <c:v>6000000</c:v>
                </c:pt>
                <c:pt idx="1330">
                  <c:v>4000000</c:v>
                </c:pt>
                <c:pt idx="1331">
                  <c:v>700000</c:v>
                </c:pt>
                <c:pt idx="1332">
                  <c:v>55000000</c:v>
                </c:pt>
                <c:pt idx="1333">
                  <c:v>37000000</c:v>
                </c:pt>
                <c:pt idx="1334">
                  <c:v>50000000</c:v>
                </c:pt>
                <c:pt idx="1335">
                  <c:v>16500000</c:v>
                </c:pt>
                <c:pt idx="1336">
                  <c:v>80000000</c:v>
                </c:pt>
                <c:pt idx="1337">
                  <c:v>250000000</c:v>
                </c:pt>
                <c:pt idx="1338">
                  <c:v>100000000</c:v>
                </c:pt>
                <c:pt idx="1339">
                  <c:v>39000000</c:v>
                </c:pt>
                <c:pt idx="1340">
                  <c:v>35000000</c:v>
                </c:pt>
                <c:pt idx="1341">
                  <c:v>13000000</c:v>
                </c:pt>
                <c:pt idx="1342">
                  <c:v>180000000</c:v>
                </c:pt>
                <c:pt idx="1343">
                  <c:v>50000000</c:v>
                </c:pt>
                <c:pt idx="1344">
                  <c:v>13000000</c:v>
                </c:pt>
                <c:pt idx="1345">
                  <c:v>10000000</c:v>
                </c:pt>
                <c:pt idx="1346">
                  <c:v>28000000</c:v>
                </c:pt>
                <c:pt idx="1347">
                  <c:v>75000000</c:v>
                </c:pt>
                <c:pt idx="1348">
                  <c:v>25000000</c:v>
                </c:pt>
                <c:pt idx="1349">
                  <c:v>75000000</c:v>
                </c:pt>
                <c:pt idx="1350">
                  <c:v>50000000</c:v>
                </c:pt>
                <c:pt idx="1351">
                  <c:v>10000000</c:v>
                </c:pt>
                <c:pt idx="1352">
                  <c:v>20000000</c:v>
                </c:pt>
                <c:pt idx="1353">
                  <c:v>30000000</c:v>
                </c:pt>
                <c:pt idx="1354">
                  <c:v>20000000</c:v>
                </c:pt>
                <c:pt idx="1355">
                  <c:v>80000000</c:v>
                </c:pt>
                <c:pt idx="1356">
                  <c:v>50000000</c:v>
                </c:pt>
                <c:pt idx="1357">
                  <c:v>17000000</c:v>
                </c:pt>
                <c:pt idx="1358">
                  <c:v>90000000</c:v>
                </c:pt>
                <c:pt idx="1359">
                  <c:v>23000000</c:v>
                </c:pt>
                <c:pt idx="1360">
                  <c:v>25000000</c:v>
                </c:pt>
                <c:pt idx="1361">
                  <c:v>35000000</c:v>
                </c:pt>
                <c:pt idx="1362">
                  <c:v>34000000</c:v>
                </c:pt>
                <c:pt idx="1363">
                  <c:v>20000000</c:v>
                </c:pt>
                <c:pt idx="1364">
                  <c:v>45000000</c:v>
                </c:pt>
                <c:pt idx="1365">
                  <c:v>21000000</c:v>
                </c:pt>
                <c:pt idx="1366">
                  <c:v>75000000</c:v>
                </c:pt>
                <c:pt idx="1367">
                  <c:v>45000000</c:v>
                </c:pt>
                <c:pt idx="1368">
                  <c:v>35000000</c:v>
                </c:pt>
                <c:pt idx="1369">
                  <c:v>20000000</c:v>
                </c:pt>
                <c:pt idx="1370">
                  <c:v>1500000</c:v>
                </c:pt>
                <c:pt idx="1371">
                  <c:v>25000000</c:v>
                </c:pt>
                <c:pt idx="1372">
                  <c:v>75000000</c:v>
                </c:pt>
                <c:pt idx="1373">
                  <c:v>72000000</c:v>
                </c:pt>
                <c:pt idx="1374">
                  <c:v>33000000</c:v>
                </c:pt>
                <c:pt idx="1375">
                  <c:v>30000000</c:v>
                </c:pt>
                <c:pt idx="1376">
                  <c:v>6500000</c:v>
                </c:pt>
                <c:pt idx="1377">
                  <c:v>25000000</c:v>
                </c:pt>
                <c:pt idx="1378">
                  <c:v>200000000</c:v>
                </c:pt>
                <c:pt idx="1379">
                  <c:v>58000000</c:v>
                </c:pt>
                <c:pt idx="1380">
                  <c:v>80000000</c:v>
                </c:pt>
                <c:pt idx="1381">
                  <c:v>20000000</c:v>
                </c:pt>
                <c:pt idx="1382">
                  <c:v>60000000</c:v>
                </c:pt>
                <c:pt idx="1383">
                  <c:v>45000000</c:v>
                </c:pt>
                <c:pt idx="1384">
                  <c:v>60000000</c:v>
                </c:pt>
                <c:pt idx="1385">
                  <c:v>100000000</c:v>
                </c:pt>
                <c:pt idx="1386">
                  <c:v>120000000</c:v>
                </c:pt>
                <c:pt idx="1387">
                  <c:v>25000000</c:v>
                </c:pt>
                <c:pt idx="1388">
                  <c:v>12000000</c:v>
                </c:pt>
                <c:pt idx="1389">
                  <c:v>35000000</c:v>
                </c:pt>
                <c:pt idx="1390">
                  <c:v>17000000</c:v>
                </c:pt>
                <c:pt idx="1391">
                  <c:v>65000000</c:v>
                </c:pt>
                <c:pt idx="1392">
                  <c:v>65000000</c:v>
                </c:pt>
                <c:pt idx="1393">
                  <c:v>26000000</c:v>
                </c:pt>
                <c:pt idx="1394">
                  <c:v>38000000</c:v>
                </c:pt>
                <c:pt idx="1395">
                  <c:v>36000000</c:v>
                </c:pt>
                <c:pt idx="1396">
                  <c:v>15000000</c:v>
                </c:pt>
                <c:pt idx="1397">
                  <c:v>28000000</c:v>
                </c:pt>
                <c:pt idx="1398">
                  <c:v>65000000</c:v>
                </c:pt>
                <c:pt idx="1399">
                  <c:v>39000000</c:v>
                </c:pt>
                <c:pt idx="1400">
                  <c:v>78000000</c:v>
                </c:pt>
                <c:pt idx="1401">
                  <c:v>14000000</c:v>
                </c:pt>
                <c:pt idx="1402">
                  <c:v>17700000</c:v>
                </c:pt>
                <c:pt idx="1403">
                  <c:v>3500000</c:v>
                </c:pt>
                <c:pt idx="1404">
                  <c:v>42000000</c:v>
                </c:pt>
                <c:pt idx="1405">
                  <c:v>25000000</c:v>
                </c:pt>
                <c:pt idx="1406">
                  <c:v>46000000</c:v>
                </c:pt>
                <c:pt idx="1407">
                  <c:v>170000000</c:v>
                </c:pt>
                <c:pt idx="1408">
                  <c:v>125000000</c:v>
                </c:pt>
                <c:pt idx="1409">
                  <c:v>32000000</c:v>
                </c:pt>
                <c:pt idx="1410">
                  <c:v>1500000</c:v>
                </c:pt>
                <c:pt idx="1411">
                  <c:v>200000000</c:v>
                </c:pt>
                <c:pt idx="1412">
                  <c:v>30000000</c:v>
                </c:pt>
                <c:pt idx="1413">
                  <c:v>150000000</c:v>
                </c:pt>
                <c:pt idx="1414">
                  <c:v>27000000</c:v>
                </c:pt>
                <c:pt idx="1415">
                  <c:v>30000000</c:v>
                </c:pt>
                <c:pt idx="1416">
                  <c:v>11000000</c:v>
                </c:pt>
                <c:pt idx="1417">
                  <c:v>37000000</c:v>
                </c:pt>
                <c:pt idx="1418">
                  <c:v>50000000</c:v>
                </c:pt>
                <c:pt idx="1419">
                  <c:v>54000000</c:v>
                </c:pt>
                <c:pt idx="1420">
                  <c:v>25000000</c:v>
                </c:pt>
                <c:pt idx="1421">
                  <c:v>55000000</c:v>
                </c:pt>
                <c:pt idx="1422">
                  <c:v>18000000</c:v>
                </c:pt>
                <c:pt idx="1423">
                  <c:v>8000000</c:v>
                </c:pt>
                <c:pt idx="1424">
                  <c:v>60000000</c:v>
                </c:pt>
                <c:pt idx="1425">
                  <c:v>85000000</c:v>
                </c:pt>
                <c:pt idx="1426">
                  <c:v>80000000</c:v>
                </c:pt>
                <c:pt idx="1427">
                  <c:v>20000000</c:v>
                </c:pt>
                <c:pt idx="1428">
                  <c:v>20000000</c:v>
                </c:pt>
                <c:pt idx="1429">
                  <c:v>15500000</c:v>
                </c:pt>
                <c:pt idx="1430">
                  <c:v>18000000</c:v>
                </c:pt>
                <c:pt idx="1431">
                  <c:v>125000000</c:v>
                </c:pt>
                <c:pt idx="1432">
                  <c:v>125000000</c:v>
                </c:pt>
                <c:pt idx="1433">
                  <c:v>35000000</c:v>
                </c:pt>
                <c:pt idx="1434">
                  <c:v>145000000</c:v>
                </c:pt>
                <c:pt idx="1435">
                  <c:v>18000000</c:v>
                </c:pt>
                <c:pt idx="1436">
                  <c:v>40000000</c:v>
                </c:pt>
                <c:pt idx="1437">
                  <c:v>20000000</c:v>
                </c:pt>
                <c:pt idx="1438">
                  <c:v>45000000</c:v>
                </c:pt>
                <c:pt idx="1439">
                  <c:v>85000000</c:v>
                </c:pt>
                <c:pt idx="1440">
                  <c:v>100000000</c:v>
                </c:pt>
                <c:pt idx="1441">
                  <c:v>68000000</c:v>
                </c:pt>
                <c:pt idx="1442">
                  <c:v>15000000</c:v>
                </c:pt>
                <c:pt idx="1443">
                  <c:v>40000000</c:v>
                </c:pt>
                <c:pt idx="1444">
                  <c:v>70000000</c:v>
                </c:pt>
                <c:pt idx="1445">
                  <c:v>25000000</c:v>
                </c:pt>
                <c:pt idx="1446">
                  <c:v>6000000</c:v>
                </c:pt>
                <c:pt idx="1447">
                  <c:v>90000000</c:v>
                </c:pt>
                <c:pt idx="1448">
                  <c:v>60000000</c:v>
                </c:pt>
                <c:pt idx="1449">
                  <c:v>73000000</c:v>
                </c:pt>
                <c:pt idx="1450">
                  <c:v>12000000</c:v>
                </c:pt>
                <c:pt idx="1451">
                  <c:v>50000000</c:v>
                </c:pt>
                <c:pt idx="1452">
                  <c:v>18000000</c:v>
                </c:pt>
                <c:pt idx="1453">
                  <c:v>850000</c:v>
                </c:pt>
                <c:pt idx="1454">
                  <c:v>30000000</c:v>
                </c:pt>
                <c:pt idx="1455">
                  <c:v>46000000</c:v>
                </c:pt>
                <c:pt idx="1456">
                  <c:v>19000000</c:v>
                </c:pt>
                <c:pt idx="1457">
                  <c:v>33000000</c:v>
                </c:pt>
                <c:pt idx="1458">
                  <c:v>80000000</c:v>
                </c:pt>
                <c:pt idx="1459">
                  <c:v>25000000</c:v>
                </c:pt>
                <c:pt idx="1460">
                  <c:v>45000000</c:v>
                </c:pt>
                <c:pt idx="1461">
                  <c:v>31000000</c:v>
                </c:pt>
                <c:pt idx="1462">
                  <c:v>40000000</c:v>
                </c:pt>
                <c:pt idx="1463">
                  <c:v>10000000</c:v>
                </c:pt>
                <c:pt idx="1464">
                  <c:v>14000000</c:v>
                </c:pt>
                <c:pt idx="1465">
                  <c:v>70000000</c:v>
                </c:pt>
                <c:pt idx="1466">
                  <c:v>165000000</c:v>
                </c:pt>
                <c:pt idx="1467">
                  <c:v>145000000</c:v>
                </c:pt>
                <c:pt idx="1468">
                  <c:v>20000000</c:v>
                </c:pt>
                <c:pt idx="1469">
                  <c:v>48000000</c:v>
                </c:pt>
                <c:pt idx="1470">
                  <c:v>65000000</c:v>
                </c:pt>
                <c:pt idx="1471">
                  <c:v>12000000</c:v>
                </c:pt>
                <c:pt idx="1472">
                  <c:v>140000000</c:v>
                </c:pt>
                <c:pt idx="1473">
                  <c:v>17000000</c:v>
                </c:pt>
                <c:pt idx="1474">
                  <c:v>6000000</c:v>
                </c:pt>
                <c:pt idx="1475">
                  <c:v>55000000</c:v>
                </c:pt>
                <c:pt idx="1476">
                  <c:v>42000000</c:v>
                </c:pt>
                <c:pt idx="1477">
                  <c:v>27000000</c:v>
                </c:pt>
                <c:pt idx="1478">
                  <c:v>15000000</c:v>
                </c:pt>
                <c:pt idx="1479">
                  <c:v>40000000</c:v>
                </c:pt>
                <c:pt idx="1480">
                  <c:v>51000000</c:v>
                </c:pt>
                <c:pt idx="1481">
                  <c:v>26000000</c:v>
                </c:pt>
                <c:pt idx="1482">
                  <c:v>18000000</c:v>
                </c:pt>
                <c:pt idx="1483">
                  <c:v>140000000</c:v>
                </c:pt>
                <c:pt idx="1484">
                  <c:v>12000000</c:v>
                </c:pt>
                <c:pt idx="1485">
                  <c:v>35000000</c:v>
                </c:pt>
                <c:pt idx="1486">
                  <c:v>30000000</c:v>
                </c:pt>
                <c:pt idx="1487">
                  <c:v>70000000</c:v>
                </c:pt>
                <c:pt idx="1488">
                  <c:v>27000000</c:v>
                </c:pt>
                <c:pt idx="1489">
                  <c:v>28000000</c:v>
                </c:pt>
                <c:pt idx="1490">
                  <c:v>110000000</c:v>
                </c:pt>
                <c:pt idx="1491">
                  <c:v>50000000</c:v>
                </c:pt>
                <c:pt idx="1492">
                  <c:v>80000000</c:v>
                </c:pt>
                <c:pt idx="1493">
                  <c:v>30000000</c:v>
                </c:pt>
                <c:pt idx="1494">
                  <c:v>30000000</c:v>
                </c:pt>
                <c:pt idx="1495">
                  <c:v>30000000</c:v>
                </c:pt>
                <c:pt idx="1496">
                  <c:v>54000000</c:v>
                </c:pt>
                <c:pt idx="1497">
                  <c:v>25000000</c:v>
                </c:pt>
                <c:pt idx="1498">
                  <c:v>15000000</c:v>
                </c:pt>
                <c:pt idx="1499">
                  <c:v>70000000</c:v>
                </c:pt>
                <c:pt idx="1500">
                  <c:v>36000000</c:v>
                </c:pt>
                <c:pt idx="1501">
                  <c:v>7500000</c:v>
                </c:pt>
                <c:pt idx="1502">
                  <c:v>36000000</c:v>
                </c:pt>
                <c:pt idx="1503">
                  <c:v>65000000</c:v>
                </c:pt>
                <c:pt idx="1504">
                  <c:v>15000000</c:v>
                </c:pt>
                <c:pt idx="1505">
                  <c:v>135000000</c:v>
                </c:pt>
                <c:pt idx="1506">
                  <c:v>130000000</c:v>
                </c:pt>
                <c:pt idx="1507">
                  <c:v>48000000</c:v>
                </c:pt>
                <c:pt idx="1508">
                  <c:v>13000000</c:v>
                </c:pt>
                <c:pt idx="1509">
                  <c:v>55000000</c:v>
                </c:pt>
                <c:pt idx="1510">
                  <c:v>60000000</c:v>
                </c:pt>
                <c:pt idx="1511">
                  <c:v>87000000</c:v>
                </c:pt>
                <c:pt idx="1512">
                  <c:v>3000000</c:v>
                </c:pt>
                <c:pt idx="1513">
                  <c:v>30000000</c:v>
                </c:pt>
                <c:pt idx="1514">
                  <c:v>58000000</c:v>
                </c:pt>
                <c:pt idx="1515">
                  <c:v>105000000</c:v>
                </c:pt>
                <c:pt idx="1516">
                  <c:v>85000000</c:v>
                </c:pt>
                <c:pt idx="1517">
                  <c:v>60000000</c:v>
                </c:pt>
                <c:pt idx="1518">
                  <c:v>150000000</c:v>
                </c:pt>
                <c:pt idx="1519">
                  <c:v>150000000</c:v>
                </c:pt>
                <c:pt idx="1520">
                  <c:v>60000000</c:v>
                </c:pt>
                <c:pt idx="1521">
                  <c:v>80000000</c:v>
                </c:pt>
                <c:pt idx="1522">
                  <c:v>40000000</c:v>
                </c:pt>
                <c:pt idx="1523">
                  <c:v>19000000</c:v>
                </c:pt>
                <c:pt idx="1524">
                  <c:v>55000000</c:v>
                </c:pt>
                <c:pt idx="1525">
                  <c:v>25000000</c:v>
                </c:pt>
                <c:pt idx="1526">
                  <c:v>15000000</c:v>
                </c:pt>
                <c:pt idx="1527">
                  <c:v>28000000</c:v>
                </c:pt>
                <c:pt idx="1528">
                  <c:v>3000000</c:v>
                </c:pt>
                <c:pt idx="1529">
                  <c:v>150000000</c:v>
                </c:pt>
                <c:pt idx="1530">
                  <c:v>22000000</c:v>
                </c:pt>
                <c:pt idx="1531">
                  <c:v>13000000</c:v>
                </c:pt>
                <c:pt idx="1532">
                  <c:v>20000000</c:v>
                </c:pt>
                <c:pt idx="1533">
                  <c:v>22000000</c:v>
                </c:pt>
                <c:pt idx="1534">
                  <c:v>15000000</c:v>
                </c:pt>
                <c:pt idx="1535">
                  <c:v>92000000</c:v>
                </c:pt>
                <c:pt idx="1536">
                  <c:v>24000000</c:v>
                </c:pt>
                <c:pt idx="1537">
                  <c:v>135000000</c:v>
                </c:pt>
                <c:pt idx="1538">
                  <c:v>21000000</c:v>
                </c:pt>
                <c:pt idx="1539">
                  <c:v>140000000</c:v>
                </c:pt>
                <c:pt idx="1540">
                  <c:v>12000000</c:v>
                </c:pt>
                <c:pt idx="1541">
                  <c:v>120000000</c:v>
                </c:pt>
                <c:pt idx="1542">
                  <c:v>50000000</c:v>
                </c:pt>
                <c:pt idx="1543">
                  <c:v>19000000</c:v>
                </c:pt>
                <c:pt idx="1544">
                  <c:v>55000000</c:v>
                </c:pt>
                <c:pt idx="1545">
                  <c:v>2000000</c:v>
                </c:pt>
                <c:pt idx="1546">
                  <c:v>30000000</c:v>
                </c:pt>
                <c:pt idx="1547">
                  <c:v>8000000</c:v>
                </c:pt>
                <c:pt idx="1548">
                  <c:v>5000000</c:v>
                </c:pt>
                <c:pt idx="1549">
                  <c:v>45000000</c:v>
                </c:pt>
                <c:pt idx="1550">
                  <c:v>40000000</c:v>
                </c:pt>
                <c:pt idx="1551">
                  <c:v>165000000</c:v>
                </c:pt>
                <c:pt idx="1552">
                  <c:v>15000000</c:v>
                </c:pt>
                <c:pt idx="1553">
                  <c:v>75000000</c:v>
                </c:pt>
                <c:pt idx="1554">
                  <c:v>32000000</c:v>
                </c:pt>
                <c:pt idx="1555">
                  <c:v>25000000</c:v>
                </c:pt>
                <c:pt idx="1556">
                  <c:v>10500000</c:v>
                </c:pt>
                <c:pt idx="1557">
                  <c:v>48000000</c:v>
                </c:pt>
                <c:pt idx="1558">
                  <c:v>60000000</c:v>
                </c:pt>
                <c:pt idx="1559">
                  <c:v>200000000</c:v>
                </c:pt>
                <c:pt idx="1560">
                  <c:v>30000000</c:v>
                </c:pt>
                <c:pt idx="1561">
                  <c:v>17500000</c:v>
                </c:pt>
                <c:pt idx="1562">
                  <c:v>180000000</c:v>
                </c:pt>
                <c:pt idx="1563">
                  <c:v>365000</c:v>
                </c:pt>
                <c:pt idx="1564">
                  <c:v>90000000</c:v>
                </c:pt>
                <c:pt idx="1565">
                  <c:v>61000000</c:v>
                </c:pt>
                <c:pt idx="1566">
                  <c:v>60000000</c:v>
                </c:pt>
                <c:pt idx="1567">
                  <c:v>17000000</c:v>
                </c:pt>
                <c:pt idx="1568">
                  <c:v>30000000</c:v>
                </c:pt>
                <c:pt idx="1569">
                  <c:v>60000000</c:v>
                </c:pt>
                <c:pt idx="1570">
                  <c:v>40000000</c:v>
                </c:pt>
                <c:pt idx="1571">
                  <c:v>38000000</c:v>
                </c:pt>
                <c:pt idx="1572">
                  <c:v>18000000</c:v>
                </c:pt>
                <c:pt idx="1573">
                  <c:v>2500000</c:v>
                </c:pt>
                <c:pt idx="1574">
                  <c:v>66000000</c:v>
                </c:pt>
                <c:pt idx="1575">
                  <c:v>40000000</c:v>
                </c:pt>
                <c:pt idx="1576">
                  <c:v>85000000</c:v>
                </c:pt>
                <c:pt idx="1577">
                  <c:v>46000000</c:v>
                </c:pt>
                <c:pt idx="1578">
                  <c:v>14000000</c:v>
                </c:pt>
                <c:pt idx="1579">
                  <c:v>28000000</c:v>
                </c:pt>
                <c:pt idx="1580">
                  <c:v>65000000</c:v>
                </c:pt>
                <c:pt idx="1581">
                  <c:v>8000000</c:v>
                </c:pt>
                <c:pt idx="1582">
                  <c:v>250000000</c:v>
                </c:pt>
                <c:pt idx="1583">
                  <c:v>20000000</c:v>
                </c:pt>
                <c:pt idx="1584">
                  <c:v>9000000</c:v>
                </c:pt>
                <c:pt idx="1585">
                  <c:v>50000000</c:v>
                </c:pt>
                <c:pt idx="1586">
                  <c:v>45000000</c:v>
                </c:pt>
                <c:pt idx="1587">
                  <c:v>9000000</c:v>
                </c:pt>
                <c:pt idx="1588">
                  <c:v>165000000</c:v>
                </c:pt>
                <c:pt idx="1589">
                  <c:v>99000000</c:v>
                </c:pt>
                <c:pt idx="1590">
                  <c:v>79000000</c:v>
                </c:pt>
                <c:pt idx="1591">
                  <c:v>135000000</c:v>
                </c:pt>
                <c:pt idx="1592">
                  <c:v>7000000</c:v>
                </c:pt>
                <c:pt idx="1593">
                  <c:v>24000000</c:v>
                </c:pt>
                <c:pt idx="1594">
                  <c:v>7000000</c:v>
                </c:pt>
                <c:pt idx="1595">
                  <c:v>35000000</c:v>
                </c:pt>
                <c:pt idx="1596">
                  <c:v>40000000</c:v>
                </c:pt>
                <c:pt idx="1597">
                  <c:v>125000000</c:v>
                </c:pt>
                <c:pt idx="1598">
                  <c:v>54000000</c:v>
                </c:pt>
                <c:pt idx="1599">
                  <c:v>140000000</c:v>
                </c:pt>
                <c:pt idx="1600">
                  <c:v>258000000</c:v>
                </c:pt>
                <c:pt idx="1601">
                  <c:v>25000000</c:v>
                </c:pt>
                <c:pt idx="1602">
                  <c:v>100000000</c:v>
                </c:pt>
                <c:pt idx="1603">
                  <c:v>3000000</c:v>
                </c:pt>
                <c:pt idx="1604">
                  <c:v>80000000</c:v>
                </c:pt>
                <c:pt idx="1605">
                  <c:v>20000000</c:v>
                </c:pt>
                <c:pt idx="1606">
                  <c:v>40000000</c:v>
                </c:pt>
                <c:pt idx="1607">
                  <c:v>150000000</c:v>
                </c:pt>
                <c:pt idx="1608">
                  <c:v>7000000</c:v>
                </c:pt>
                <c:pt idx="1609">
                  <c:v>75000000</c:v>
                </c:pt>
                <c:pt idx="1610">
                  <c:v>37000000</c:v>
                </c:pt>
                <c:pt idx="1611">
                  <c:v>25000000</c:v>
                </c:pt>
                <c:pt idx="1612">
                  <c:v>110000000</c:v>
                </c:pt>
                <c:pt idx="1613">
                  <c:v>2700000</c:v>
                </c:pt>
                <c:pt idx="1614">
                  <c:v>42000000</c:v>
                </c:pt>
                <c:pt idx="1615">
                  <c:v>25000000</c:v>
                </c:pt>
                <c:pt idx="1616">
                  <c:v>102000000</c:v>
                </c:pt>
                <c:pt idx="1617">
                  <c:v>225000000</c:v>
                </c:pt>
                <c:pt idx="1618">
                  <c:v>16000000</c:v>
                </c:pt>
                <c:pt idx="1619">
                  <c:v>80000000</c:v>
                </c:pt>
                <c:pt idx="1620">
                  <c:v>80000000</c:v>
                </c:pt>
                <c:pt idx="1621">
                  <c:v>20000000</c:v>
                </c:pt>
                <c:pt idx="1622">
                  <c:v>60000000</c:v>
                </c:pt>
                <c:pt idx="1623">
                  <c:v>8000000</c:v>
                </c:pt>
                <c:pt idx="1624">
                  <c:v>185000000</c:v>
                </c:pt>
                <c:pt idx="1625">
                  <c:v>25000000</c:v>
                </c:pt>
                <c:pt idx="1626">
                  <c:v>30000000</c:v>
                </c:pt>
                <c:pt idx="1627">
                  <c:v>46000000</c:v>
                </c:pt>
                <c:pt idx="1628">
                  <c:v>30000000</c:v>
                </c:pt>
                <c:pt idx="1629">
                  <c:v>25000000</c:v>
                </c:pt>
                <c:pt idx="1630">
                  <c:v>47000000</c:v>
                </c:pt>
                <c:pt idx="1631">
                  <c:v>20000000</c:v>
                </c:pt>
                <c:pt idx="1632">
                  <c:v>2000000</c:v>
                </c:pt>
                <c:pt idx="1633">
                  <c:v>1000000</c:v>
                </c:pt>
                <c:pt idx="1634">
                  <c:v>15000000</c:v>
                </c:pt>
                <c:pt idx="1635">
                  <c:v>103000000</c:v>
                </c:pt>
                <c:pt idx="1636">
                  <c:v>26000000</c:v>
                </c:pt>
                <c:pt idx="1637">
                  <c:v>150000</c:v>
                </c:pt>
                <c:pt idx="1638">
                  <c:v>13000000</c:v>
                </c:pt>
                <c:pt idx="1639">
                  <c:v>45000000</c:v>
                </c:pt>
                <c:pt idx="1640">
                  <c:v>12000000</c:v>
                </c:pt>
                <c:pt idx="1641">
                  <c:v>30000000</c:v>
                </c:pt>
                <c:pt idx="1642">
                  <c:v>18000000</c:v>
                </c:pt>
                <c:pt idx="1643">
                  <c:v>1100000</c:v>
                </c:pt>
                <c:pt idx="1644">
                  <c:v>115000000</c:v>
                </c:pt>
                <c:pt idx="1645">
                  <c:v>55000000</c:v>
                </c:pt>
                <c:pt idx="1646">
                  <c:v>40000000</c:v>
                </c:pt>
                <c:pt idx="1647">
                  <c:v>66000000</c:v>
                </c:pt>
                <c:pt idx="1648">
                  <c:v>1300000</c:v>
                </c:pt>
                <c:pt idx="1649">
                  <c:v>75000000</c:v>
                </c:pt>
                <c:pt idx="1650">
                  <c:v>65000000</c:v>
                </c:pt>
                <c:pt idx="1651">
                  <c:v>11000000</c:v>
                </c:pt>
                <c:pt idx="1652">
                  <c:v>80000000</c:v>
                </c:pt>
                <c:pt idx="1653">
                  <c:v>48000000</c:v>
                </c:pt>
                <c:pt idx="1654">
                  <c:v>8000000</c:v>
                </c:pt>
                <c:pt idx="1655">
                  <c:v>60000000</c:v>
                </c:pt>
                <c:pt idx="1656">
                  <c:v>140000000</c:v>
                </c:pt>
                <c:pt idx="1657">
                  <c:v>25000000</c:v>
                </c:pt>
                <c:pt idx="1658">
                  <c:v>60000000</c:v>
                </c:pt>
                <c:pt idx="1659">
                  <c:v>68000000</c:v>
                </c:pt>
                <c:pt idx="1660">
                  <c:v>27000000</c:v>
                </c:pt>
                <c:pt idx="1661">
                  <c:v>10000000</c:v>
                </c:pt>
                <c:pt idx="1662">
                  <c:v>60000000</c:v>
                </c:pt>
                <c:pt idx="1663">
                  <c:v>60000000</c:v>
                </c:pt>
                <c:pt idx="1664">
                  <c:v>30000000</c:v>
                </c:pt>
                <c:pt idx="1665">
                  <c:v>20000000</c:v>
                </c:pt>
                <c:pt idx="1666">
                  <c:v>2000000</c:v>
                </c:pt>
                <c:pt idx="1667">
                  <c:v>6000000</c:v>
                </c:pt>
                <c:pt idx="1668">
                  <c:v>80000000</c:v>
                </c:pt>
                <c:pt idx="1669">
                  <c:v>800000</c:v>
                </c:pt>
                <c:pt idx="1670">
                  <c:v>5600000</c:v>
                </c:pt>
                <c:pt idx="1671">
                  <c:v>10000000</c:v>
                </c:pt>
                <c:pt idx="1672">
                  <c:v>36000000</c:v>
                </c:pt>
                <c:pt idx="1673">
                  <c:v>35000000</c:v>
                </c:pt>
                <c:pt idx="1674">
                  <c:v>55000000</c:v>
                </c:pt>
                <c:pt idx="1675">
                  <c:v>100000000</c:v>
                </c:pt>
                <c:pt idx="1676">
                  <c:v>5000000</c:v>
                </c:pt>
                <c:pt idx="1677">
                  <c:v>18000000</c:v>
                </c:pt>
                <c:pt idx="1678">
                  <c:v>50000000</c:v>
                </c:pt>
                <c:pt idx="1679">
                  <c:v>40000000</c:v>
                </c:pt>
                <c:pt idx="1680">
                  <c:v>50200000</c:v>
                </c:pt>
                <c:pt idx="1681">
                  <c:v>180000000</c:v>
                </c:pt>
                <c:pt idx="1682">
                  <c:v>62000000</c:v>
                </c:pt>
                <c:pt idx="1683">
                  <c:v>20000000</c:v>
                </c:pt>
                <c:pt idx="1684">
                  <c:v>55000000</c:v>
                </c:pt>
                <c:pt idx="1685">
                  <c:v>90000000</c:v>
                </c:pt>
                <c:pt idx="1686">
                  <c:v>61000000</c:v>
                </c:pt>
                <c:pt idx="1687">
                  <c:v>25000000</c:v>
                </c:pt>
                <c:pt idx="1688">
                  <c:v>32000000</c:v>
                </c:pt>
                <c:pt idx="1689">
                  <c:v>11000000</c:v>
                </c:pt>
                <c:pt idx="1690">
                  <c:v>54000000</c:v>
                </c:pt>
                <c:pt idx="1691">
                  <c:v>30000000</c:v>
                </c:pt>
                <c:pt idx="1692">
                  <c:v>60000000</c:v>
                </c:pt>
                <c:pt idx="1693">
                  <c:v>11000000</c:v>
                </c:pt>
                <c:pt idx="1694">
                  <c:v>38000000</c:v>
                </c:pt>
                <c:pt idx="1695">
                  <c:v>5000000</c:v>
                </c:pt>
                <c:pt idx="1696">
                  <c:v>44000000</c:v>
                </c:pt>
                <c:pt idx="1697">
                  <c:v>60000000</c:v>
                </c:pt>
                <c:pt idx="1698">
                  <c:v>60000000</c:v>
                </c:pt>
                <c:pt idx="1699">
                  <c:v>36000000</c:v>
                </c:pt>
                <c:pt idx="1700">
                  <c:v>170000000</c:v>
                </c:pt>
                <c:pt idx="1701">
                  <c:v>12600000</c:v>
                </c:pt>
                <c:pt idx="1702">
                  <c:v>7500000</c:v>
                </c:pt>
                <c:pt idx="1703">
                  <c:v>15000000</c:v>
                </c:pt>
                <c:pt idx="1704">
                  <c:v>110000000</c:v>
                </c:pt>
                <c:pt idx="1705">
                  <c:v>50000000</c:v>
                </c:pt>
                <c:pt idx="1706">
                  <c:v>145000000</c:v>
                </c:pt>
                <c:pt idx="1707">
                  <c:v>170000000</c:v>
                </c:pt>
                <c:pt idx="1708">
                  <c:v>37000000</c:v>
                </c:pt>
                <c:pt idx="1709">
                  <c:v>44000000</c:v>
                </c:pt>
                <c:pt idx="1710">
                  <c:v>79000000</c:v>
                </c:pt>
                <c:pt idx="1711">
                  <c:v>66000000</c:v>
                </c:pt>
                <c:pt idx="1712">
                  <c:v>21150000</c:v>
                </c:pt>
                <c:pt idx="1713">
                  <c:v>50000000</c:v>
                </c:pt>
                <c:pt idx="1714">
                  <c:v>14000000</c:v>
                </c:pt>
                <c:pt idx="1715">
                  <c:v>58000000</c:v>
                </c:pt>
                <c:pt idx="1716">
                  <c:v>25000000</c:v>
                </c:pt>
                <c:pt idx="1717">
                  <c:v>500000</c:v>
                </c:pt>
                <c:pt idx="1718">
                  <c:v>250000000</c:v>
                </c:pt>
                <c:pt idx="1719">
                  <c:v>150000000</c:v>
                </c:pt>
                <c:pt idx="1720">
                  <c:v>55000000</c:v>
                </c:pt>
                <c:pt idx="1721">
                  <c:v>120000000</c:v>
                </c:pt>
                <c:pt idx="1722">
                  <c:v>20000000</c:v>
                </c:pt>
                <c:pt idx="1723">
                  <c:v>35000000</c:v>
                </c:pt>
                <c:pt idx="1724">
                  <c:v>21000000</c:v>
                </c:pt>
                <c:pt idx="1725">
                  <c:v>2600000</c:v>
                </c:pt>
                <c:pt idx="1726">
                  <c:v>190000000</c:v>
                </c:pt>
                <c:pt idx="1727">
                  <c:v>43000000</c:v>
                </c:pt>
                <c:pt idx="1728">
                  <c:v>24000000</c:v>
                </c:pt>
                <c:pt idx="1729">
                  <c:v>11000000</c:v>
                </c:pt>
                <c:pt idx="1730">
                  <c:v>70000000</c:v>
                </c:pt>
                <c:pt idx="1731">
                  <c:v>25000000</c:v>
                </c:pt>
                <c:pt idx="1732">
                  <c:v>92000000</c:v>
                </c:pt>
                <c:pt idx="1733">
                  <c:v>150000000</c:v>
                </c:pt>
                <c:pt idx="1734">
                  <c:v>150000000</c:v>
                </c:pt>
                <c:pt idx="1735">
                  <c:v>35000000</c:v>
                </c:pt>
                <c:pt idx="1736">
                  <c:v>33000000</c:v>
                </c:pt>
                <c:pt idx="1737">
                  <c:v>6000000</c:v>
                </c:pt>
                <c:pt idx="1738">
                  <c:v>30000000</c:v>
                </c:pt>
                <c:pt idx="1739">
                  <c:v>60000000</c:v>
                </c:pt>
                <c:pt idx="1740">
                  <c:v>45000000</c:v>
                </c:pt>
                <c:pt idx="1741">
                  <c:v>7000000</c:v>
                </c:pt>
                <c:pt idx="1742">
                  <c:v>12000000</c:v>
                </c:pt>
                <c:pt idx="1743">
                  <c:v>68000000</c:v>
                </c:pt>
                <c:pt idx="1744">
                  <c:v>40000000</c:v>
                </c:pt>
                <c:pt idx="1745">
                  <c:v>70000000</c:v>
                </c:pt>
                <c:pt idx="1746">
                  <c:v>100000000</c:v>
                </c:pt>
                <c:pt idx="1747">
                  <c:v>78000000</c:v>
                </c:pt>
                <c:pt idx="1748">
                  <c:v>11000000</c:v>
                </c:pt>
                <c:pt idx="1749">
                  <c:v>16000000</c:v>
                </c:pt>
                <c:pt idx="1750">
                  <c:v>23000000</c:v>
                </c:pt>
                <c:pt idx="1751">
                  <c:v>3000000</c:v>
                </c:pt>
                <c:pt idx="1752">
                  <c:v>30000000</c:v>
                </c:pt>
                <c:pt idx="1753">
                  <c:v>80000000</c:v>
                </c:pt>
                <c:pt idx="1754">
                  <c:v>32000000</c:v>
                </c:pt>
                <c:pt idx="1755">
                  <c:v>110000000</c:v>
                </c:pt>
                <c:pt idx="1756">
                  <c:v>13000000</c:v>
                </c:pt>
                <c:pt idx="1757">
                  <c:v>150000000</c:v>
                </c:pt>
                <c:pt idx="1758">
                  <c:v>92000000</c:v>
                </c:pt>
                <c:pt idx="1759">
                  <c:v>53000000</c:v>
                </c:pt>
                <c:pt idx="1760">
                  <c:v>270000</c:v>
                </c:pt>
                <c:pt idx="1761">
                  <c:v>48000000</c:v>
                </c:pt>
                <c:pt idx="1762">
                  <c:v>26000000</c:v>
                </c:pt>
                <c:pt idx="1763">
                  <c:v>28000000</c:v>
                </c:pt>
                <c:pt idx="1764">
                  <c:v>27000000</c:v>
                </c:pt>
                <c:pt idx="1765">
                  <c:v>40000000</c:v>
                </c:pt>
                <c:pt idx="1766">
                  <c:v>30000000</c:v>
                </c:pt>
                <c:pt idx="1767">
                  <c:v>22000000</c:v>
                </c:pt>
                <c:pt idx="1768">
                  <c:v>13500000</c:v>
                </c:pt>
                <c:pt idx="1769">
                  <c:v>19000000</c:v>
                </c:pt>
                <c:pt idx="1770">
                  <c:v>10000000</c:v>
                </c:pt>
                <c:pt idx="1771">
                  <c:v>25000000</c:v>
                </c:pt>
                <c:pt idx="1772">
                  <c:v>20000000</c:v>
                </c:pt>
                <c:pt idx="1773">
                  <c:v>200000000</c:v>
                </c:pt>
                <c:pt idx="1774">
                  <c:v>210000000</c:v>
                </c:pt>
                <c:pt idx="1775">
                  <c:v>100000000</c:v>
                </c:pt>
                <c:pt idx="1776">
                  <c:v>45000000</c:v>
                </c:pt>
                <c:pt idx="1777">
                  <c:v>15000000</c:v>
                </c:pt>
                <c:pt idx="1778">
                  <c:v>36000000</c:v>
                </c:pt>
                <c:pt idx="1779">
                  <c:v>50000000</c:v>
                </c:pt>
                <c:pt idx="1780">
                  <c:v>50000000</c:v>
                </c:pt>
                <c:pt idx="1781">
                  <c:v>20000000</c:v>
                </c:pt>
                <c:pt idx="1782">
                  <c:v>14000000</c:v>
                </c:pt>
                <c:pt idx="1783">
                  <c:v>15000000</c:v>
                </c:pt>
                <c:pt idx="1784">
                  <c:v>35000000</c:v>
                </c:pt>
                <c:pt idx="1785">
                  <c:v>80000000</c:v>
                </c:pt>
                <c:pt idx="1786">
                  <c:v>60000000</c:v>
                </c:pt>
                <c:pt idx="1787">
                  <c:v>15000000</c:v>
                </c:pt>
                <c:pt idx="1788">
                  <c:v>20000000</c:v>
                </c:pt>
                <c:pt idx="1789">
                  <c:v>6900000</c:v>
                </c:pt>
                <c:pt idx="1790">
                  <c:v>50000000</c:v>
                </c:pt>
                <c:pt idx="1791">
                  <c:v>40000000</c:v>
                </c:pt>
                <c:pt idx="1792">
                  <c:v>30000000</c:v>
                </c:pt>
                <c:pt idx="1793">
                  <c:v>30000000</c:v>
                </c:pt>
                <c:pt idx="1794">
                  <c:v>25000000</c:v>
                </c:pt>
                <c:pt idx="1795">
                  <c:v>55000000</c:v>
                </c:pt>
                <c:pt idx="1796">
                  <c:v>35000000</c:v>
                </c:pt>
                <c:pt idx="1797">
                  <c:v>40000000</c:v>
                </c:pt>
                <c:pt idx="1798">
                  <c:v>15000000</c:v>
                </c:pt>
                <c:pt idx="1799">
                  <c:v>225000000</c:v>
                </c:pt>
                <c:pt idx="1800">
                  <c:v>130000000</c:v>
                </c:pt>
                <c:pt idx="1801">
                  <c:v>165000000</c:v>
                </c:pt>
                <c:pt idx="1802">
                  <c:v>32000000</c:v>
                </c:pt>
                <c:pt idx="1803">
                  <c:v>11000000</c:v>
                </c:pt>
                <c:pt idx="1804">
                  <c:v>40000000</c:v>
                </c:pt>
                <c:pt idx="1805">
                  <c:v>1700000</c:v>
                </c:pt>
                <c:pt idx="1806">
                  <c:v>6000000</c:v>
                </c:pt>
                <c:pt idx="1807">
                  <c:v>110000000</c:v>
                </c:pt>
                <c:pt idx="1808">
                  <c:v>130000000</c:v>
                </c:pt>
                <c:pt idx="1809">
                  <c:v>115000000</c:v>
                </c:pt>
                <c:pt idx="1810">
                  <c:v>80000000</c:v>
                </c:pt>
                <c:pt idx="1811">
                  <c:v>110000000</c:v>
                </c:pt>
                <c:pt idx="1812">
                  <c:v>165000000</c:v>
                </c:pt>
                <c:pt idx="1813">
                  <c:v>230000000</c:v>
                </c:pt>
                <c:pt idx="1814">
                  <c:v>90000000</c:v>
                </c:pt>
                <c:pt idx="1815">
                  <c:v>40000000</c:v>
                </c:pt>
                <c:pt idx="1816">
                  <c:v>50000000</c:v>
                </c:pt>
                <c:pt idx="1817">
                  <c:v>35000000</c:v>
                </c:pt>
                <c:pt idx="1818">
                  <c:v>25000000</c:v>
                </c:pt>
                <c:pt idx="1819">
                  <c:v>175000000</c:v>
                </c:pt>
                <c:pt idx="1820">
                  <c:v>21500000</c:v>
                </c:pt>
                <c:pt idx="1821">
                  <c:v>16500000</c:v>
                </c:pt>
                <c:pt idx="1822">
                  <c:v>19000000</c:v>
                </c:pt>
                <c:pt idx="1823">
                  <c:v>80000000</c:v>
                </c:pt>
                <c:pt idx="1824">
                  <c:v>90000000</c:v>
                </c:pt>
                <c:pt idx="1825">
                  <c:v>13000000</c:v>
                </c:pt>
                <c:pt idx="1826">
                  <c:v>9000000</c:v>
                </c:pt>
                <c:pt idx="1827">
                  <c:v>28000000</c:v>
                </c:pt>
                <c:pt idx="1828">
                  <c:v>142000000</c:v>
                </c:pt>
                <c:pt idx="1829">
                  <c:v>45000000</c:v>
                </c:pt>
                <c:pt idx="1830">
                  <c:v>45000000</c:v>
                </c:pt>
                <c:pt idx="1831">
                  <c:v>12500000</c:v>
                </c:pt>
                <c:pt idx="1832">
                  <c:v>90000000</c:v>
                </c:pt>
                <c:pt idx="1833">
                  <c:v>210000000</c:v>
                </c:pt>
                <c:pt idx="1834">
                  <c:v>35000000</c:v>
                </c:pt>
                <c:pt idx="1835">
                  <c:v>63000000</c:v>
                </c:pt>
                <c:pt idx="1836">
                  <c:v>70000000</c:v>
                </c:pt>
                <c:pt idx="1837">
                  <c:v>50000000</c:v>
                </c:pt>
                <c:pt idx="1838">
                  <c:v>150000000</c:v>
                </c:pt>
                <c:pt idx="1839">
                  <c:v>75000000</c:v>
                </c:pt>
                <c:pt idx="1840">
                  <c:v>70000000</c:v>
                </c:pt>
                <c:pt idx="1841">
                  <c:v>60000000</c:v>
                </c:pt>
                <c:pt idx="1842">
                  <c:v>6000000</c:v>
                </c:pt>
                <c:pt idx="1843">
                  <c:v>43000000</c:v>
                </c:pt>
                <c:pt idx="1844">
                  <c:v>90000000</c:v>
                </c:pt>
                <c:pt idx="1845">
                  <c:v>90000000</c:v>
                </c:pt>
                <c:pt idx="1846">
                  <c:v>23000000</c:v>
                </c:pt>
                <c:pt idx="1847">
                  <c:v>14000000</c:v>
                </c:pt>
                <c:pt idx="1848">
                  <c:v>50000000</c:v>
                </c:pt>
                <c:pt idx="1849">
                  <c:v>75000000</c:v>
                </c:pt>
                <c:pt idx="1850">
                  <c:v>14000000</c:v>
                </c:pt>
                <c:pt idx="1851">
                  <c:v>38000000</c:v>
                </c:pt>
                <c:pt idx="1852">
                  <c:v>120000000</c:v>
                </c:pt>
                <c:pt idx="1853">
                  <c:v>10000000</c:v>
                </c:pt>
                <c:pt idx="1854">
                  <c:v>100000000</c:v>
                </c:pt>
                <c:pt idx="1855">
                  <c:v>150000000</c:v>
                </c:pt>
                <c:pt idx="1856">
                  <c:v>34000000</c:v>
                </c:pt>
                <c:pt idx="1857">
                  <c:v>32000000</c:v>
                </c:pt>
                <c:pt idx="1858">
                  <c:v>50000000</c:v>
                </c:pt>
                <c:pt idx="1859">
                  <c:v>3000000</c:v>
                </c:pt>
                <c:pt idx="1860">
                  <c:v>15000000</c:v>
                </c:pt>
                <c:pt idx="1861">
                  <c:v>2600000</c:v>
                </c:pt>
                <c:pt idx="1862">
                  <c:v>26000000</c:v>
                </c:pt>
                <c:pt idx="1863">
                  <c:v>5000000</c:v>
                </c:pt>
                <c:pt idx="1864">
                  <c:v>28000000</c:v>
                </c:pt>
                <c:pt idx="1865">
                  <c:v>17500000</c:v>
                </c:pt>
                <c:pt idx="1866">
                  <c:v>32000000</c:v>
                </c:pt>
                <c:pt idx="1867">
                  <c:v>52500000</c:v>
                </c:pt>
                <c:pt idx="1868">
                  <c:v>215000000</c:v>
                </c:pt>
                <c:pt idx="1869">
                  <c:v>30000000</c:v>
                </c:pt>
                <c:pt idx="1870">
                  <c:v>32000000</c:v>
                </c:pt>
                <c:pt idx="1871">
                  <c:v>10000000</c:v>
                </c:pt>
                <c:pt idx="1872">
                  <c:v>95000000</c:v>
                </c:pt>
                <c:pt idx="1873">
                  <c:v>127500000</c:v>
                </c:pt>
                <c:pt idx="1874">
                  <c:v>30000000</c:v>
                </c:pt>
                <c:pt idx="1875">
                  <c:v>42000000</c:v>
                </c:pt>
                <c:pt idx="1876">
                  <c:v>45000000</c:v>
                </c:pt>
                <c:pt idx="1877">
                  <c:v>200000</c:v>
                </c:pt>
                <c:pt idx="1878">
                  <c:v>14000000</c:v>
                </c:pt>
                <c:pt idx="1879">
                  <c:v>110000000</c:v>
                </c:pt>
                <c:pt idx="1880">
                  <c:v>4000000</c:v>
                </c:pt>
                <c:pt idx="1881">
                  <c:v>12000000</c:v>
                </c:pt>
                <c:pt idx="1882">
                  <c:v>100000000</c:v>
                </c:pt>
                <c:pt idx="1883">
                  <c:v>50100000</c:v>
                </c:pt>
                <c:pt idx="1884">
                  <c:v>35200000</c:v>
                </c:pt>
                <c:pt idx="1885">
                  <c:v>30000000</c:v>
                </c:pt>
                <c:pt idx="1886">
                  <c:v>35000000</c:v>
                </c:pt>
                <c:pt idx="1887">
                  <c:v>20000000</c:v>
                </c:pt>
                <c:pt idx="1888">
                  <c:v>57000000</c:v>
                </c:pt>
                <c:pt idx="1889">
                  <c:v>30000000</c:v>
                </c:pt>
                <c:pt idx="1890">
                  <c:v>32000000</c:v>
                </c:pt>
                <c:pt idx="1891">
                  <c:v>30000000</c:v>
                </c:pt>
                <c:pt idx="1892">
                  <c:v>35000000</c:v>
                </c:pt>
                <c:pt idx="1893">
                  <c:v>40000000</c:v>
                </c:pt>
                <c:pt idx="1894">
                  <c:v>7000000</c:v>
                </c:pt>
                <c:pt idx="1895">
                  <c:v>190000000</c:v>
                </c:pt>
                <c:pt idx="1896">
                  <c:v>400000</c:v>
                </c:pt>
                <c:pt idx="1897">
                  <c:v>130000000</c:v>
                </c:pt>
                <c:pt idx="1898">
                  <c:v>40000000</c:v>
                </c:pt>
                <c:pt idx="1899">
                  <c:v>33000000</c:v>
                </c:pt>
                <c:pt idx="1900">
                  <c:v>55000000</c:v>
                </c:pt>
                <c:pt idx="1901">
                  <c:v>70000000</c:v>
                </c:pt>
                <c:pt idx="1902">
                  <c:v>5000000</c:v>
                </c:pt>
                <c:pt idx="1903">
                  <c:v>950000</c:v>
                </c:pt>
                <c:pt idx="1904">
                  <c:v>20000000</c:v>
                </c:pt>
                <c:pt idx="1905">
                  <c:v>30000000</c:v>
                </c:pt>
                <c:pt idx="1906">
                  <c:v>50000000</c:v>
                </c:pt>
                <c:pt idx="1907">
                  <c:v>38000000</c:v>
                </c:pt>
                <c:pt idx="1908">
                  <c:v>10000000</c:v>
                </c:pt>
                <c:pt idx="1909">
                  <c:v>30000000</c:v>
                </c:pt>
                <c:pt idx="1910">
                  <c:v>50000000</c:v>
                </c:pt>
                <c:pt idx="1911">
                  <c:v>207000000</c:v>
                </c:pt>
                <c:pt idx="1912">
                  <c:v>53000000</c:v>
                </c:pt>
                <c:pt idx="1913">
                  <c:v>110000000</c:v>
                </c:pt>
                <c:pt idx="1914">
                  <c:v>133000000</c:v>
                </c:pt>
                <c:pt idx="1915">
                  <c:v>80000000</c:v>
                </c:pt>
                <c:pt idx="1916">
                  <c:v>45000000</c:v>
                </c:pt>
                <c:pt idx="1917">
                  <c:v>72000000</c:v>
                </c:pt>
                <c:pt idx="1918">
                  <c:v>65000000</c:v>
                </c:pt>
                <c:pt idx="1919">
                  <c:v>24000000</c:v>
                </c:pt>
                <c:pt idx="1920">
                  <c:v>62000000</c:v>
                </c:pt>
                <c:pt idx="1921">
                  <c:v>15000000</c:v>
                </c:pt>
                <c:pt idx="1922">
                  <c:v>48000000</c:v>
                </c:pt>
                <c:pt idx="1923">
                  <c:v>68000000</c:v>
                </c:pt>
                <c:pt idx="1924">
                  <c:v>40000000</c:v>
                </c:pt>
                <c:pt idx="1925">
                  <c:v>24000000</c:v>
                </c:pt>
                <c:pt idx="1926">
                  <c:v>7000000</c:v>
                </c:pt>
                <c:pt idx="1927">
                  <c:v>75000000</c:v>
                </c:pt>
                <c:pt idx="1928">
                  <c:v>120000000</c:v>
                </c:pt>
                <c:pt idx="1929">
                  <c:v>15000000</c:v>
                </c:pt>
                <c:pt idx="1930">
                  <c:v>45000000</c:v>
                </c:pt>
                <c:pt idx="1931">
                  <c:v>75000000</c:v>
                </c:pt>
                <c:pt idx="1932">
                  <c:v>60000000</c:v>
                </c:pt>
                <c:pt idx="1933">
                  <c:v>100000000</c:v>
                </c:pt>
                <c:pt idx="1934">
                  <c:v>21500000</c:v>
                </c:pt>
                <c:pt idx="1935">
                  <c:v>55000000</c:v>
                </c:pt>
                <c:pt idx="1936">
                  <c:v>3000000</c:v>
                </c:pt>
                <c:pt idx="1937">
                  <c:v>8000000</c:v>
                </c:pt>
                <c:pt idx="1938">
                  <c:v>65000000</c:v>
                </c:pt>
                <c:pt idx="1939">
                  <c:v>300000000</c:v>
                </c:pt>
                <c:pt idx="1940">
                  <c:v>38000000</c:v>
                </c:pt>
                <c:pt idx="1941">
                  <c:v>33000000</c:v>
                </c:pt>
                <c:pt idx="1942">
                  <c:v>110000000</c:v>
                </c:pt>
                <c:pt idx="1943">
                  <c:v>26000000</c:v>
                </c:pt>
                <c:pt idx="1944">
                  <c:v>6000000</c:v>
                </c:pt>
                <c:pt idx="1945">
                  <c:v>40000000</c:v>
                </c:pt>
                <c:pt idx="1946">
                  <c:v>28000000</c:v>
                </c:pt>
                <c:pt idx="1947">
                  <c:v>25000000</c:v>
                </c:pt>
                <c:pt idx="1948">
                  <c:v>150000000</c:v>
                </c:pt>
                <c:pt idx="1949">
                  <c:v>13500000</c:v>
                </c:pt>
                <c:pt idx="1950">
                  <c:v>50000000</c:v>
                </c:pt>
                <c:pt idx="1951">
                  <c:v>32000000</c:v>
                </c:pt>
                <c:pt idx="1952">
                  <c:v>16000000</c:v>
                </c:pt>
                <c:pt idx="1953">
                  <c:v>33000000</c:v>
                </c:pt>
                <c:pt idx="1954">
                  <c:v>250000000</c:v>
                </c:pt>
                <c:pt idx="1955">
                  <c:v>50000000</c:v>
                </c:pt>
                <c:pt idx="1956">
                  <c:v>10000000</c:v>
                </c:pt>
                <c:pt idx="1957">
                  <c:v>44000000</c:v>
                </c:pt>
                <c:pt idx="1958">
                  <c:v>18000000</c:v>
                </c:pt>
                <c:pt idx="1959">
                  <c:v>30000000</c:v>
                </c:pt>
                <c:pt idx="1960">
                  <c:v>30000000</c:v>
                </c:pt>
                <c:pt idx="1961">
                  <c:v>25100000</c:v>
                </c:pt>
                <c:pt idx="1962">
                  <c:v>50000000</c:v>
                </c:pt>
                <c:pt idx="1963">
                  <c:v>130000000</c:v>
                </c:pt>
                <c:pt idx="1964">
                  <c:v>75000000</c:v>
                </c:pt>
                <c:pt idx="1965">
                  <c:v>200000000</c:v>
                </c:pt>
                <c:pt idx="1966">
                  <c:v>55000000</c:v>
                </c:pt>
                <c:pt idx="1967">
                  <c:v>20000000</c:v>
                </c:pt>
                <c:pt idx="1968">
                  <c:v>16000000</c:v>
                </c:pt>
                <c:pt idx="1969">
                  <c:v>100000000</c:v>
                </c:pt>
                <c:pt idx="1970">
                  <c:v>20000000</c:v>
                </c:pt>
                <c:pt idx="1971">
                  <c:v>170000000</c:v>
                </c:pt>
                <c:pt idx="1972">
                  <c:v>22000000</c:v>
                </c:pt>
                <c:pt idx="1973">
                  <c:v>4000000</c:v>
                </c:pt>
                <c:pt idx="1974">
                  <c:v>60000000</c:v>
                </c:pt>
                <c:pt idx="1975">
                  <c:v>6800000</c:v>
                </c:pt>
                <c:pt idx="1976">
                  <c:v>15000000</c:v>
                </c:pt>
                <c:pt idx="1977">
                  <c:v>40000000</c:v>
                </c:pt>
                <c:pt idx="1978">
                  <c:v>80000000</c:v>
                </c:pt>
                <c:pt idx="1979">
                  <c:v>70000000</c:v>
                </c:pt>
                <c:pt idx="1980">
                  <c:v>50000000</c:v>
                </c:pt>
                <c:pt idx="1981">
                  <c:v>60000000</c:v>
                </c:pt>
                <c:pt idx="1982">
                  <c:v>5000000</c:v>
                </c:pt>
                <c:pt idx="1983">
                  <c:v>100000000</c:v>
                </c:pt>
                <c:pt idx="1984">
                  <c:v>140000000</c:v>
                </c:pt>
                <c:pt idx="1985">
                  <c:v>50000000</c:v>
                </c:pt>
                <c:pt idx="1986">
                  <c:v>3000000</c:v>
                </c:pt>
                <c:pt idx="1987">
                  <c:v>15000000</c:v>
                </c:pt>
                <c:pt idx="1988">
                  <c:v>20000000</c:v>
                </c:pt>
                <c:pt idx="1989">
                  <c:v>18500000</c:v>
                </c:pt>
                <c:pt idx="1990">
                  <c:v>15000000</c:v>
                </c:pt>
                <c:pt idx="1991">
                  <c:v>27000000</c:v>
                </c:pt>
                <c:pt idx="1992">
                  <c:v>20000000</c:v>
                </c:pt>
                <c:pt idx="1993">
                  <c:v>105000000</c:v>
                </c:pt>
                <c:pt idx="1994">
                  <c:v>26000000</c:v>
                </c:pt>
                <c:pt idx="1995">
                  <c:v>2000000</c:v>
                </c:pt>
                <c:pt idx="1996">
                  <c:v>80000000</c:v>
                </c:pt>
                <c:pt idx="1997">
                  <c:v>85000000</c:v>
                </c:pt>
                <c:pt idx="1998">
                  <c:v>145000000</c:v>
                </c:pt>
                <c:pt idx="1999">
                  <c:v>42000000</c:v>
                </c:pt>
                <c:pt idx="2000">
                  <c:v>4000000</c:v>
                </c:pt>
                <c:pt idx="2001">
                  <c:v>35000000</c:v>
                </c:pt>
                <c:pt idx="2002">
                  <c:v>35000000</c:v>
                </c:pt>
                <c:pt idx="2003">
                  <c:v>32000000</c:v>
                </c:pt>
                <c:pt idx="2004">
                  <c:v>20000000</c:v>
                </c:pt>
                <c:pt idx="2005">
                  <c:v>6000000</c:v>
                </c:pt>
                <c:pt idx="2006">
                  <c:v>1000000</c:v>
                </c:pt>
                <c:pt idx="2007">
                  <c:v>42000000</c:v>
                </c:pt>
                <c:pt idx="2008">
                  <c:v>75000000</c:v>
                </c:pt>
                <c:pt idx="2009">
                  <c:v>17000000</c:v>
                </c:pt>
                <c:pt idx="2010">
                  <c:v>48000000</c:v>
                </c:pt>
                <c:pt idx="2011">
                  <c:v>10000000</c:v>
                </c:pt>
                <c:pt idx="2012">
                  <c:v>65000000</c:v>
                </c:pt>
                <c:pt idx="2013">
                  <c:v>3000000</c:v>
                </c:pt>
                <c:pt idx="2014">
                  <c:v>50000000</c:v>
                </c:pt>
                <c:pt idx="2015">
                  <c:v>160000</c:v>
                </c:pt>
                <c:pt idx="2016">
                  <c:v>14000000</c:v>
                </c:pt>
                <c:pt idx="2017">
                  <c:v>55000000</c:v>
                </c:pt>
                <c:pt idx="2018">
                  <c:v>56000000</c:v>
                </c:pt>
                <c:pt idx="2019">
                  <c:v>130000000</c:v>
                </c:pt>
                <c:pt idx="2020">
                  <c:v>48000000</c:v>
                </c:pt>
                <c:pt idx="2021">
                  <c:v>3000000</c:v>
                </c:pt>
                <c:pt idx="2022">
                  <c:v>100000000</c:v>
                </c:pt>
                <c:pt idx="2023">
                  <c:v>16000000</c:v>
                </c:pt>
                <c:pt idx="2024">
                  <c:v>24000000</c:v>
                </c:pt>
                <c:pt idx="2025">
                  <c:v>110000000</c:v>
                </c:pt>
                <c:pt idx="2026">
                  <c:v>50000000</c:v>
                </c:pt>
                <c:pt idx="2027">
                  <c:v>850000</c:v>
                </c:pt>
                <c:pt idx="2028">
                  <c:v>137000000</c:v>
                </c:pt>
                <c:pt idx="2029">
                  <c:v>28000000</c:v>
                </c:pt>
                <c:pt idx="2030">
                  <c:v>250000000</c:v>
                </c:pt>
                <c:pt idx="2031">
                  <c:v>16000000</c:v>
                </c:pt>
                <c:pt idx="2032">
                  <c:v>40000000</c:v>
                </c:pt>
                <c:pt idx="2033">
                  <c:v>50000000</c:v>
                </c:pt>
                <c:pt idx="2034">
                  <c:v>25000000</c:v>
                </c:pt>
                <c:pt idx="2035">
                  <c:v>55000000</c:v>
                </c:pt>
                <c:pt idx="2036">
                  <c:v>17000000</c:v>
                </c:pt>
                <c:pt idx="2037">
                  <c:v>209000000</c:v>
                </c:pt>
                <c:pt idx="2038">
                  <c:v>200000000</c:v>
                </c:pt>
                <c:pt idx="2039">
                  <c:v>23000000</c:v>
                </c:pt>
                <c:pt idx="2040">
                  <c:v>35000000</c:v>
                </c:pt>
                <c:pt idx="2041">
                  <c:v>30000000</c:v>
                </c:pt>
                <c:pt idx="2042">
                  <c:v>40000000</c:v>
                </c:pt>
                <c:pt idx="2043">
                  <c:v>90000000</c:v>
                </c:pt>
                <c:pt idx="2044">
                  <c:v>18000000</c:v>
                </c:pt>
                <c:pt idx="2045">
                  <c:v>9000000</c:v>
                </c:pt>
                <c:pt idx="2046">
                  <c:v>100000000</c:v>
                </c:pt>
                <c:pt idx="2047">
                  <c:v>35000000</c:v>
                </c:pt>
                <c:pt idx="2048">
                  <c:v>40000000</c:v>
                </c:pt>
                <c:pt idx="2049">
                  <c:v>40000000</c:v>
                </c:pt>
                <c:pt idx="2050">
                  <c:v>50000000</c:v>
                </c:pt>
                <c:pt idx="2051">
                  <c:v>2000000</c:v>
                </c:pt>
                <c:pt idx="2052">
                  <c:v>15000000</c:v>
                </c:pt>
                <c:pt idx="2053">
                  <c:v>18000000</c:v>
                </c:pt>
                <c:pt idx="2054">
                  <c:v>10000000</c:v>
                </c:pt>
                <c:pt idx="2055">
                  <c:v>70000000</c:v>
                </c:pt>
                <c:pt idx="2056">
                  <c:v>60000000</c:v>
                </c:pt>
                <c:pt idx="2057">
                  <c:v>13000000</c:v>
                </c:pt>
                <c:pt idx="2058">
                  <c:v>20000000</c:v>
                </c:pt>
                <c:pt idx="2059">
                  <c:v>40000000</c:v>
                </c:pt>
                <c:pt idx="2060">
                  <c:v>85000000</c:v>
                </c:pt>
                <c:pt idx="2061">
                  <c:v>7000000</c:v>
                </c:pt>
                <c:pt idx="2062">
                  <c:v>130000000</c:v>
                </c:pt>
                <c:pt idx="2063">
                  <c:v>20000000</c:v>
                </c:pt>
                <c:pt idx="2064">
                  <c:v>50000000</c:v>
                </c:pt>
                <c:pt idx="2065">
                  <c:v>25000000</c:v>
                </c:pt>
                <c:pt idx="2066">
                  <c:v>60000000</c:v>
                </c:pt>
                <c:pt idx="2067">
                  <c:v>16000000</c:v>
                </c:pt>
                <c:pt idx="2068">
                  <c:v>135000000</c:v>
                </c:pt>
                <c:pt idx="2069">
                  <c:v>5000000</c:v>
                </c:pt>
                <c:pt idx="2070">
                  <c:v>50000000</c:v>
                </c:pt>
                <c:pt idx="2071">
                  <c:v>22000000</c:v>
                </c:pt>
                <c:pt idx="2072">
                  <c:v>40000000</c:v>
                </c:pt>
                <c:pt idx="2073">
                  <c:v>79000000</c:v>
                </c:pt>
                <c:pt idx="2074">
                  <c:v>95000000</c:v>
                </c:pt>
                <c:pt idx="2075">
                  <c:v>40000000</c:v>
                </c:pt>
                <c:pt idx="2076">
                  <c:v>60000000</c:v>
                </c:pt>
                <c:pt idx="2077">
                  <c:v>110000000</c:v>
                </c:pt>
                <c:pt idx="2078">
                  <c:v>35000000</c:v>
                </c:pt>
                <c:pt idx="2079">
                  <c:v>70000000</c:v>
                </c:pt>
                <c:pt idx="2080">
                  <c:v>11000000</c:v>
                </c:pt>
                <c:pt idx="2081">
                  <c:v>150000000</c:v>
                </c:pt>
                <c:pt idx="2082">
                  <c:v>18000000</c:v>
                </c:pt>
                <c:pt idx="2083">
                  <c:v>28000000</c:v>
                </c:pt>
                <c:pt idx="2084">
                  <c:v>40000000</c:v>
                </c:pt>
                <c:pt idx="2085">
                  <c:v>140000000</c:v>
                </c:pt>
                <c:pt idx="2086">
                  <c:v>38000000</c:v>
                </c:pt>
                <c:pt idx="2087">
                  <c:v>16000000</c:v>
                </c:pt>
                <c:pt idx="2088">
                  <c:v>92000000</c:v>
                </c:pt>
                <c:pt idx="2089">
                  <c:v>27000000</c:v>
                </c:pt>
                <c:pt idx="2090">
                  <c:v>17000000</c:v>
                </c:pt>
                <c:pt idx="2091">
                  <c:v>109000000</c:v>
                </c:pt>
                <c:pt idx="2092">
                  <c:v>175000000</c:v>
                </c:pt>
                <c:pt idx="2093">
                  <c:v>560000</c:v>
                </c:pt>
                <c:pt idx="2094">
                  <c:v>15000000</c:v>
                </c:pt>
                <c:pt idx="2095">
                  <c:v>38000000</c:v>
                </c:pt>
                <c:pt idx="2096">
                  <c:v>60000000</c:v>
                </c:pt>
                <c:pt idx="2097">
                  <c:v>15000000</c:v>
                </c:pt>
                <c:pt idx="2098">
                  <c:v>65000000</c:v>
                </c:pt>
                <c:pt idx="2099">
                  <c:v>40000000</c:v>
                </c:pt>
                <c:pt idx="2100">
                  <c:v>80000000</c:v>
                </c:pt>
                <c:pt idx="2101">
                  <c:v>60000000</c:v>
                </c:pt>
                <c:pt idx="2102">
                  <c:v>160000000</c:v>
                </c:pt>
                <c:pt idx="2103">
                  <c:v>95000000</c:v>
                </c:pt>
                <c:pt idx="2104">
                  <c:v>75000000</c:v>
                </c:pt>
                <c:pt idx="2105">
                  <c:v>135000000</c:v>
                </c:pt>
                <c:pt idx="2106">
                  <c:v>170000000</c:v>
                </c:pt>
                <c:pt idx="2107">
                  <c:v>64000000</c:v>
                </c:pt>
                <c:pt idx="2108">
                  <c:v>55000000</c:v>
                </c:pt>
                <c:pt idx="2109">
                  <c:v>57000000</c:v>
                </c:pt>
                <c:pt idx="2110">
                  <c:v>40000000</c:v>
                </c:pt>
                <c:pt idx="2111">
                  <c:v>80000000</c:v>
                </c:pt>
                <c:pt idx="2112">
                  <c:v>125000000</c:v>
                </c:pt>
                <c:pt idx="2113">
                  <c:v>39000000</c:v>
                </c:pt>
                <c:pt idx="2114">
                  <c:v>14000</c:v>
                </c:pt>
                <c:pt idx="2115">
                  <c:v>120000000</c:v>
                </c:pt>
                <c:pt idx="2116">
                  <c:v>20000000</c:v>
                </c:pt>
                <c:pt idx="2117">
                  <c:v>35000000</c:v>
                </c:pt>
                <c:pt idx="2118">
                  <c:v>23000000</c:v>
                </c:pt>
                <c:pt idx="2119">
                  <c:v>150000000</c:v>
                </c:pt>
                <c:pt idx="2120">
                  <c:v>68000000</c:v>
                </c:pt>
                <c:pt idx="2121">
                  <c:v>57000000</c:v>
                </c:pt>
                <c:pt idx="2122">
                  <c:v>22000000</c:v>
                </c:pt>
                <c:pt idx="2123">
                  <c:v>25000000</c:v>
                </c:pt>
                <c:pt idx="2124">
                  <c:v>3300000</c:v>
                </c:pt>
                <c:pt idx="2125">
                  <c:v>150000000</c:v>
                </c:pt>
                <c:pt idx="2126">
                  <c:v>42000000</c:v>
                </c:pt>
                <c:pt idx="2127">
                  <c:v>60000000</c:v>
                </c:pt>
                <c:pt idx="2128">
                  <c:v>49000000</c:v>
                </c:pt>
                <c:pt idx="2129">
                  <c:v>127000000</c:v>
                </c:pt>
                <c:pt idx="2130">
                  <c:v>7500000</c:v>
                </c:pt>
                <c:pt idx="2131">
                  <c:v>70000000</c:v>
                </c:pt>
                <c:pt idx="2132">
                  <c:v>88000000</c:v>
                </c:pt>
                <c:pt idx="2133">
                  <c:v>50000000</c:v>
                </c:pt>
                <c:pt idx="2134">
                  <c:v>66000000</c:v>
                </c:pt>
                <c:pt idx="2135">
                  <c:v>6000000</c:v>
                </c:pt>
                <c:pt idx="2136">
                  <c:v>26000000</c:v>
                </c:pt>
                <c:pt idx="2137">
                  <c:v>100000000</c:v>
                </c:pt>
                <c:pt idx="2138">
                  <c:v>37000000</c:v>
                </c:pt>
                <c:pt idx="2139">
                  <c:v>85000000</c:v>
                </c:pt>
                <c:pt idx="2140">
                  <c:v>70000000</c:v>
                </c:pt>
                <c:pt idx="2141">
                  <c:v>20000000</c:v>
                </c:pt>
                <c:pt idx="2142">
                  <c:v>20000000</c:v>
                </c:pt>
                <c:pt idx="2143">
                  <c:v>50000000</c:v>
                </c:pt>
                <c:pt idx="2144">
                  <c:v>30000000</c:v>
                </c:pt>
                <c:pt idx="2145">
                  <c:v>150000000</c:v>
                </c:pt>
                <c:pt idx="2146">
                  <c:v>150000000</c:v>
                </c:pt>
                <c:pt idx="2147">
                  <c:v>75000000</c:v>
                </c:pt>
                <c:pt idx="2148">
                  <c:v>25000000</c:v>
                </c:pt>
                <c:pt idx="2149">
                  <c:v>7000000</c:v>
                </c:pt>
                <c:pt idx="2150">
                  <c:v>13000000</c:v>
                </c:pt>
                <c:pt idx="2151">
                  <c:v>30000000</c:v>
                </c:pt>
                <c:pt idx="2152">
                  <c:v>7000000</c:v>
                </c:pt>
                <c:pt idx="2153">
                  <c:v>16000000</c:v>
                </c:pt>
                <c:pt idx="2154">
                  <c:v>22000000</c:v>
                </c:pt>
                <c:pt idx="2155">
                  <c:v>3500000</c:v>
                </c:pt>
                <c:pt idx="2156">
                  <c:v>14000000</c:v>
                </c:pt>
                <c:pt idx="2157">
                  <c:v>150000000</c:v>
                </c:pt>
                <c:pt idx="2158">
                  <c:v>35000000</c:v>
                </c:pt>
                <c:pt idx="2159">
                  <c:v>33000000</c:v>
                </c:pt>
                <c:pt idx="2160">
                  <c:v>22000000</c:v>
                </c:pt>
                <c:pt idx="2161">
                  <c:v>20000000</c:v>
                </c:pt>
                <c:pt idx="2162">
                  <c:v>35000000</c:v>
                </c:pt>
                <c:pt idx="2163">
                  <c:v>20000000</c:v>
                </c:pt>
                <c:pt idx="2164">
                  <c:v>16000000</c:v>
                </c:pt>
                <c:pt idx="2165">
                  <c:v>200000</c:v>
                </c:pt>
                <c:pt idx="2166">
                  <c:v>80000000</c:v>
                </c:pt>
                <c:pt idx="2167">
                  <c:v>15000000</c:v>
                </c:pt>
                <c:pt idx="2168">
                  <c:v>178000000</c:v>
                </c:pt>
                <c:pt idx="2169">
                  <c:v>1750211</c:v>
                </c:pt>
                <c:pt idx="2170">
                  <c:v>16000000</c:v>
                </c:pt>
                <c:pt idx="2171">
                  <c:v>15600000</c:v>
                </c:pt>
                <c:pt idx="2172">
                  <c:v>15000000</c:v>
                </c:pt>
                <c:pt idx="2173">
                  <c:v>4000000</c:v>
                </c:pt>
                <c:pt idx="2174">
                  <c:v>15000000</c:v>
                </c:pt>
                <c:pt idx="2175">
                  <c:v>28000000</c:v>
                </c:pt>
                <c:pt idx="2176">
                  <c:v>35000000</c:v>
                </c:pt>
                <c:pt idx="2177">
                  <c:v>18000000</c:v>
                </c:pt>
                <c:pt idx="2178">
                  <c:v>80000000</c:v>
                </c:pt>
                <c:pt idx="2179">
                  <c:v>105000000</c:v>
                </c:pt>
                <c:pt idx="2180">
                  <c:v>65000000</c:v>
                </c:pt>
                <c:pt idx="2181">
                  <c:v>25000000</c:v>
                </c:pt>
                <c:pt idx="2182">
                  <c:v>5000000</c:v>
                </c:pt>
                <c:pt idx="2183">
                  <c:v>43000000</c:v>
                </c:pt>
                <c:pt idx="2184">
                  <c:v>58000000</c:v>
                </c:pt>
                <c:pt idx="2185">
                  <c:v>35000000</c:v>
                </c:pt>
                <c:pt idx="2186">
                  <c:v>125000000</c:v>
                </c:pt>
                <c:pt idx="2187">
                  <c:v>175000000</c:v>
                </c:pt>
                <c:pt idx="2188">
                  <c:v>12500000</c:v>
                </c:pt>
                <c:pt idx="2189">
                  <c:v>65000000</c:v>
                </c:pt>
                <c:pt idx="2190">
                  <c:v>20000000</c:v>
                </c:pt>
                <c:pt idx="2191">
                  <c:v>15000000</c:v>
                </c:pt>
                <c:pt idx="2192">
                  <c:v>53000000</c:v>
                </c:pt>
                <c:pt idx="2193">
                  <c:v>63000000</c:v>
                </c:pt>
                <c:pt idx="2194">
                  <c:v>45000000</c:v>
                </c:pt>
                <c:pt idx="2195">
                  <c:v>78000000</c:v>
                </c:pt>
                <c:pt idx="2196">
                  <c:v>300000</c:v>
                </c:pt>
                <c:pt idx="2197">
                  <c:v>60000000</c:v>
                </c:pt>
                <c:pt idx="2198">
                  <c:v>150000000</c:v>
                </c:pt>
                <c:pt idx="2199">
                  <c:v>12000000</c:v>
                </c:pt>
                <c:pt idx="2200">
                  <c:v>250000</c:v>
                </c:pt>
                <c:pt idx="2201">
                  <c:v>30000000</c:v>
                </c:pt>
                <c:pt idx="2202">
                  <c:v>18000000</c:v>
                </c:pt>
                <c:pt idx="2203">
                  <c:v>40000000</c:v>
                </c:pt>
                <c:pt idx="2204">
                  <c:v>60000000</c:v>
                </c:pt>
                <c:pt idx="2205">
                  <c:v>60000000</c:v>
                </c:pt>
                <c:pt idx="2206">
                  <c:v>15000000</c:v>
                </c:pt>
                <c:pt idx="2207">
                  <c:v>4800000</c:v>
                </c:pt>
                <c:pt idx="2208">
                  <c:v>40000000</c:v>
                </c:pt>
                <c:pt idx="2209">
                  <c:v>10000000</c:v>
                </c:pt>
                <c:pt idx="2210">
                  <c:v>13000000</c:v>
                </c:pt>
                <c:pt idx="2211">
                  <c:v>21000000</c:v>
                </c:pt>
                <c:pt idx="2212">
                  <c:v>4500000</c:v>
                </c:pt>
                <c:pt idx="2213">
                  <c:v>150000000</c:v>
                </c:pt>
                <c:pt idx="2214">
                  <c:v>450000</c:v>
                </c:pt>
                <c:pt idx="2215">
                  <c:v>60000000</c:v>
                </c:pt>
                <c:pt idx="2216">
                  <c:v>65000000</c:v>
                </c:pt>
                <c:pt idx="2217">
                  <c:v>90000000</c:v>
                </c:pt>
                <c:pt idx="2218">
                  <c:v>8000000</c:v>
                </c:pt>
                <c:pt idx="2219">
                  <c:v>18000000</c:v>
                </c:pt>
                <c:pt idx="2220">
                  <c:v>200000000</c:v>
                </c:pt>
                <c:pt idx="2221">
                  <c:v>120000000</c:v>
                </c:pt>
                <c:pt idx="2222">
                  <c:v>40000000</c:v>
                </c:pt>
                <c:pt idx="2223">
                  <c:v>19000000</c:v>
                </c:pt>
                <c:pt idx="2224">
                  <c:v>15000000</c:v>
                </c:pt>
                <c:pt idx="2225">
                  <c:v>60000000</c:v>
                </c:pt>
                <c:pt idx="2226">
                  <c:v>50000000</c:v>
                </c:pt>
                <c:pt idx="2227">
                  <c:v>30000000</c:v>
                </c:pt>
                <c:pt idx="2228">
                  <c:v>60000000</c:v>
                </c:pt>
                <c:pt idx="2229">
                  <c:v>11000000</c:v>
                </c:pt>
                <c:pt idx="2230">
                  <c:v>27000000</c:v>
                </c:pt>
                <c:pt idx="2231">
                  <c:v>58000000</c:v>
                </c:pt>
                <c:pt idx="2232">
                  <c:v>200000000</c:v>
                </c:pt>
                <c:pt idx="2233">
                  <c:v>50000000</c:v>
                </c:pt>
                <c:pt idx="2234">
                  <c:v>35000000</c:v>
                </c:pt>
                <c:pt idx="2235">
                  <c:v>130000000</c:v>
                </c:pt>
                <c:pt idx="2236">
                  <c:v>50000000</c:v>
                </c:pt>
                <c:pt idx="2237">
                  <c:v>80000000</c:v>
                </c:pt>
                <c:pt idx="2238">
                  <c:v>23000000</c:v>
                </c:pt>
                <c:pt idx="2239">
                  <c:v>120000000</c:v>
                </c:pt>
                <c:pt idx="2240">
                  <c:v>18000000</c:v>
                </c:pt>
                <c:pt idx="2241">
                  <c:v>40000000</c:v>
                </c:pt>
                <c:pt idx="2242">
                  <c:v>144000000</c:v>
                </c:pt>
                <c:pt idx="2243">
                  <c:v>40000000</c:v>
                </c:pt>
                <c:pt idx="2244">
                  <c:v>35000000</c:v>
                </c:pt>
                <c:pt idx="2245">
                  <c:v>56000000</c:v>
                </c:pt>
                <c:pt idx="2246">
                  <c:v>50000000</c:v>
                </c:pt>
                <c:pt idx="2247">
                  <c:v>14000000</c:v>
                </c:pt>
                <c:pt idx="2248">
                  <c:v>245000000</c:v>
                </c:pt>
                <c:pt idx="2249">
                  <c:v>52000000</c:v>
                </c:pt>
                <c:pt idx="2250">
                  <c:v>1300000</c:v>
                </c:pt>
                <c:pt idx="2251">
                  <c:v>100000000</c:v>
                </c:pt>
                <c:pt idx="2252">
                  <c:v>5000000</c:v>
                </c:pt>
                <c:pt idx="2253">
                  <c:v>1500000</c:v>
                </c:pt>
                <c:pt idx="2254">
                  <c:v>15000000</c:v>
                </c:pt>
                <c:pt idx="2255">
                  <c:v>3500000</c:v>
                </c:pt>
                <c:pt idx="2256">
                  <c:v>37000000</c:v>
                </c:pt>
                <c:pt idx="2257">
                  <c:v>7000000</c:v>
                </c:pt>
                <c:pt idx="2258">
                  <c:v>250000</c:v>
                </c:pt>
                <c:pt idx="2259">
                  <c:v>20000000</c:v>
                </c:pt>
                <c:pt idx="2260">
                  <c:v>10000000</c:v>
                </c:pt>
                <c:pt idx="2261">
                  <c:v>23000000</c:v>
                </c:pt>
                <c:pt idx="2262">
                  <c:v>6000000</c:v>
                </c:pt>
                <c:pt idx="2263">
                  <c:v>125000000</c:v>
                </c:pt>
                <c:pt idx="2264">
                  <c:v>115000000</c:v>
                </c:pt>
                <c:pt idx="2265">
                  <c:v>5000000</c:v>
                </c:pt>
                <c:pt idx="2266">
                  <c:v>10000000</c:v>
                </c:pt>
                <c:pt idx="2267">
                  <c:v>65000000</c:v>
                </c:pt>
                <c:pt idx="2268">
                  <c:v>69000000</c:v>
                </c:pt>
                <c:pt idx="2269">
                  <c:v>83000000</c:v>
                </c:pt>
                <c:pt idx="2270">
                  <c:v>4500000</c:v>
                </c:pt>
                <c:pt idx="2271">
                  <c:v>35000000</c:v>
                </c:pt>
                <c:pt idx="2272">
                  <c:v>30000000</c:v>
                </c:pt>
                <c:pt idx="2273">
                  <c:v>45000000</c:v>
                </c:pt>
                <c:pt idx="2274">
                  <c:v>26000000</c:v>
                </c:pt>
                <c:pt idx="2275">
                  <c:v>14000000</c:v>
                </c:pt>
                <c:pt idx="2276">
                  <c:v>35000000</c:v>
                </c:pt>
                <c:pt idx="2277">
                  <c:v>70000000</c:v>
                </c:pt>
                <c:pt idx="2278">
                  <c:v>3700000</c:v>
                </c:pt>
                <c:pt idx="2279">
                  <c:v>1000000</c:v>
                </c:pt>
                <c:pt idx="2280">
                  <c:v>100000000</c:v>
                </c:pt>
                <c:pt idx="2281">
                  <c:v>27000000</c:v>
                </c:pt>
                <c:pt idx="2282">
                  <c:v>150000000</c:v>
                </c:pt>
                <c:pt idx="2283">
                  <c:v>40000000</c:v>
                </c:pt>
                <c:pt idx="2284">
                  <c:v>225000000</c:v>
                </c:pt>
                <c:pt idx="2285">
                  <c:v>50000000</c:v>
                </c:pt>
                <c:pt idx="2286">
                  <c:v>8000000</c:v>
                </c:pt>
                <c:pt idx="2287">
                  <c:v>140000000</c:v>
                </c:pt>
                <c:pt idx="2288">
                  <c:v>45000000</c:v>
                </c:pt>
                <c:pt idx="2289">
                  <c:v>90000000</c:v>
                </c:pt>
                <c:pt idx="2290">
                  <c:v>20000000</c:v>
                </c:pt>
                <c:pt idx="2291">
                  <c:v>48000000</c:v>
                </c:pt>
                <c:pt idx="2292">
                  <c:v>85000000</c:v>
                </c:pt>
                <c:pt idx="2293">
                  <c:v>55000000</c:v>
                </c:pt>
                <c:pt idx="2294">
                  <c:v>100000000</c:v>
                </c:pt>
                <c:pt idx="2295">
                  <c:v>20000000</c:v>
                </c:pt>
                <c:pt idx="2296">
                  <c:v>25530000</c:v>
                </c:pt>
                <c:pt idx="2297">
                  <c:v>50000000</c:v>
                </c:pt>
                <c:pt idx="2298">
                  <c:v>31000000</c:v>
                </c:pt>
                <c:pt idx="2299">
                  <c:v>69500000</c:v>
                </c:pt>
                <c:pt idx="2300">
                  <c:v>39000000</c:v>
                </c:pt>
                <c:pt idx="2301">
                  <c:v>48000000</c:v>
                </c:pt>
                <c:pt idx="2302">
                  <c:v>110000000</c:v>
                </c:pt>
                <c:pt idx="2303">
                  <c:v>100000000</c:v>
                </c:pt>
                <c:pt idx="2304">
                  <c:v>10000000</c:v>
                </c:pt>
                <c:pt idx="2305">
                  <c:v>7000000</c:v>
                </c:pt>
                <c:pt idx="2306">
                  <c:v>21000000</c:v>
                </c:pt>
                <c:pt idx="2307">
                  <c:v>40000000</c:v>
                </c:pt>
                <c:pt idx="2308">
                  <c:v>55000000</c:v>
                </c:pt>
                <c:pt idx="2309">
                  <c:v>40000000</c:v>
                </c:pt>
                <c:pt idx="2310">
                  <c:v>15000000</c:v>
                </c:pt>
                <c:pt idx="2311">
                  <c:v>30000000</c:v>
                </c:pt>
                <c:pt idx="2312">
                  <c:v>20000000</c:v>
                </c:pt>
                <c:pt idx="2313">
                  <c:v>260000000</c:v>
                </c:pt>
                <c:pt idx="2314">
                  <c:v>100000000</c:v>
                </c:pt>
                <c:pt idx="2315">
                  <c:v>50000000</c:v>
                </c:pt>
                <c:pt idx="2316">
                  <c:v>29000000</c:v>
                </c:pt>
                <c:pt idx="2317">
                  <c:v>95000000</c:v>
                </c:pt>
                <c:pt idx="2318">
                  <c:v>20000000</c:v>
                </c:pt>
                <c:pt idx="2319">
                  <c:v>58000000</c:v>
                </c:pt>
                <c:pt idx="2320">
                  <c:v>61000000</c:v>
                </c:pt>
                <c:pt idx="2321">
                  <c:v>10000000</c:v>
                </c:pt>
                <c:pt idx="2322">
                  <c:v>145000000</c:v>
                </c:pt>
                <c:pt idx="2323">
                  <c:v>30000000</c:v>
                </c:pt>
                <c:pt idx="2324">
                  <c:v>13000000</c:v>
                </c:pt>
                <c:pt idx="2325">
                  <c:v>60000000</c:v>
                </c:pt>
                <c:pt idx="2326">
                  <c:v>35000000</c:v>
                </c:pt>
                <c:pt idx="2327">
                  <c:v>85000000</c:v>
                </c:pt>
                <c:pt idx="2328">
                  <c:v>90000000</c:v>
                </c:pt>
                <c:pt idx="2329">
                  <c:v>175000000</c:v>
                </c:pt>
                <c:pt idx="2330">
                  <c:v>150000000</c:v>
                </c:pt>
                <c:pt idx="2331">
                  <c:v>10000000</c:v>
                </c:pt>
                <c:pt idx="2332">
                  <c:v>6000000</c:v>
                </c:pt>
                <c:pt idx="2333">
                  <c:v>35000000</c:v>
                </c:pt>
                <c:pt idx="2334">
                  <c:v>55000000</c:v>
                </c:pt>
                <c:pt idx="2335">
                  <c:v>10000000</c:v>
                </c:pt>
                <c:pt idx="2336">
                  <c:v>80000000</c:v>
                </c:pt>
                <c:pt idx="2337">
                  <c:v>68000000</c:v>
                </c:pt>
                <c:pt idx="2338">
                  <c:v>40000000</c:v>
                </c:pt>
                <c:pt idx="2339">
                  <c:v>25000000</c:v>
                </c:pt>
                <c:pt idx="2340">
                  <c:v>200000000</c:v>
                </c:pt>
                <c:pt idx="2341">
                  <c:v>30000000</c:v>
                </c:pt>
                <c:pt idx="2342">
                  <c:v>30000000</c:v>
                </c:pt>
                <c:pt idx="2343">
                  <c:v>100000000</c:v>
                </c:pt>
                <c:pt idx="2344">
                  <c:v>50000000</c:v>
                </c:pt>
                <c:pt idx="2345">
                  <c:v>70000000</c:v>
                </c:pt>
                <c:pt idx="2346">
                  <c:v>18000000</c:v>
                </c:pt>
                <c:pt idx="2347">
                  <c:v>1900000</c:v>
                </c:pt>
                <c:pt idx="2348">
                  <c:v>16000000</c:v>
                </c:pt>
                <c:pt idx="2349">
                  <c:v>17000000</c:v>
                </c:pt>
                <c:pt idx="2350">
                  <c:v>40000000</c:v>
                </c:pt>
                <c:pt idx="2351">
                  <c:v>85000000</c:v>
                </c:pt>
                <c:pt idx="2352">
                  <c:v>15000000</c:v>
                </c:pt>
                <c:pt idx="2353">
                  <c:v>14000000</c:v>
                </c:pt>
                <c:pt idx="2354">
                  <c:v>18000000</c:v>
                </c:pt>
                <c:pt idx="2355">
                  <c:v>120000000</c:v>
                </c:pt>
                <c:pt idx="2356">
                  <c:v>3000000</c:v>
                </c:pt>
                <c:pt idx="2357">
                  <c:v>35000000</c:v>
                </c:pt>
                <c:pt idx="2358">
                  <c:v>35000000</c:v>
                </c:pt>
                <c:pt idx="2359">
                  <c:v>2000000</c:v>
                </c:pt>
                <c:pt idx="2360">
                  <c:v>9500000</c:v>
                </c:pt>
                <c:pt idx="2361">
                  <c:v>85000000</c:v>
                </c:pt>
                <c:pt idx="2362">
                  <c:v>5300000</c:v>
                </c:pt>
                <c:pt idx="2363">
                  <c:v>40000000</c:v>
                </c:pt>
                <c:pt idx="2364">
                  <c:v>6000000</c:v>
                </c:pt>
                <c:pt idx="2365">
                  <c:v>92000000</c:v>
                </c:pt>
                <c:pt idx="2366">
                  <c:v>70000000</c:v>
                </c:pt>
                <c:pt idx="2367">
                  <c:v>4500000</c:v>
                </c:pt>
                <c:pt idx="2368">
                  <c:v>30000000</c:v>
                </c:pt>
                <c:pt idx="2369">
                  <c:v>40000000</c:v>
                </c:pt>
                <c:pt idx="2370">
                  <c:v>36000000</c:v>
                </c:pt>
                <c:pt idx="2371">
                  <c:v>3000000</c:v>
                </c:pt>
                <c:pt idx="2372">
                  <c:v>40000000</c:v>
                </c:pt>
                <c:pt idx="2373">
                  <c:v>30000000</c:v>
                </c:pt>
                <c:pt idx="2374">
                  <c:v>100000000</c:v>
                </c:pt>
                <c:pt idx="2375">
                  <c:v>28000000</c:v>
                </c:pt>
                <c:pt idx="2376">
                  <c:v>19000000</c:v>
                </c:pt>
                <c:pt idx="2377">
                  <c:v>4000000</c:v>
                </c:pt>
                <c:pt idx="2378">
                  <c:v>12500000</c:v>
                </c:pt>
                <c:pt idx="2379">
                  <c:v>60000000</c:v>
                </c:pt>
                <c:pt idx="2380">
                  <c:v>6500000</c:v>
                </c:pt>
                <c:pt idx="2381">
                  <c:v>35000000</c:v>
                </c:pt>
                <c:pt idx="2382">
                  <c:v>90000000</c:v>
                </c:pt>
                <c:pt idx="2383">
                  <c:v>60000000</c:v>
                </c:pt>
                <c:pt idx="2384">
                  <c:v>60000000</c:v>
                </c:pt>
                <c:pt idx="2385">
                  <c:v>15000000</c:v>
                </c:pt>
                <c:pt idx="2386">
                  <c:v>55000000</c:v>
                </c:pt>
                <c:pt idx="2387">
                  <c:v>35000000</c:v>
                </c:pt>
                <c:pt idx="2388">
                  <c:v>2000000</c:v>
                </c:pt>
                <c:pt idx="2389">
                  <c:v>20000000</c:v>
                </c:pt>
                <c:pt idx="2390">
                  <c:v>70000000</c:v>
                </c:pt>
                <c:pt idx="2391">
                  <c:v>30000000</c:v>
                </c:pt>
                <c:pt idx="2392">
                  <c:v>40000000</c:v>
                </c:pt>
                <c:pt idx="2393">
                  <c:v>45000000</c:v>
                </c:pt>
                <c:pt idx="2394">
                  <c:v>145000000</c:v>
                </c:pt>
                <c:pt idx="2395">
                  <c:v>52000000</c:v>
                </c:pt>
                <c:pt idx="2396">
                  <c:v>25000000</c:v>
                </c:pt>
                <c:pt idx="2397">
                  <c:v>8500000</c:v>
                </c:pt>
                <c:pt idx="2398">
                  <c:v>250000</c:v>
                </c:pt>
                <c:pt idx="2399">
                  <c:v>52000000</c:v>
                </c:pt>
                <c:pt idx="2400">
                  <c:v>16500000</c:v>
                </c:pt>
                <c:pt idx="2401">
                  <c:v>25000000</c:v>
                </c:pt>
                <c:pt idx="2402">
                  <c:v>80000000</c:v>
                </c:pt>
                <c:pt idx="2403">
                  <c:v>38000000</c:v>
                </c:pt>
                <c:pt idx="2404">
                  <c:v>44000000</c:v>
                </c:pt>
                <c:pt idx="2405">
                  <c:v>24000000</c:v>
                </c:pt>
                <c:pt idx="2406">
                  <c:v>185000000</c:v>
                </c:pt>
                <c:pt idx="2407">
                  <c:v>145000000</c:v>
                </c:pt>
                <c:pt idx="2408">
                  <c:v>50000000</c:v>
                </c:pt>
                <c:pt idx="2409">
                  <c:v>23000000</c:v>
                </c:pt>
                <c:pt idx="2410">
                  <c:v>55000000</c:v>
                </c:pt>
                <c:pt idx="2411">
                  <c:v>88000000</c:v>
                </c:pt>
                <c:pt idx="2412">
                  <c:v>120000000</c:v>
                </c:pt>
                <c:pt idx="2413">
                  <c:v>4000000</c:v>
                </c:pt>
                <c:pt idx="2414">
                  <c:v>52000000</c:v>
                </c:pt>
                <c:pt idx="2415">
                  <c:v>15000000</c:v>
                </c:pt>
                <c:pt idx="2416">
                  <c:v>30000000</c:v>
                </c:pt>
                <c:pt idx="2417">
                  <c:v>20000000</c:v>
                </c:pt>
                <c:pt idx="2418">
                  <c:v>10000000</c:v>
                </c:pt>
                <c:pt idx="2419">
                  <c:v>15000000</c:v>
                </c:pt>
                <c:pt idx="2420">
                  <c:v>80000000</c:v>
                </c:pt>
                <c:pt idx="2421">
                  <c:v>9000000</c:v>
                </c:pt>
                <c:pt idx="2422">
                  <c:v>15000000</c:v>
                </c:pt>
                <c:pt idx="2423">
                  <c:v>35000000</c:v>
                </c:pt>
                <c:pt idx="2424">
                  <c:v>20000000</c:v>
                </c:pt>
                <c:pt idx="2425">
                  <c:v>70000000</c:v>
                </c:pt>
                <c:pt idx="2426">
                  <c:v>40000000</c:v>
                </c:pt>
                <c:pt idx="2427">
                  <c:v>95000000</c:v>
                </c:pt>
                <c:pt idx="2428">
                  <c:v>75000000</c:v>
                </c:pt>
                <c:pt idx="2429">
                  <c:v>20000000</c:v>
                </c:pt>
                <c:pt idx="2430">
                  <c:v>200000000</c:v>
                </c:pt>
                <c:pt idx="2431">
                  <c:v>180000000</c:v>
                </c:pt>
                <c:pt idx="2432">
                  <c:v>34000000</c:v>
                </c:pt>
                <c:pt idx="2433">
                  <c:v>23000000</c:v>
                </c:pt>
                <c:pt idx="2434">
                  <c:v>40000000</c:v>
                </c:pt>
                <c:pt idx="2435">
                  <c:v>25000000</c:v>
                </c:pt>
                <c:pt idx="2436">
                  <c:v>17000000</c:v>
                </c:pt>
                <c:pt idx="2437">
                  <c:v>10000000</c:v>
                </c:pt>
                <c:pt idx="2438">
                  <c:v>25000000</c:v>
                </c:pt>
                <c:pt idx="2439">
                  <c:v>55000000</c:v>
                </c:pt>
                <c:pt idx="2440">
                  <c:v>93000000</c:v>
                </c:pt>
                <c:pt idx="2441">
                  <c:v>20000000</c:v>
                </c:pt>
                <c:pt idx="2442">
                  <c:v>20000000</c:v>
                </c:pt>
                <c:pt idx="2443">
                  <c:v>7500000</c:v>
                </c:pt>
                <c:pt idx="2444">
                  <c:v>24000000</c:v>
                </c:pt>
                <c:pt idx="2445">
                  <c:v>25000000</c:v>
                </c:pt>
                <c:pt idx="2446">
                  <c:v>70000000</c:v>
                </c:pt>
                <c:pt idx="2447">
                  <c:v>12000000</c:v>
                </c:pt>
                <c:pt idx="2448">
                  <c:v>70000000</c:v>
                </c:pt>
                <c:pt idx="2449">
                  <c:v>65000000</c:v>
                </c:pt>
                <c:pt idx="2450">
                  <c:v>90000000</c:v>
                </c:pt>
                <c:pt idx="2451">
                  <c:v>105000000</c:v>
                </c:pt>
                <c:pt idx="2452">
                  <c:v>40000000</c:v>
                </c:pt>
                <c:pt idx="2453">
                  <c:v>100000000</c:v>
                </c:pt>
                <c:pt idx="2454">
                  <c:v>60000000</c:v>
                </c:pt>
                <c:pt idx="2455">
                  <c:v>60000</c:v>
                </c:pt>
                <c:pt idx="2456">
                  <c:v>7000000</c:v>
                </c:pt>
                <c:pt idx="2457">
                  <c:v>155000000</c:v>
                </c:pt>
                <c:pt idx="2458">
                  <c:v>50000000</c:v>
                </c:pt>
                <c:pt idx="2459">
                  <c:v>100000000</c:v>
                </c:pt>
                <c:pt idx="2460">
                  <c:v>14000000</c:v>
                </c:pt>
                <c:pt idx="2461">
                  <c:v>85000000</c:v>
                </c:pt>
                <c:pt idx="2462">
                  <c:v>65000000</c:v>
                </c:pt>
                <c:pt idx="2463">
                  <c:v>20000000</c:v>
                </c:pt>
                <c:pt idx="2464">
                  <c:v>20000000</c:v>
                </c:pt>
                <c:pt idx="2465">
                  <c:v>170000000</c:v>
                </c:pt>
                <c:pt idx="2466">
                  <c:v>50000000</c:v>
                </c:pt>
                <c:pt idx="2467">
                  <c:v>500000</c:v>
                </c:pt>
                <c:pt idx="2468">
                  <c:v>60000000</c:v>
                </c:pt>
                <c:pt idx="2469">
                  <c:v>20000000</c:v>
                </c:pt>
                <c:pt idx="2470">
                  <c:v>52000000</c:v>
                </c:pt>
                <c:pt idx="2471">
                  <c:v>40000000</c:v>
                </c:pt>
                <c:pt idx="2472">
                  <c:v>52000000</c:v>
                </c:pt>
                <c:pt idx="2473">
                  <c:v>15000000</c:v>
                </c:pt>
                <c:pt idx="2474">
                  <c:v>10000000</c:v>
                </c:pt>
                <c:pt idx="2475">
                  <c:v>90000000</c:v>
                </c:pt>
                <c:pt idx="2476">
                  <c:v>20000000</c:v>
                </c:pt>
                <c:pt idx="2477">
                  <c:v>66000000</c:v>
                </c:pt>
                <c:pt idx="2478">
                  <c:v>40000000</c:v>
                </c:pt>
                <c:pt idx="2479">
                  <c:v>5500000</c:v>
                </c:pt>
                <c:pt idx="2480">
                  <c:v>12000000</c:v>
                </c:pt>
                <c:pt idx="2481">
                  <c:v>50000000</c:v>
                </c:pt>
                <c:pt idx="2482">
                  <c:v>35000000</c:v>
                </c:pt>
                <c:pt idx="2483">
                  <c:v>100000000</c:v>
                </c:pt>
                <c:pt idx="2484">
                  <c:v>26000000</c:v>
                </c:pt>
                <c:pt idx="2485">
                  <c:v>35000000</c:v>
                </c:pt>
                <c:pt idx="2486">
                  <c:v>117000000</c:v>
                </c:pt>
                <c:pt idx="2487">
                  <c:v>65000000</c:v>
                </c:pt>
                <c:pt idx="2488">
                  <c:v>85000000</c:v>
                </c:pt>
                <c:pt idx="2489">
                  <c:v>4000000</c:v>
                </c:pt>
                <c:pt idx="2490">
                  <c:v>25000000</c:v>
                </c:pt>
                <c:pt idx="2491">
                  <c:v>55000000</c:v>
                </c:pt>
                <c:pt idx="2492">
                  <c:v>10000000</c:v>
                </c:pt>
                <c:pt idx="2493">
                  <c:v>22000000</c:v>
                </c:pt>
                <c:pt idx="2494">
                  <c:v>90000000</c:v>
                </c:pt>
                <c:pt idx="2495">
                  <c:v>25000000</c:v>
                </c:pt>
                <c:pt idx="2496">
                  <c:v>49000000</c:v>
                </c:pt>
                <c:pt idx="2497">
                  <c:v>30000000</c:v>
                </c:pt>
                <c:pt idx="2498">
                  <c:v>5000000</c:v>
                </c:pt>
                <c:pt idx="2499">
                  <c:v>25000000</c:v>
                </c:pt>
                <c:pt idx="2500">
                  <c:v>26000000</c:v>
                </c:pt>
                <c:pt idx="2501">
                  <c:v>50000000</c:v>
                </c:pt>
                <c:pt idx="2502">
                  <c:v>28000000</c:v>
                </c:pt>
                <c:pt idx="2503">
                  <c:v>75000000</c:v>
                </c:pt>
                <c:pt idx="2504">
                  <c:v>84000000</c:v>
                </c:pt>
                <c:pt idx="2505">
                  <c:v>40000000</c:v>
                </c:pt>
                <c:pt idx="2506">
                  <c:v>38000000</c:v>
                </c:pt>
                <c:pt idx="2507">
                  <c:v>30000000</c:v>
                </c:pt>
                <c:pt idx="2508">
                  <c:v>132000000</c:v>
                </c:pt>
                <c:pt idx="2509">
                  <c:v>20000000</c:v>
                </c:pt>
                <c:pt idx="2510">
                  <c:v>8700000</c:v>
                </c:pt>
                <c:pt idx="2511">
                  <c:v>40000000</c:v>
                </c:pt>
                <c:pt idx="2512">
                  <c:v>225000000</c:v>
                </c:pt>
                <c:pt idx="2513">
                  <c:v>40000000</c:v>
                </c:pt>
                <c:pt idx="2514">
                  <c:v>8000000</c:v>
                </c:pt>
                <c:pt idx="2515">
                  <c:v>75000000</c:v>
                </c:pt>
                <c:pt idx="2516">
                  <c:v>200000000</c:v>
                </c:pt>
                <c:pt idx="2517">
                  <c:v>15000000</c:v>
                </c:pt>
                <c:pt idx="2518">
                  <c:v>150000000</c:v>
                </c:pt>
                <c:pt idx="2519">
                  <c:v>60000000</c:v>
                </c:pt>
                <c:pt idx="2520">
                  <c:v>55000000</c:v>
                </c:pt>
                <c:pt idx="2521">
                  <c:v>35000000</c:v>
                </c:pt>
                <c:pt idx="2522">
                  <c:v>48000000</c:v>
                </c:pt>
                <c:pt idx="2523">
                  <c:v>70000000</c:v>
                </c:pt>
                <c:pt idx="2524">
                  <c:v>10000000</c:v>
                </c:pt>
                <c:pt idx="2525">
                  <c:v>165000000</c:v>
                </c:pt>
                <c:pt idx="2526">
                  <c:v>55000000</c:v>
                </c:pt>
                <c:pt idx="2527">
                  <c:v>20000000</c:v>
                </c:pt>
                <c:pt idx="2528">
                  <c:v>10000000</c:v>
                </c:pt>
                <c:pt idx="2529">
                  <c:v>28000000</c:v>
                </c:pt>
                <c:pt idx="2530">
                  <c:v>5000000</c:v>
                </c:pt>
                <c:pt idx="2531">
                  <c:v>13000000</c:v>
                </c:pt>
                <c:pt idx="2532">
                  <c:v>30000000</c:v>
                </c:pt>
                <c:pt idx="2533">
                  <c:v>22000000</c:v>
                </c:pt>
                <c:pt idx="2534">
                  <c:v>26000000</c:v>
                </c:pt>
                <c:pt idx="2535">
                  <c:v>6500000</c:v>
                </c:pt>
                <c:pt idx="2536">
                  <c:v>55000000</c:v>
                </c:pt>
                <c:pt idx="2537">
                  <c:v>135000000</c:v>
                </c:pt>
                <c:pt idx="2538">
                  <c:v>1000000</c:v>
                </c:pt>
                <c:pt idx="2539">
                  <c:v>30000000</c:v>
                </c:pt>
                <c:pt idx="2540">
                  <c:v>5000000</c:v>
                </c:pt>
                <c:pt idx="2541">
                  <c:v>7300000</c:v>
                </c:pt>
                <c:pt idx="2542">
                  <c:v>55000000</c:v>
                </c:pt>
                <c:pt idx="2543">
                  <c:v>30000000</c:v>
                </c:pt>
                <c:pt idx="2544">
                  <c:v>40000000</c:v>
                </c:pt>
                <c:pt idx="2545">
                  <c:v>15000000</c:v>
                </c:pt>
                <c:pt idx="2546">
                  <c:v>3000000</c:v>
                </c:pt>
                <c:pt idx="2547">
                  <c:v>37000000</c:v>
                </c:pt>
                <c:pt idx="2548">
                  <c:v>20000000</c:v>
                </c:pt>
                <c:pt idx="2549">
                  <c:v>4000000</c:v>
                </c:pt>
                <c:pt idx="2550">
                  <c:v>13000000</c:v>
                </c:pt>
                <c:pt idx="2551">
                  <c:v>50000000</c:v>
                </c:pt>
                <c:pt idx="2552">
                  <c:v>75000000</c:v>
                </c:pt>
                <c:pt idx="2553">
                  <c:v>75000000</c:v>
                </c:pt>
                <c:pt idx="2554">
                  <c:v>135000000</c:v>
                </c:pt>
                <c:pt idx="2555">
                  <c:v>60000000</c:v>
                </c:pt>
                <c:pt idx="2556">
                  <c:v>10000000</c:v>
                </c:pt>
                <c:pt idx="2557">
                  <c:v>15000000</c:v>
                </c:pt>
                <c:pt idx="2558">
                  <c:v>70000000</c:v>
                </c:pt>
                <c:pt idx="2559">
                  <c:v>35000000</c:v>
                </c:pt>
                <c:pt idx="2560">
                  <c:v>25000000</c:v>
                </c:pt>
                <c:pt idx="2561">
                  <c:v>70000000</c:v>
                </c:pt>
                <c:pt idx="2562">
                  <c:v>60000000</c:v>
                </c:pt>
                <c:pt idx="2563">
                  <c:v>110000000</c:v>
                </c:pt>
                <c:pt idx="2564">
                  <c:v>65000000</c:v>
                </c:pt>
                <c:pt idx="2565">
                  <c:v>25000000</c:v>
                </c:pt>
                <c:pt idx="2566">
                  <c:v>28000000</c:v>
                </c:pt>
                <c:pt idx="2567">
                  <c:v>38000000</c:v>
                </c:pt>
                <c:pt idx="2568">
                  <c:v>30000000</c:v>
                </c:pt>
                <c:pt idx="2569">
                  <c:v>6000000</c:v>
                </c:pt>
                <c:pt idx="2570">
                  <c:v>25000000</c:v>
                </c:pt>
                <c:pt idx="2571">
                  <c:v>27000000</c:v>
                </c:pt>
                <c:pt idx="2572">
                  <c:v>30000000</c:v>
                </c:pt>
                <c:pt idx="2573">
                  <c:v>500000</c:v>
                </c:pt>
                <c:pt idx="2574">
                  <c:v>20000000</c:v>
                </c:pt>
                <c:pt idx="2575">
                  <c:v>100000000</c:v>
                </c:pt>
                <c:pt idx="2576">
                  <c:v>63000000</c:v>
                </c:pt>
                <c:pt idx="2577">
                  <c:v>60000000</c:v>
                </c:pt>
                <c:pt idx="2578">
                  <c:v>8000000</c:v>
                </c:pt>
                <c:pt idx="2579">
                  <c:v>100000000</c:v>
                </c:pt>
                <c:pt idx="2580">
                  <c:v>25000000</c:v>
                </c:pt>
                <c:pt idx="2581">
                  <c:v>60000000</c:v>
                </c:pt>
                <c:pt idx="2582">
                  <c:v>70000000</c:v>
                </c:pt>
                <c:pt idx="2583">
                  <c:v>4000000</c:v>
                </c:pt>
                <c:pt idx="2584">
                  <c:v>8550000</c:v>
                </c:pt>
                <c:pt idx="2585">
                  <c:v>29000000</c:v>
                </c:pt>
                <c:pt idx="2586">
                  <c:v>1700000</c:v>
                </c:pt>
                <c:pt idx="2587">
                  <c:v>25000000</c:v>
                </c:pt>
                <c:pt idx="2588">
                  <c:v>35000000</c:v>
                </c:pt>
                <c:pt idx="2589">
                  <c:v>12000000</c:v>
                </c:pt>
                <c:pt idx="2590">
                  <c:v>18000000</c:v>
                </c:pt>
                <c:pt idx="2591">
                  <c:v>200000000</c:v>
                </c:pt>
                <c:pt idx="2592">
                  <c:v>32000000</c:v>
                </c:pt>
                <c:pt idx="2593">
                  <c:v>15000000</c:v>
                </c:pt>
                <c:pt idx="2594">
                  <c:v>100000000</c:v>
                </c:pt>
                <c:pt idx="2595">
                  <c:v>1000000</c:v>
                </c:pt>
                <c:pt idx="2596">
                  <c:v>22000000</c:v>
                </c:pt>
                <c:pt idx="2597">
                  <c:v>42000000</c:v>
                </c:pt>
                <c:pt idx="2598">
                  <c:v>25000000</c:v>
                </c:pt>
                <c:pt idx="2599">
                  <c:v>35000000</c:v>
                </c:pt>
                <c:pt idx="2600">
                  <c:v>34000000</c:v>
                </c:pt>
                <c:pt idx="2601">
                  <c:v>116000000</c:v>
                </c:pt>
                <c:pt idx="2602">
                  <c:v>155000000</c:v>
                </c:pt>
                <c:pt idx="2603">
                  <c:v>50000000</c:v>
                </c:pt>
                <c:pt idx="2604">
                  <c:v>30000000</c:v>
                </c:pt>
                <c:pt idx="2605">
                  <c:v>135000000</c:v>
                </c:pt>
                <c:pt idx="2606">
                  <c:v>100000000</c:v>
                </c:pt>
                <c:pt idx="2607">
                  <c:v>25000000</c:v>
                </c:pt>
                <c:pt idx="2608">
                  <c:v>16000000</c:v>
                </c:pt>
                <c:pt idx="2609">
                  <c:v>175000000</c:v>
                </c:pt>
                <c:pt idx="2610">
                  <c:v>6000000</c:v>
                </c:pt>
                <c:pt idx="2611">
                  <c:v>18500000</c:v>
                </c:pt>
                <c:pt idx="2612">
                  <c:v>30000000</c:v>
                </c:pt>
                <c:pt idx="2613">
                  <c:v>43000000</c:v>
                </c:pt>
                <c:pt idx="2614">
                  <c:v>40000000</c:v>
                </c:pt>
                <c:pt idx="2615">
                  <c:v>43000000</c:v>
                </c:pt>
                <c:pt idx="2616">
                  <c:v>37000000</c:v>
                </c:pt>
                <c:pt idx="2617">
                  <c:v>2000000</c:v>
                </c:pt>
                <c:pt idx="2618">
                  <c:v>25000000</c:v>
                </c:pt>
                <c:pt idx="2619">
                  <c:v>22000000</c:v>
                </c:pt>
                <c:pt idx="2620">
                  <c:v>65000000</c:v>
                </c:pt>
                <c:pt idx="2621">
                  <c:v>23000000</c:v>
                </c:pt>
                <c:pt idx="2622">
                  <c:v>7500000</c:v>
                </c:pt>
                <c:pt idx="2623">
                  <c:v>55000000</c:v>
                </c:pt>
                <c:pt idx="2624">
                  <c:v>30000000</c:v>
                </c:pt>
                <c:pt idx="2625">
                  <c:v>25000000</c:v>
                </c:pt>
                <c:pt idx="2626">
                  <c:v>12000000</c:v>
                </c:pt>
                <c:pt idx="2627">
                  <c:v>178000000</c:v>
                </c:pt>
                <c:pt idx="2628">
                  <c:v>50000000</c:v>
                </c:pt>
                <c:pt idx="2629">
                  <c:v>35000000</c:v>
                </c:pt>
                <c:pt idx="2630">
                  <c:v>70000000</c:v>
                </c:pt>
                <c:pt idx="2631">
                  <c:v>90000000</c:v>
                </c:pt>
                <c:pt idx="2632">
                  <c:v>110000000</c:v>
                </c:pt>
                <c:pt idx="2633">
                  <c:v>45000000</c:v>
                </c:pt>
                <c:pt idx="2634">
                  <c:v>85000000</c:v>
                </c:pt>
                <c:pt idx="2635">
                  <c:v>25000000</c:v>
                </c:pt>
                <c:pt idx="2636">
                  <c:v>15000000</c:v>
                </c:pt>
                <c:pt idx="2637">
                  <c:v>20000000</c:v>
                </c:pt>
                <c:pt idx="2638">
                  <c:v>150000000</c:v>
                </c:pt>
                <c:pt idx="2639">
                  <c:v>26000000</c:v>
                </c:pt>
                <c:pt idx="2640">
                  <c:v>32000000</c:v>
                </c:pt>
                <c:pt idx="2641">
                  <c:v>22000000</c:v>
                </c:pt>
                <c:pt idx="2642">
                  <c:v>23000000</c:v>
                </c:pt>
                <c:pt idx="2643">
                  <c:v>35000000</c:v>
                </c:pt>
                <c:pt idx="2644">
                  <c:v>17000000</c:v>
                </c:pt>
                <c:pt idx="2645">
                  <c:v>50000000</c:v>
                </c:pt>
                <c:pt idx="2646">
                  <c:v>20000000</c:v>
                </c:pt>
                <c:pt idx="2647">
                  <c:v>35000000</c:v>
                </c:pt>
                <c:pt idx="2648">
                  <c:v>7500000</c:v>
                </c:pt>
                <c:pt idx="2649">
                  <c:v>2000000</c:v>
                </c:pt>
                <c:pt idx="2650">
                  <c:v>60000000</c:v>
                </c:pt>
                <c:pt idx="2651">
                  <c:v>105000000</c:v>
                </c:pt>
                <c:pt idx="2652">
                  <c:v>10000000</c:v>
                </c:pt>
                <c:pt idx="2653">
                  <c:v>70000000</c:v>
                </c:pt>
                <c:pt idx="2654">
                  <c:v>150000000</c:v>
                </c:pt>
                <c:pt idx="2655">
                  <c:v>5600000</c:v>
                </c:pt>
                <c:pt idx="2656">
                  <c:v>17000000</c:v>
                </c:pt>
                <c:pt idx="2657">
                  <c:v>25000000</c:v>
                </c:pt>
                <c:pt idx="2658">
                  <c:v>6000000</c:v>
                </c:pt>
                <c:pt idx="2659">
                  <c:v>45000000</c:v>
                </c:pt>
                <c:pt idx="2660">
                  <c:v>8000000</c:v>
                </c:pt>
                <c:pt idx="2661">
                  <c:v>107000000</c:v>
                </c:pt>
                <c:pt idx="2662">
                  <c:v>69000000</c:v>
                </c:pt>
                <c:pt idx="2663">
                  <c:v>31000000</c:v>
                </c:pt>
                <c:pt idx="2664">
                  <c:v>9000000</c:v>
                </c:pt>
                <c:pt idx="2665">
                  <c:v>5000000</c:v>
                </c:pt>
                <c:pt idx="2666">
                  <c:v>60000000</c:v>
                </c:pt>
                <c:pt idx="2667">
                  <c:v>24000000</c:v>
                </c:pt>
                <c:pt idx="2668">
                  <c:v>70000000</c:v>
                </c:pt>
                <c:pt idx="2669">
                  <c:v>50000000</c:v>
                </c:pt>
                <c:pt idx="2670">
                  <c:v>80000000</c:v>
                </c:pt>
                <c:pt idx="2671">
                  <c:v>45000000</c:v>
                </c:pt>
                <c:pt idx="2672">
                  <c:v>120000000</c:v>
                </c:pt>
                <c:pt idx="2673">
                  <c:v>70000000</c:v>
                </c:pt>
                <c:pt idx="2674">
                  <c:v>70000000</c:v>
                </c:pt>
                <c:pt idx="2675">
                  <c:v>41000000</c:v>
                </c:pt>
                <c:pt idx="2676">
                  <c:v>15000000</c:v>
                </c:pt>
                <c:pt idx="2677">
                  <c:v>58000000</c:v>
                </c:pt>
                <c:pt idx="2678">
                  <c:v>190000000</c:v>
                </c:pt>
                <c:pt idx="2679">
                  <c:v>60000000</c:v>
                </c:pt>
                <c:pt idx="2680">
                  <c:v>40000000</c:v>
                </c:pt>
                <c:pt idx="2681">
                  <c:v>10000000</c:v>
                </c:pt>
                <c:pt idx="2682">
                  <c:v>1300000</c:v>
                </c:pt>
                <c:pt idx="2683">
                  <c:v>95000000</c:v>
                </c:pt>
                <c:pt idx="2684">
                  <c:v>26000000</c:v>
                </c:pt>
                <c:pt idx="2685">
                  <c:v>35000000</c:v>
                </c:pt>
                <c:pt idx="2686">
                  <c:v>27000000</c:v>
                </c:pt>
                <c:pt idx="2687">
                  <c:v>50000000</c:v>
                </c:pt>
                <c:pt idx="2688">
                  <c:v>23000000</c:v>
                </c:pt>
                <c:pt idx="2689">
                  <c:v>40000000</c:v>
                </c:pt>
                <c:pt idx="2690">
                  <c:v>19000000</c:v>
                </c:pt>
                <c:pt idx="2691">
                  <c:v>50000000</c:v>
                </c:pt>
                <c:pt idx="2692">
                  <c:v>20000000</c:v>
                </c:pt>
                <c:pt idx="2693">
                  <c:v>130000000</c:v>
                </c:pt>
                <c:pt idx="2694">
                  <c:v>60000000</c:v>
                </c:pt>
                <c:pt idx="2695">
                  <c:v>20000000</c:v>
                </c:pt>
                <c:pt idx="2696">
                  <c:v>70000000</c:v>
                </c:pt>
                <c:pt idx="2697">
                  <c:v>90000000</c:v>
                </c:pt>
                <c:pt idx="2698">
                  <c:v>20000000</c:v>
                </c:pt>
                <c:pt idx="2699">
                  <c:v>200000000</c:v>
                </c:pt>
                <c:pt idx="2700">
                  <c:v>80000000</c:v>
                </c:pt>
                <c:pt idx="2701">
                  <c:v>22000000</c:v>
                </c:pt>
                <c:pt idx="2702">
                  <c:v>40000000</c:v>
                </c:pt>
                <c:pt idx="2703">
                  <c:v>60000000</c:v>
                </c:pt>
                <c:pt idx="2704">
                  <c:v>10818775</c:v>
                </c:pt>
                <c:pt idx="2705">
                  <c:v>50000000</c:v>
                </c:pt>
                <c:pt idx="2706">
                  <c:v>30000000</c:v>
                </c:pt>
                <c:pt idx="2707">
                  <c:v>35000000</c:v>
                </c:pt>
                <c:pt idx="2708">
                  <c:v>75000000</c:v>
                </c:pt>
                <c:pt idx="2709">
                  <c:v>35000000</c:v>
                </c:pt>
                <c:pt idx="2710">
                  <c:v>35000000</c:v>
                </c:pt>
                <c:pt idx="2711">
                  <c:v>13500000</c:v>
                </c:pt>
                <c:pt idx="2712">
                  <c:v>40000000</c:v>
                </c:pt>
                <c:pt idx="2713">
                  <c:v>8500000</c:v>
                </c:pt>
                <c:pt idx="2714">
                  <c:v>25000000</c:v>
                </c:pt>
                <c:pt idx="2715">
                  <c:v>105000000</c:v>
                </c:pt>
                <c:pt idx="2716">
                  <c:v>850000</c:v>
                </c:pt>
                <c:pt idx="2717">
                  <c:v>9000000</c:v>
                </c:pt>
                <c:pt idx="2718">
                  <c:v>68000000</c:v>
                </c:pt>
                <c:pt idx="2719">
                  <c:v>60000000</c:v>
                </c:pt>
                <c:pt idx="2720">
                  <c:v>80000000</c:v>
                </c:pt>
                <c:pt idx="2721">
                  <c:v>62000000</c:v>
                </c:pt>
                <c:pt idx="2722">
                  <c:v>60000000</c:v>
                </c:pt>
                <c:pt idx="2723">
                  <c:v>15000000</c:v>
                </c:pt>
                <c:pt idx="2724">
                  <c:v>24000000</c:v>
                </c:pt>
                <c:pt idx="2725">
                  <c:v>22000000</c:v>
                </c:pt>
                <c:pt idx="2726">
                  <c:v>75000000</c:v>
                </c:pt>
                <c:pt idx="2727">
                  <c:v>2500000</c:v>
                </c:pt>
                <c:pt idx="2728">
                  <c:v>65000000</c:v>
                </c:pt>
                <c:pt idx="2729">
                  <c:v>85000000</c:v>
                </c:pt>
                <c:pt idx="2730">
                  <c:v>32000000</c:v>
                </c:pt>
                <c:pt idx="2731">
                  <c:v>60000000</c:v>
                </c:pt>
                <c:pt idx="2732">
                  <c:v>58000000</c:v>
                </c:pt>
                <c:pt idx="2733">
                  <c:v>17000000</c:v>
                </c:pt>
                <c:pt idx="2734">
                  <c:v>9000</c:v>
                </c:pt>
                <c:pt idx="2735">
                  <c:v>50000000</c:v>
                </c:pt>
                <c:pt idx="2736">
                  <c:v>13000000</c:v>
                </c:pt>
                <c:pt idx="2737">
                  <c:v>65000000</c:v>
                </c:pt>
                <c:pt idx="2738">
                  <c:v>50000000</c:v>
                </c:pt>
                <c:pt idx="2739">
                  <c:v>40000000</c:v>
                </c:pt>
                <c:pt idx="2740">
                  <c:v>30000000</c:v>
                </c:pt>
                <c:pt idx="2741">
                  <c:v>68000000</c:v>
                </c:pt>
                <c:pt idx="2742">
                  <c:v>6000000</c:v>
                </c:pt>
                <c:pt idx="2743">
                  <c:v>175000000</c:v>
                </c:pt>
                <c:pt idx="2744">
                  <c:v>15000000</c:v>
                </c:pt>
                <c:pt idx="2745">
                  <c:v>35000000</c:v>
                </c:pt>
                <c:pt idx="2746">
                  <c:v>40000000</c:v>
                </c:pt>
                <c:pt idx="2747">
                  <c:v>35000000</c:v>
                </c:pt>
                <c:pt idx="2748">
                  <c:v>50000000</c:v>
                </c:pt>
                <c:pt idx="2749">
                  <c:v>15500000</c:v>
                </c:pt>
                <c:pt idx="2750">
                  <c:v>65000000</c:v>
                </c:pt>
                <c:pt idx="2751">
                  <c:v>60000000</c:v>
                </c:pt>
                <c:pt idx="2752">
                  <c:v>10000000</c:v>
                </c:pt>
                <c:pt idx="2753">
                  <c:v>23000000</c:v>
                </c:pt>
                <c:pt idx="2754">
                  <c:v>86000000</c:v>
                </c:pt>
                <c:pt idx="2755">
                  <c:v>42000000</c:v>
                </c:pt>
                <c:pt idx="2756">
                  <c:v>30000000</c:v>
                </c:pt>
                <c:pt idx="2757">
                  <c:v>12000000</c:v>
                </c:pt>
                <c:pt idx="2758">
                  <c:v>1200000</c:v>
                </c:pt>
                <c:pt idx="2759">
                  <c:v>90000000</c:v>
                </c:pt>
                <c:pt idx="2760">
                  <c:v>68000000</c:v>
                </c:pt>
                <c:pt idx="2761">
                  <c:v>225000</c:v>
                </c:pt>
                <c:pt idx="2762">
                  <c:v>100000000</c:v>
                </c:pt>
                <c:pt idx="2763">
                  <c:v>80000000</c:v>
                </c:pt>
                <c:pt idx="2764">
                  <c:v>75000000</c:v>
                </c:pt>
                <c:pt idx="2765">
                  <c:v>190000000</c:v>
                </c:pt>
                <c:pt idx="2766">
                  <c:v>38000000</c:v>
                </c:pt>
                <c:pt idx="2767">
                  <c:v>27000000</c:v>
                </c:pt>
                <c:pt idx="2768">
                  <c:v>5000000</c:v>
                </c:pt>
                <c:pt idx="2769">
                  <c:v>58000000</c:v>
                </c:pt>
                <c:pt idx="2770">
                  <c:v>44000000</c:v>
                </c:pt>
                <c:pt idx="2771">
                  <c:v>150000000</c:v>
                </c:pt>
                <c:pt idx="2772">
                  <c:v>500000</c:v>
                </c:pt>
                <c:pt idx="2773">
                  <c:v>20000000</c:v>
                </c:pt>
                <c:pt idx="2774">
                  <c:v>18000000</c:v>
                </c:pt>
                <c:pt idx="2775">
                  <c:v>60000000</c:v>
                </c:pt>
                <c:pt idx="2776">
                  <c:v>35000000</c:v>
                </c:pt>
                <c:pt idx="2777">
                  <c:v>64000000</c:v>
                </c:pt>
                <c:pt idx="2778">
                  <c:v>40000000</c:v>
                </c:pt>
                <c:pt idx="2779">
                  <c:v>1000000</c:v>
                </c:pt>
                <c:pt idx="2780">
                  <c:v>8200000</c:v>
                </c:pt>
                <c:pt idx="2781">
                  <c:v>50000000</c:v>
                </c:pt>
                <c:pt idx="2782">
                  <c:v>80000000</c:v>
                </c:pt>
                <c:pt idx="2783">
                  <c:v>15000000</c:v>
                </c:pt>
                <c:pt idx="2784">
                  <c:v>50000000</c:v>
                </c:pt>
                <c:pt idx="2785">
                  <c:v>13000000</c:v>
                </c:pt>
                <c:pt idx="2786">
                  <c:v>40000000</c:v>
                </c:pt>
                <c:pt idx="2787">
                  <c:v>40000000</c:v>
                </c:pt>
                <c:pt idx="2788">
                  <c:v>2000000</c:v>
                </c:pt>
                <c:pt idx="2789">
                  <c:v>20000000</c:v>
                </c:pt>
                <c:pt idx="2790">
                  <c:v>1500000</c:v>
                </c:pt>
                <c:pt idx="2791">
                  <c:v>500000</c:v>
                </c:pt>
                <c:pt idx="2792">
                  <c:v>135000000</c:v>
                </c:pt>
                <c:pt idx="2793">
                  <c:v>30000000</c:v>
                </c:pt>
                <c:pt idx="2794">
                  <c:v>70000000</c:v>
                </c:pt>
                <c:pt idx="2795">
                  <c:v>18000000</c:v>
                </c:pt>
                <c:pt idx="2796">
                  <c:v>53000000</c:v>
                </c:pt>
                <c:pt idx="2797">
                  <c:v>26000000</c:v>
                </c:pt>
                <c:pt idx="2798">
                  <c:v>85000000</c:v>
                </c:pt>
                <c:pt idx="2799">
                  <c:v>57000000</c:v>
                </c:pt>
                <c:pt idx="2800">
                  <c:v>26000000</c:v>
                </c:pt>
                <c:pt idx="2801">
                  <c:v>1300000</c:v>
                </c:pt>
                <c:pt idx="2802">
                  <c:v>120000000</c:v>
                </c:pt>
                <c:pt idx="2803">
                  <c:v>30000000</c:v>
                </c:pt>
                <c:pt idx="2804">
                  <c:v>60000000</c:v>
                </c:pt>
                <c:pt idx="2805">
                  <c:v>45000000</c:v>
                </c:pt>
                <c:pt idx="2806">
                  <c:v>35000000</c:v>
                </c:pt>
                <c:pt idx="2807">
                  <c:v>130000000</c:v>
                </c:pt>
                <c:pt idx="2808">
                  <c:v>2500000</c:v>
                </c:pt>
                <c:pt idx="2809">
                  <c:v>1000000</c:v>
                </c:pt>
                <c:pt idx="2810">
                  <c:v>100000000</c:v>
                </c:pt>
                <c:pt idx="2811">
                  <c:v>140000000</c:v>
                </c:pt>
                <c:pt idx="2812">
                  <c:v>76000000</c:v>
                </c:pt>
                <c:pt idx="2813">
                  <c:v>1000000</c:v>
                </c:pt>
                <c:pt idx="2814">
                  <c:v>8000000</c:v>
                </c:pt>
                <c:pt idx="2815">
                  <c:v>23000000</c:v>
                </c:pt>
                <c:pt idx="2816">
                  <c:v>12000000</c:v>
                </c:pt>
                <c:pt idx="2817">
                  <c:v>25000000</c:v>
                </c:pt>
                <c:pt idx="2818">
                  <c:v>40000000</c:v>
                </c:pt>
                <c:pt idx="2819">
                  <c:v>65000000</c:v>
                </c:pt>
                <c:pt idx="2820">
                  <c:v>20000000</c:v>
                </c:pt>
                <c:pt idx="2821">
                  <c:v>38000000</c:v>
                </c:pt>
                <c:pt idx="2822">
                  <c:v>55000000</c:v>
                </c:pt>
                <c:pt idx="2823">
                  <c:v>23500000</c:v>
                </c:pt>
                <c:pt idx="2824">
                  <c:v>110000000</c:v>
                </c:pt>
                <c:pt idx="2825">
                  <c:v>200000000</c:v>
                </c:pt>
                <c:pt idx="2826">
                  <c:v>45000000</c:v>
                </c:pt>
                <c:pt idx="2827">
                  <c:v>72000000</c:v>
                </c:pt>
                <c:pt idx="2828">
                  <c:v>31500000</c:v>
                </c:pt>
                <c:pt idx="2829">
                  <c:v>170000000</c:v>
                </c:pt>
                <c:pt idx="2830">
                  <c:v>13000000</c:v>
                </c:pt>
                <c:pt idx="2831">
                  <c:v>45000000</c:v>
                </c:pt>
                <c:pt idx="2832">
                  <c:v>80000000</c:v>
                </c:pt>
                <c:pt idx="2833">
                  <c:v>50000000</c:v>
                </c:pt>
                <c:pt idx="2834">
                  <c:v>52000000</c:v>
                </c:pt>
                <c:pt idx="2835">
                  <c:v>57000000</c:v>
                </c:pt>
                <c:pt idx="2836">
                  <c:v>45000000</c:v>
                </c:pt>
                <c:pt idx="2837">
                  <c:v>58000000</c:v>
                </c:pt>
                <c:pt idx="2838">
                  <c:v>7500000</c:v>
                </c:pt>
                <c:pt idx="2839">
                  <c:v>2800000</c:v>
                </c:pt>
                <c:pt idx="2840">
                  <c:v>18000000</c:v>
                </c:pt>
                <c:pt idx="2841">
                  <c:v>20000000</c:v>
                </c:pt>
                <c:pt idx="2842">
                  <c:v>5000000</c:v>
                </c:pt>
                <c:pt idx="2843">
                  <c:v>25000000</c:v>
                </c:pt>
                <c:pt idx="2844">
                  <c:v>82000000</c:v>
                </c:pt>
                <c:pt idx="2845">
                  <c:v>60000000</c:v>
                </c:pt>
                <c:pt idx="2846">
                  <c:v>34000000</c:v>
                </c:pt>
                <c:pt idx="2847">
                  <c:v>42000000</c:v>
                </c:pt>
                <c:pt idx="2848">
                  <c:v>52000000</c:v>
                </c:pt>
                <c:pt idx="2849">
                  <c:v>19000000</c:v>
                </c:pt>
                <c:pt idx="2850">
                  <c:v>22000000</c:v>
                </c:pt>
                <c:pt idx="2851">
                  <c:v>25000000</c:v>
                </c:pt>
                <c:pt idx="2852">
                  <c:v>45000000</c:v>
                </c:pt>
                <c:pt idx="2853">
                  <c:v>60000000</c:v>
                </c:pt>
                <c:pt idx="2854">
                  <c:v>11000000</c:v>
                </c:pt>
                <c:pt idx="2855">
                  <c:v>90000000</c:v>
                </c:pt>
                <c:pt idx="2856">
                  <c:v>25000000</c:v>
                </c:pt>
                <c:pt idx="2857">
                  <c:v>18000000</c:v>
                </c:pt>
                <c:pt idx="2858">
                  <c:v>24000000</c:v>
                </c:pt>
                <c:pt idx="2859">
                  <c:v>170000000</c:v>
                </c:pt>
                <c:pt idx="2860">
                  <c:v>6000000</c:v>
                </c:pt>
                <c:pt idx="2861">
                  <c:v>22000000</c:v>
                </c:pt>
                <c:pt idx="2862">
                  <c:v>30000000</c:v>
                </c:pt>
                <c:pt idx="2863">
                  <c:v>149000000</c:v>
                </c:pt>
                <c:pt idx="2864">
                  <c:v>80000000</c:v>
                </c:pt>
                <c:pt idx="2865">
                  <c:v>49900000</c:v>
                </c:pt>
                <c:pt idx="2866">
                  <c:v>65000000</c:v>
                </c:pt>
                <c:pt idx="2867">
                  <c:v>77000000</c:v>
                </c:pt>
                <c:pt idx="2868">
                  <c:v>70000000</c:v>
                </c:pt>
                <c:pt idx="2869">
                  <c:v>25000000</c:v>
                </c:pt>
                <c:pt idx="2870">
                  <c:v>88000000</c:v>
                </c:pt>
                <c:pt idx="2871">
                  <c:v>45000000</c:v>
                </c:pt>
                <c:pt idx="2872">
                  <c:v>8000000</c:v>
                </c:pt>
                <c:pt idx="2873">
                  <c:v>32000000</c:v>
                </c:pt>
                <c:pt idx="2874">
                  <c:v>18000000</c:v>
                </c:pt>
                <c:pt idx="2875">
                  <c:v>70000</c:v>
                </c:pt>
                <c:pt idx="2876">
                  <c:v>20000000</c:v>
                </c:pt>
                <c:pt idx="2877">
                  <c:v>25000000</c:v>
                </c:pt>
                <c:pt idx="2878">
                  <c:v>1000000</c:v>
                </c:pt>
                <c:pt idx="2879">
                  <c:v>35000000</c:v>
                </c:pt>
                <c:pt idx="2880">
                  <c:v>10000000</c:v>
                </c:pt>
                <c:pt idx="2881">
                  <c:v>30000000</c:v>
                </c:pt>
                <c:pt idx="2882">
                  <c:v>15000000</c:v>
                </c:pt>
                <c:pt idx="2883">
                  <c:v>68000000</c:v>
                </c:pt>
                <c:pt idx="2884">
                  <c:v>1500000</c:v>
                </c:pt>
                <c:pt idx="2885">
                  <c:v>20000000</c:v>
                </c:pt>
                <c:pt idx="2886">
                  <c:v>15000000</c:v>
                </c:pt>
                <c:pt idx="2887">
                  <c:v>10000000</c:v>
                </c:pt>
                <c:pt idx="2888">
                  <c:v>30000000</c:v>
                </c:pt>
                <c:pt idx="2889">
                  <c:v>900000</c:v>
                </c:pt>
                <c:pt idx="2890">
                  <c:v>7217600</c:v>
                </c:pt>
                <c:pt idx="2891">
                  <c:v>45000000</c:v>
                </c:pt>
                <c:pt idx="2892">
                  <c:v>21000000</c:v>
                </c:pt>
                <c:pt idx="2893">
                  <c:v>82000000</c:v>
                </c:pt>
                <c:pt idx="2894">
                  <c:v>150000000</c:v>
                </c:pt>
                <c:pt idx="2895">
                  <c:v>12000000</c:v>
                </c:pt>
                <c:pt idx="2896">
                  <c:v>7000000</c:v>
                </c:pt>
                <c:pt idx="2897">
                  <c:v>62000000</c:v>
                </c:pt>
                <c:pt idx="2898">
                  <c:v>115000000</c:v>
                </c:pt>
                <c:pt idx="2899">
                  <c:v>35000000</c:v>
                </c:pt>
                <c:pt idx="2900">
                  <c:v>32000000</c:v>
                </c:pt>
                <c:pt idx="2901">
                  <c:v>55000000</c:v>
                </c:pt>
                <c:pt idx="2902">
                  <c:v>215000000</c:v>
                </c:pt>
                <c:pt idx="2903">
                  <c:v>19400000</c:v>
                </c:pt>
                <c:pt idx="2904">
                  <c:v>25000000</c:v>
                </c:pt>
                <c:pt idx="2905">
                  <c:v>150000000</c:v>
                </c:pt>
                <c:pt idx="2906">
                  <c:v>80000000</c:v>
                </c:pt>
                <c:pt idx="2907">
                  <c:v>50000000</c:v>
                </c:pt>
                <c:pt idx="2908">
                  <c:v>12000000</c:v>
                </c:pt>
                <c:pt idx="2909">
                  <c:v>50000000</c:v>
                </c:pt>
                <c:pt idx="2910">
                  <c:v>7400000</c:v>
                </c:pt>
                <c:pt idx="2911">
                  <c:v>12000000</c:v>
                </c:pt>
                <c:pt idx="2912">
                  <c:v>40000000</c:v>
                </c:pt>
                <c:pt idx="2913">
                  <c:v>2400000</c:v>
                </c:pt>
                <c:pt idx="2914">
                  <c:v>50000000</c:v>
                </c:pt>
                <c:pt idx="2915">
                  <c:v>13500000</c:v>
                </c:pt>
                <c:pt idx="2916">
                  <c:v>12000000</c:v>
                </c:pt>
                <c:pt idx="2917">
                  <c:v>55000000</c:v>
                </c:pt>
                <c:pt idx="2918">
                  <c:v>20000000</c:v>
                </c:pt>
                <c:pt idx="2919">
                  <c:v>20000000</c:v>
                </c:pt>
                <c:pt idx="2920">
                  <c:v>25000000</c:v>
                </c:pt>
                <c:pt idx="2921">
                  <c:v>17000000</c:v>
                </c:pt>
                <c:pt idx="2922">
                  <c:v>25000000</c:v>
                </c:pt>
                <c:pt idx="2923">
                  <c:v>20000000</c:v>
                </c:pt>
                <c:pt idx="2924">
                  <c:v>100000000</c:v>
                </c:pt>
                <c:pt idx="2925">
                  <c:v>24000000</c:v>
                </c:pt>
                <c:pt idx="2926">
                  <c:v>1592000</c:v>
                </c:pt>
                <c:pt idx="2927">
                  <c:v>17500000</c:v>
                </c:pt>
                <c:pt idx="2928">
                  <c:v>75000000</c:v>
                </c:pt>
                <c:pt idx="2929">
                  <c:v>20000000</c:v>
                </c:pt>
                <c:pt idx="2930">
                  <c:v>15000000</c:v>
                </c:pt>
                <c:pt idx="2931">
                  <c:v>3000000</c:v>
                </c:pt>
                <c:pt idx="2932">
                  <c:v>36000000</c:v>
                </c:pt>
                <c:pt idx="2933">
                  <c:v>40000000</c:v>
                </c:pt>
                <c:pt idx="2934">
                  <c:v>63000000</c:v>
                </c:pt>
                <c:pt idx="2935">
                  <c:v>30000000</c:v>
                </c:pt>
                <c:pt idx="2936">
                  <c:v>17000000</c:v>
                </c:pt>
                <c:pt idx="2937">
                  <c:v>5000000</c:v>
                </c:pt>
                <c:pt idx="2938">
                  <c:v>1000000</c:v>
                </c:pt>
                <c:pt idx="2939">
                  <c:v>28000000</c:v>
                </c:pt>
                <c:pt idx="2940">
                  <c:v>12000000</c:v>
                </c:pt>
                <c:pt idx="2941">
                  <c:v>50000000</c:v>
                </c:pt>
                <c:pt idx="2942">
                  <c:v>200000</c:v>
                </c:pt>
                <c:pt idx="2943">
                  <c:v>28000000</c:v>
                </c:pt>
                <c:pt idx="2944">
                  <c:v>180000000</c:v>
                </c:pt>
                <c:pt idx="2945">
                  <c:v>55000000</c:v>
                </c:pt>
                <c:pt idx="2946">
                  <c:v>42000000</c:v>
                </c:pt>
                <c:pt idx="2947">
                  <c:v>72000000</c:v>
                </c:pt>
                <c:pt idx="2948">
                  <c:v>30000000</c:v>
                </c:pt>
                <c:pt idx="2949">
                  <c:v>13000000</c:v>
                </c:pt>
                <c:pt idx="2950">
                  <c:v>85000000</c:v>
                </c:pt>
                <c:pt idx="2951">
                  <c:v>8000000</c:v>
                </c:pt>
                <c:pt idx="2952">
                  <c:v>45000000</c:v>
                </c:pt>
                <c:pt idx="2953">
                  <c:v>2000000</c:v>
                </c:pt>
                <c:pt idx="2954">
                  <c:v>35000000</c:v>
                </c:pt>
                <c:pt idx="2955">
                  <c:v>31000000</c:v>
                </c:pt>
                <c:pt idx="2956">
                  <c:v>40000000</c:v>
                </c:pt>
                <c:pt idx="2957">
                  <c:v>112000000</c:v>
                </c:pt>
                <c:pt idx="2958">
                  <c:v>27000000</c:v>
                </c:pt>
                <c:pt idx="2959">
                  <c:v>130000000</c:v>
                </c:pt>
                <c:pt idx="2960">
                  <c:v>15000000</c:v>
                </c:pt>
                <c:pt idx="2961">
                  <c:v>160000000</c:v>
                </c:pt>
                <c:pt idx="2962">
                  <c:v>35000000</c:v>
                </c:pt>
                <c:pt idx="2963">
                  <c:v>13000000</c:v>
                </c:pt>
                <c:pt idx="2964">
                  <c:v>20000000</c:v>
                </c:pt>
                <c:pt idx="2965">
                  <c:v>140000000</c:v>
                </c:pt>
                <c:pt idx="2966">
                  <c:v>8000000</c:v>
                </c:pt>
                <c:pt idx="2967">
                  <c:v>19000000</c:v>
                </c:pt>
                <c:pt idx="2968">
                  <c:v>42000000</c:v>
                </c:pt>
                <c:pt idx="2969">
                  <c:v>35000000</c:v>
                </c:pt>
                <c:pt idx="2970">
                  <c:v>40000000</c:v>
                </c:pt>
                <c:pt idx="2971">
                  <c:v>60000000</c:v>
                </c:pt>
                <c:pt idx="2972">
                  <c:v>13000000</c:v>
                </c:pt>
                <c:pt idx="2973">
                  <c:v>40000000</c:v>
                </c:pt>
                <c:pt idx="2974">
                  <c:v>90000000</c:v>
                </c:pt>
                <c:pt idx="2975">
                  <c:v>60000000</c:v>
                </c:pt>
                <c:pt idx="2976">
                  <c:v>50000000</c:v>
                </c:pt>
                <c:pt idx="2977">
                  <c:v>20000000</c:v>
                </c:pt>
                <c:pt idx="2978">
                  <c:v>16000000</c:v>
                </c:pt>
                <c:pt idx="2979">
                  <c:v>6000000</c:v>
                </c:pt>
                <c:pt idx="2980">
                  <c:v>120000000</c:v>
                </c:pt>
                <c:pt idx="2981">
                  <c:v>30000000</c:v>
                </c:pt>
                <c:pt idx="2982">
                  <c:v>30000000</c:v>
                </c:pt>
                <c:pt idx="2983">
                  <c:v>130000000</c:v>
                </c:pt>
                <c:pt idx="2984">
                  <c:v>20000000</c:v>
                </c:pt>
                <c:pt idx="2985">
                  <c:v>4700000</c:v>
                </c:pt>
                <c:pt idx="2986">
                  <c:v>30000000</c:v>
                </c:pt>
                <c:pt idx="2987">
                  <c:v>36000000</c:v>
                </c:pt>
                <c:pt idx="2988">
                  <c:v>40000000</c:v>
                </c:pt>
                <c:pt idx="2989">
                  <c:v>18026148</c:v>
                </c:pt>
                <c:pt idx="2990">
                  <c:v>40000000</c:v>
                </c:pt>
                <c:pt idx="2991">
                  <c:v>10000000</c:v>
                </c:pt>
                <c:pt idx="2992">
                  <c:v>17000000</c:v>
                </c:pt>
                <c:pt idx="2993">
                  <c:v>115000000</c:v>
                </c:pt>
                <c:pt idx="2994">
                  <c:v>9000000</c:v>
                </c:pt>
                <c:pt idx="2995">
                  <c:v>4200000</c:v>
                </c:pt>
                <c:pt idx="2996">
                  <c:v>15000000</c:v>
                </c:pt>
                <c:pt idx="2997">
                  <c:v>6000000</c:v>
                </c:pt>
                <c:pt idx="2998">
                  <c:v>55000000</c:v>
                </c:pt>
                <c:pt idx="2999">
                  <c:v>100000000</c:v>
                </c:pt>
                <c:pt idx="3000">
                  <c:v>27500000</c:v>
                </c:pt>
                <c:pt idx="3001">
                  <c:v>24000000</c:v>
                </c:pt>
                <c:pt idx="3002">
                  <c:v>100000000</c:v>
                </c:pt>
                <c:pt idx="3003">
                  <c:v>18500000</c:v>
                </c:pt>
                <c:pt idx="3004">
                  <c:v>6500000</c:v>
                </c:pt>
                <c:pt idx="3005">
                  <c:v>15000000</c:v>
                </c:pt>
                <c:pt idx="3006">
                  <c:v>6000000</c:v>
                </c:pt>
                <c:pt idx="3007">
                  <c:v>5000000</c:v>
                </c:pt>
                <c:pt idx="3008">
                  <c:v>40000000</c:v>
                </c:pt>
                <c:pt idx="3009">
                  <c:v>45000000</c:v>
                </c:pt>
                <c:pt idx="3010">
                  <c:v>2300000</c:v>
                </c:pt>
                <c:pt idx="3011">
                  <c:v>25000000</c:v>
                </c:pt>
                <c:pt idx="3012">
                  <c:v>3000000</c:v>
                </c:pt>
                <c:pt idx="3013">
                  <c:v>36000000</c:v>
                </c:pt>
                <c:pt idx="3014">
                  <c:v>76000000</c:v>
                </c:pt>
                <c:pt idx="3015">
                  <c:v>11000000</c:v>
                </c:pt>
                <c:pt idx="3016">
                  <c:v>14000000</c:v>
                </c:pt>
                <c:pt idx="3017">
                  <c:v>30000000</c:v>
                </c:pt>
                <c:pt idx="3018">
                  <c:v>55000000</c:v>
                </c:pt>
                <c:pt idx="3019">
                  <c:v>6000000</c:v>
                </c:pt>
                <c:pt idx="3020">
                  <c:v>7000000</c:v>
                </c:pt>
                <c:pt idx="3021">
                  <c:v>12000000</c:v>
                </c:pt>
                <c:pt idx="3022">
                  <c:v>15000000</c:v>
                </c:pt>
                <c:pt idx="3023">
                  <c:v>40000000</c:v>
                </c:pt>
                <c:pt idx="3024">
                  <c:v>195000000</c:v>
                </c:pt>
                <c:pt idx="3025">
                  <c:v>50000000</c:v>
                </c:pt>
                <c:pt idx="3026">
                  <c:v>10000000</c:v>
                </c:pt>
                <c:pt idx="3027">
                  <c:v>18000000</c:v>
                </c:pt>
                <c:pt idx="3028">
                  <c:v>35000000</c:v>
                </c:pt>
                <c:pt idx="3029">
                  <c:v>4000000</c:v>
                </c:pt>
                <c:pt idx="3030">
                  <c:v>70000000</c:v>
                </c:pt>
                <c:pt idx="3031">
                  <c:v>15000000</c:v>
                </c:pt>
                <c:pt idx="3032">
                  <c:v>34000000</c:v>
                </c:pt>
                <c:pt idx="3033">
                  <c:v>47000000</c:v>
                </c:pt>
                <c:pt idx="3034">
                  <c:v>60000000</c:v>
                </c:pt>
                <c:pt idx="3035">
                  <c:v>12000000</c:v>
                </c:pt>
                <c:pt idx="3036">
                  <c:v>9000000</c:v>
                </c:pt>
                <c:pt idx="3037">
                  <c:v>20000000</c:v>
                </c:pt>
                <c:pt idx="3038">
                  <c:v>18000000</c:v>
                </c:pt>
                <c:pt idx="3039">
                  <c:v>2000000</c:v>
                </c:pt>
                <c:pt idx="3040">
                  <c:v>35000000</c:v>
                </c:pt>
                <c:pt idx="3041">
                  <c:v>21000000</c:v>
                </c:pt>
                <c:pt idx="3042">
                  <c:v>12800000</c:v>
                </c:pt>
                <c:pt idx="3043">
                  <c:v>60000000</c:v>
                </c:pt>
                <c:pt idx="3044">
                  <c:v>23000000</c:v>
                </c:pt>
                <c:pt idx="3045">
                  <c:v>27000000</c:v>
                </c:pt>
                <c:pt idx="3046">
                  <c:v>70000000</c:v>
                </c:pt>
                <c:pt idx="3047">
                  <c:v>20000000</c:v>
                </c:pt>
                <c:pt idx="3048">
                  <c:v>10000000</c:v>
                </c:pt>
                <c:pt idx="3049">
                  <c:v>60000000</c:v>
                </c:pt>
                <c:pt idx="3050">
                  <c:v>59660000</c:v>
                </c:pt>
                <c:pt idx="3051">
                  <c:v>28000000</c:v>
                </c:pt>
                <c:pt idx="3052">
                  <c:v>18000000</c:v>
                </c:pt>
                <c:pt idx="3053">
                  <c:v>400000</c:v>
                </c:pt>
                <c:pt idx="3054">
                  <c:v>15000000</c:v>
                </c:pt>
                <c:pt idx="3055">
                  <c:v>42000000</c:v>
                </c:pt>
                <c:pt idx="3056">
                  <c:v>19430000</c:v>
                </c:pt>
                <c:pt idx="3057">
                  <c:v>35000000</c:v>
                </c:pt>
                <c:pt idx="3058">
                  <c:v>34000000</c:v>
                </c:pt>
                <c:pt idx="3059">
                  <c:v>35000000</c:v>
                </c:pt>
                <c:pt idx="3060">
                  <c:v>33000000</c:v>
                </c:pt>
                <c:pt idx="3061">
                  <c:v>209000000</c:v>
                </c:pt>
                <c:pt idx="3062">
                  <c:v>6500000</c:v>
                </c:pt>
                <c:pt idx="3063">
                  <c:v>22000000</c:v>
                </c:pt>
                <c:pt idx="3064">
                  <c:v>9200000</c:v>
                </c:pt>
                <c:pt idx="3065">
                  <c:v>500000</c:v>
                </c:pt>
                <c:pt idx="3066">
                  <c:v>7000000</c:v>
                </c:pt>
                <c:pt idx="3067">
                  <c:v>14000000</c:v>
                </c:pt>
                <c:pt idx="3068">
                  <c:v>10000000</c:v>
                </c:pt>
                <c:pt idx="3069">
                  <c:v>27000</c:v>
                </c:pt>
                <c:pt idx="3070">
                  <c:v>40000000</c:v>
                </c:pt>
                <c:pt idx="3071">
                  <c:v>10000000</c:v>
                </c:pt>
                <c:pt idx="3072">
                  <c:v>90000000</c:v>
                </c:pt>
                <c:pt idx="3073">
                  <c:v>60000000</c:v>
                </c:pt>
                <c:pt idx="3074">
                  <c:v>75000000</c:v>
                </c:pt>
                <c:pt idx="3075">
                  <c:v>500000</c:v>
                </c:pt>
                <c:pt idx="3076">
                  <c:v>55000000</c:v>
                </c:pt>
                <c:pt idx="3077">
                  <c:v>16000000</c:v>
                </c:pt>
                <c:pt idx="3078">
                  <c:v>28000000</c:v>
                </c:pt>
                <c:pt idx="3079">
                  <c:v>23000000</c:v>
                </c:pt>
                <c:pt idx="3080">
                  <c:v>65000000</c:v>
                </c:pt>
                <c:pt idx="3081">
                  <c:v>160000000</c:v>
                </c:pt>
                <c:pt idx="3082">
                  <c:v>20000000</c:v>
                </c:pt>
                <c:pt idx="3083">
                  <c:v>35000000</c:v>
                </c:pt>
                <c:pt idx="3084">
                  <c:v>87000000</c:v>
                </c:pt>
                <c:pt idx="3085">
                  <c:v>15000000</c:v>
                </c:pt>
                <c:pt idx="3086">
                  <c:v>57000000</c:v>
                </c:pt>
                <c:pt idx="3087">
                  <c:v>200000</c:v>
                </c:pt>
                <c:pt idx="3088">
                  <c:v>55000000</c:v>
                </c:pt>
                <c:pt idx="3089">
                  <c:v>5000000</c:v>
                </c:pt>
                <c:pt idx="3090">
                  <c:v>7000000</c:v>
                </c:pt>
                <c:pt idx="3091">
                  <c:v>160000000</c:v>
                </c:pt>
                <c:pt idx="3092">
                  <c:v>35000000</c:v>
                </c:pt>
                <c:pt idx="3093">
                  <c:v>65000000</c:v>
                </c:pt>
                <c:pt idx="3094">
                  <c:v>55000000</c:v>
                </c:pt>
                <c:pt idx="3095">
                  <c:v>35000000</c:v>
                </c:pt>
                <c:pt idx="3096">
                  <c:v>500000</c:v>
                </c:pt>
                <c:pt idx="3097">
                  <c:v>15000000</c:v>
                </c:pt>
                <c:pt idx="3098">
                  <c:v>80000000</c:v>
                </c:pt>
                <c:pt idx="3099">
                  <c:v>17000000</c:v>
                </c:pt>
                <c:pt idx="3100">
                  <c:v>28000000</c:v>
                </c:pt>
                <c:pt idx="3101">
                  <c:v>35000000</c:v>
                </c:pt>
                <c:pt idx="3102">
                  <c:v>35000000</c:v>
                </c:pt>
                <c:pt idx="3103">
                  <c:v>26000000</c:v>
                </c:pt>
                <c:pt idx="3104">
                  <c:v>60000000</c:v>
                </c:pt>
                <c:pt idx="3105">
                  <c:v>35000000</c:v>
                </c:pt>
                <c:pt idx="3106">
                  <c:v>1000000</c:v>
                </c:pt>
                <c:pt idx="3107">
                  <c:v>20000000</c:v>
                </c:pt>
                <c:pt idx="3108">
                  <c:v>600000</c:v>
                </c:pt>
                <c:pt idx="3109">
                  <c:v>25000000</c:v>
                </c:pt>
                <c:pt idx="3110">
                  <c:v>20000000</c:v>
                </c:pt>
                <c:pt idx="3111">
                  <c:v>11500000</c:v>
                </c:pt>
                <c:pt idx="3112">
                  <c:v>30000000</c:v>
                </c:pt>
                <c:pt idx="3113">
                  <c:v>8000000</c:v>
                </c:pt>
                <c:pt idx="3114">
                  <c:v>126000000</c:v>
                </c:pt>
                <c:pt idx="3115">
                  <c:v>70000000</c:v>
                </c:pt>
                <c:pt idx="3116">
                  <c:v>15000000</c:v>
                </c:pt>
                <c:pt idx="3117">
                  <c:v>51000000</c:v>
                </c:pt>
                <c:pt idx="3118">
                  <c:v>1800000</c:v>
                </c:pt>
                <c:pt idx="3119">
                  <c:v>15000000</c:v>
                </c:pt>
                <c:pt idx="3120">
                  <c:v>11000000</c:v>
                </c:pt>
                <c:pt idx="3121">
                  <c:v>1500000</c:v>
                </c:pt>
                <c:pt idx="3122">
                  <c:v>1000000</c:v>
                </c:pt>
                <c:pt idx="3123">
                  <c:v>27000000</c:v>
                </c:pt>
                <c:pt idx="3124">
                  <c:v>263700000</c:v>
                </c:pt>
                <c:pt idx="3125">
                  <c:v>11000000</c:v>
                </c:pt>
                <c:pt idx="3126">
                  <c:v>1000000</c:v>
                </c:pt>
                <c:pt idx="3127">
                  <c:v>105000000</c:v>
                </c:pt>
                <c:pt idx="3128">
                  <c:v>1300000</c:v>
                </c:pt>
                <c:pt idx="3129">
                  <c:v>57000000</c:v>
                </c:pt>
                <c:pt idx="3130">
                  <c:v>16000000</c:v>
                </c:pt>
                <c:pt idx="3131">
                  <c:v>140000000</c:v>
                </c:pt>
                <c:pt idx="3132">
                  <c:v>22000000</c:v>
                </c:pt>
                <c:pt idx="3133">
                  <c:v>70000000</c:v>
                </c:pt>
                <c:pt idx="3134">
                  <c:v>50000000</c:v>
                </c:pt>
                <c:pt idx="3135">
                  <c:v>38000000</c:v>
                </c:pt>
                <c:pt idx="3136">
                  <c:v>75000000</c:v>
                </c:pt>
                <c:pt idx="3137">
                  <c:v>1500000</c:v>
                </c:pt>
                <c:pt idx="3138">
                  <c:v>7000000</c:v>
                </c:pt>
                <c:pt idx="3139">
                  <c:v>176000000</c:v>
                </c:pt>
                <c:pt idx="3140">
                  <c:v>70000000</c:v>
                </c:pt>
                <c:pt idx="3141">
                  <c:v>500000</c:v>
                </c:pt>
                <c:pt idx="3142">
                  <c:v>45000000</c:v>
                </c:pt>
                <c:pt idx="3143">
                  <c:v>23000000</c:v>
                </c:pt>
                <c:pt idx="3144">
                  <c:v>15000000</c:v>
                </c:pt>
                <c:pt idx="3145">
                  <c:v>20000000</c:v>
                </c:pt>
                <c:pt idx="3146">
                  <c:v>40000000</c:v>
                </c:pt>
                <c:pt idx="3147">
                  <c:v>102000000</c:v>
                </c:pt>
                <c:pt idx="3148">
                  <c:v>12000000</c:v>
                </c:pt>
                <c:pt idx="3149">
                  <c:v>80000000</c:v>
                </c:pt>
                <c:pt idx="3150">
                  <c:v>20000000</c:v>
                </c:pt>
                <c:pt idx="3151">
                  <c:v>9600000</c:v>
                </c:pt>
                <c:pt idx="3152">
                  <c:v>130000000</c:v>
                </c:pt>
                <c:pt idx="3153">
                  <c:v>11000000</c:v>
                </c:pt>
                <c:pt idx="3154">
                  <c:v>20000000</c:v>
                </c:pt>
                <c:pt idx="3155">
                  <c:v>11000000</c:v>
                </c:pt>
                <c:pt idx="3156">
                  <c:v>3500000</c:v>
                </c:pt>
                <c:pt idx="3157">
                  <c:v>7000000</c:v>
                </c:pt>
                <c:pt idx="3158">
                  <c:v>33000000</c:v>
                </c:pt>
                <c:pt idx="3159">
                  <c:v>120000000</c:v>
                </c:pt>
                <c:pt idx="3160">
                  <c:v>20000000</c:v>
                </c:pt>
                <c:pt idx="3161">
                  <c:v>28000000</c:v>
                </c:pt>
                <c:pt idx="3162">
                  <c:v>100000000</c:v>
                </c:pt>
                <c:pt idx="3163">
                  <c:v>8000000</c:v>
                </c:pt>
                <c:pt idx="3164">
                  <c:v>70000000</c:v>
                </c:pt>
                <c:pt idx="3165">
                  <c:v>1500000</c:v>
                </c:pt>
                <c:pt idx="3166">
                  <c:v>7300000</c:v>
                </c:pt>
                <c:pt idx="3167">
                  <c:v>7000000</c:v>
                </c:pt>
                <c:pt idx="3168">
                  <c:v>30000000</c:v>
                </c:pt>
                <c:pt idx="3169">
                  <c:v>45000000</c:v>
                </c:pt>
                <c:pt idx="3170">
                  <c:v>18000000</c:v>
                </c:pt>
                <c:pt idx="3171">
                  <c:v>70000000</c:v>
                </c:pt>
                <c:pt idx="3172">
                  <c:v>80000000</c:v>
                </c:pt>
                <c:pt idx="3173">
                  <c:v>18000000</c:v>
                </c:pt>
                <c:pt idx="3174">
                  <c:v>13000000</c:v>
                </c:pt>
                <c:pt idx="3175">
                  <c:v>80000000</c:v>
                </c:pt>
                <c:pt idx="3176">
                  <c:v>1066167</c:v>
                </c:pt>
                <c:pt idx="3177">
                  <c:v>40000000</c:v>
                </c:pt>
                <c:pt idx="3178">
                  <c:v>40000000</c:v>
                </c:pt>
                <c:pt idx="3179">
                  <c:v>17000000</c:v>
                </c:pt>
                <c:pt idx="3180">
                  <c:v>35000000</c:v>
                </c:pt>
                <c:pt idx="3181">
                  <c:v>7000000</c:v>
                </c:pt>
                <c:pt idx="3182">
                  <c:v>18000000</c:v>
                </c:pt>
                <c:pt idx="3183">
                  <c:v>5500000</c:v>
                </c:pt>
                <c:pt idx="3184">
                  <c:v>135000000</c:v>
                </c:pt>
                <c:pt idx="3185">
                  <c:v>137000000</c:v>
                </c:pt>
                <c:pt idx="3186">
                  <c:v>3000000</c:v>
                </c:pt>
                <c:pt idx="3187">
                  <c:v>1900000</c:v>
                </c:pt>
                <c:pt idx="3188">
                  <c:v>10000000</c:v>
                </c:pt>
                <c:pt idx="3189">
                  <c:v>150000000</c:v>
                </c:pt>
                <c:pt idx="3190">
                  <c:v>100000000</c:v>
                </c:pt>
                <c:pt idx="3191">
                  <c:v>4825000</c:v>
                </c:pt>
                <c:pt idx="3192">
                  <c:v>56000000</c:v>
                </c:pt>
                <c:pt idx="3193">
                  <c:v>80000000</c:v>
                </c:pt>
                <c:pt idx="3194">
                  <c:v>35000000</c:v>
                </c:pt>
                <c:pt idx="3195">
                  <c:v>25000000</c:v>
                </c:pt>
                <c:pt idx="3196">
                  <c:v>6000000</c:v>
                </c:pt>
                <c:pt idx="3197">
                  <c:v>47000000</c:v>
                </c:pt>
                <c:pt idx="3198">
                  <c:v>8000000</c:v>
                </c:pt>
                <c:pt idx="3199">
                  <c:v>60000000</c:v>
                </c:pt>
                <c:pt idx="3200">
                  <c:v>140000000</c:v>
                </c:pt>
                <c:pt idx="3201">
                  <c:v>14000000</c:v>
                </c:pt>
                <c:pt idx="3202">
                  <c:v>155000000</c:v>
                </c:pt>
                <c:pt idx="3203">
                  <c:v>38000000</c:v>
                </c:pt>
                <c:pt idx="3204">
                  <c:v>25000000</c:v>
                </c:pt>
                <c:pt idx="3205">
                  <c:v>5000000</c:v>
                </c:pt>
                <c:pt idx="3206">
                  <c:v>80000000</c:v>
                </c:pt>
                <c:pt idx="3207">
                  <c:v>2500000</c:v>
                </c:pt>
                <c:pt idx="3208">
                  <c:v>175000000</c:v>
                </c:pt>
                <c:pt idx="3209">
                  <c:v>65000000</c:v>
                </c:pt>
                <c:pt idx="3210">
                  <c:v>1500000</c:v>
                </c:pt>
                <c:pt idx="3211">
                  <c:v>10000000</c:v>
                </c:pt>
                <c:pt idx="3212">
                  <c:v>110000000</c:v>
                </c:pt>
                <c:pt idx="3213">
                  <c:v>60000000</c:v>
                </c:pt>
                <c:pt idx="3214">
                  <c:v>29000000</c:v>
                </c:pt>
                <c:pt idx="3215">
                  <c:v>1400000</c:v>
                </c:pt>
                <c:pt idx="3216">
                  <c:v>5000000</c:v>
                </c:pt>
                <c:pt idx="3217">
                  <c:v>4000000</c:v>
                </c:pt>
                <c:pt idx="3218">
                  <c:v>50000000</c:v>
                </c:pt>
                <c:pt idx="3219">
                  <c:v>35000000</c:v>
                </c:pt>
                <c:pt idx="3220">
                  <c:v>24000000</c:v>
                </c:pt>
                <c:pt idx="3221">
                  <c:v>20000000</c:v>
                </c:pt>
                <c:pt idx="3222">
                  <c:v>65000000</c:v>
                </c:pt>
                <c:pt idx="3223">
                  <c:v>5000000</c:v>
                </c:pt>
                <c:pt idx="3224">
                  <c:v>50000000</c:v>
                </c:pt>
                <c:pt idx="3225">
                  <c:v>26000000</c:v>
                </c:pt>
                <c:pt idx="3226">
                  <c:v>21000000</c:v>
                </c:pt>
                <c:pt idx="3227">
                  <c:v>107000000</c:v>
                </c:pt>
                <c:pt idx="3228">
                  <c:v>10000000</c:v>
                </c:pt>
                <c:pt idx="3229">
                  <c:v>18000000</c:v>
                </c:pt>
                <c:pt idx="3230">
                  <c:v>50000000</c:v>
                </c:pt>
                <c:pt idx="3231">
                  <c:v>45000000</c:v>
                </c:pt>
                <c:pt idx="3232">
                  <c:v>18000000</c:v>
                </c:pt>
                <c:pt idx="3233">
                  <c:v>8000000</c:v>
                </c:pt>
                <c:pt idx="3234">
                  <c:v>25000000</c:v>
                </c:pt>
                <c:pt idx="3235">
                  <c:v>2000000</c:v>
                </c:pt>
                <c:pt idx="3236">
                  <c:v>70000000</c:v>
                </c:pt>
                <c:pt idx="3237">
                  <c:v>29000000</c:v>
                </c:pt>
                <c:pt idx="3238">
                  <c:v>50000000</c:v>
                </c:pt>
                <c:pt idx="3239">
                  <c:v>84000000</c:v>
                </c:pt>
                <c:pt idx="3240">
                  <c:v>38000000</c:v>
                </c:pt>
                <c:pt idx="3241">
                  <c:v>8495000</c:v>
                </c:pt>
                <c:pt idx="3242">
                  <c:v>60000000</c:v>
                </c:pt>
                <c:pt idx="3243">
                  <c:v>20000000</c:v>
                </c:pt>
                <c:pt idx="3244">
                  <c:v>20000000</c:v>
                </c:pt>
                <c:pt idx="3245">
                  <c:v>25000000</c:v>
                </c:pt>
                <c:pt idx="3246">
                  <c:v>4000000</c:v>
                </c:pt>
                <c:pt idx="3247">
                  <c:v>250000</c:v>
                </c:pt>
                <c:pt idx="3248">
                  <c:v>2000000</c:v>
                </c:pt>
                <c:pt idx="3249">
                  <c:v>28000000</c:v>
                </c:pt>
                <c:pt idx="3250">
                  <c:v>60000000</c:v>
                </c:pt>
                <c:pt idx="3251">
                  <c:v>24000000</c:v>
                </c:pt>
                <c:pt idx="3252">
                  <c:v>500000</c:v>
                </c:pt>
                <c:pt idx="3253">
                  <c:v>50000000</c:v>
                </c:pt>
                <c:pt idx="3254">
                  <c:v>36000000</c:v>
                </c:pt>
                <c:pt idx="3255">
                  <c:v>22000000</c:v>
                </c:pt>
                <c:pt idx="3256">
                  <c:v>70000000</c:v>
                </c:pt>
                <c:pt idx="3257">
                  <c:v>75000000</c:v>
                </c:pt>
                <c:pt idx="3258">
                  <c:v>10000000</c:v>
                </c:pt>
                <c:pt idx="3259">
                  <c:v>12000000</c:v>
                </c:pt>
                <c:pt idx="3260">
                  <c:v>4500000</c:v>
                </c:pt>
                <c:pt idx="3261">
                  <c:v>34000000</c:v>
                </c:pt>
                <c:pt idx="3262">
                  <c:v>40000000</c:v>
                </c:pt>
                <c:pt idx="3263">
                  <c:v>7000000</c:v>
                </c:pt>
                <c:pt idx="3264">
                  <c:v>80000000</c:v>
                </c:pt>
                <c:pt idx="3265">
                  <c:v>35000000</c:v>
                </c:pt>
                <c:pt idx="3266">
                  <c:v>20000000</c:v>
                </c:pt>
                <c:pt idx="3267">
                  <c:v>22500000</c:v>
                </c:pt>
                <c:pt idx="3268">
                  <c:v>28000000</c:v>
                </c:pt>
                <c:pt idx="3269">
                  <c:v>12000000</c:v>
                </c:pt>
                <c:pt idx="3270">
                  <c:v>35000000</c:v>
                </c:pt>
                <c:pt idx="3271">
                  <c:v>40000000</c:v>
                </c:pt>
                <c:pt idx="3272">
                  <c:v>95000000</c:v>
                </c:pt>
                <c:pt idx="3273">
                  <c:v>800000</c:v>
                </c:pt>
                <c:pt idx="3274">
                  <c:v>11000000</c:v>
                </c:pt>
                <c:pt idx="3275">
                  <c:v>45000000</c:v>
                </c:pt>
                <c:pt idx="3276">
                  <c:v>24000000</c:v>
                </c:pt>
                <c:pt idx="3277">
                  <c:v>16000000</c:v>
                </c:pt>
                <c:pt idx="3278">
                  <c:v>18000000</c:v>
                </c:pt>
                <c:pt idx="3279">
                  <c:v>1500000</c:v>
                </c:pt>
                <c:pt idx="3280">
                  <c:v>14000000</c:v>
                </c:pt>
                <c:pt idx="3281">
                  <c:v>30000000</c:v>
                </c:pt>
                <c:pt idx="3282">
                  <c:v>20000000</c:v>
                </c:pt>
                <c:pt idx="3283">
                  <c:v>86000000</c:v>
                </c:pt>
                <c:pt idx="3284">
                  <c:v>45000000</c:v>
                </c:pt>
                <c:pt idx="3285">
                  <c:v>41000000</c:v>
                </c:pt>
                <c:pt idx="3286">
                  <c:v>10000000</c:v>
                </c:pt>
                <c:pt idx="3287">
                  <c:v>37000000</c:v>
                </c:pt>
                <c:pt idx="3288">
                  <c:v>2200000</c:v>
                </c:pt>
                <c:pt idx="3289">
                  <c:v>55000000</c:v>
                </c:pt>
                <c:pt idx="3290">
                  <c:v>12000000</c:v>
                </c:pt>
                <c:pt idx="3291">
                  <c:v>38600000</c:v>
                </c:pt>
                <c:pt idx="3292">
                  <c:v>9000000</c:v>
                </c:pt>
                <c:pt idx="3293">
                  <c:v>2800000</c:v>
                </c:pt>
                <c:pt idx="3294">
                  <c:v>35000000</c:v>
                </c:pt>
                <c:pt idx="3295">
                  <c:v>5000000</c:v>
                </c:pt>
                <c:pt idx="3296">
                  <c:v>27000000</c:v>
                </c:pt>
                <c:pt idx="3297">
                  <c:v>10000000</c:v>
                </c:pt>
                <c:pt idx="3298">
                  <c:v>28000000</c:v>
                </c:pt>
                <c:pt idx="3299">
                  <c:v>25000000</c:v>
                </c:pt>
                <c:pt idx="3300">
                  <c:v>4800000</c:v>
                </c:pt>
                <c:pt idx="3301">
                  <c:v>13000000</c:v>
                </c:pt>
                <c:pt idx="3302">
                  <c:v>4500000</c:v>
                </c:pt>
                <c:pt idx="3303">
                  <c:v>71000000</c:v>
                </c:pt>
                <c:pt idx="3304">
                  <c:v>15000000</c:v>
                </c:pt>
                <c:pt idx="3305">
                  <c:v>3800000</c:v>
                </c:pt>
                <c:pt idx="3306">
                  <c:v>3850000</c:v>
                </c:pt>
                <c:pt idx="3307">
                  <c:v>4500000</c:v>
                </c:pt>
                <c:pt idx="3308">
                  <c:v>6500000</c:v>
                </c:pt>
                <c:pt idx="3309">
                  <c:v>3400000</c:v>
                </c:pt>
                <c:pt idx="3310">
                  <c:v>13000000</c:v>
                </c:pt>
                <c:pt idx="3311">
                  <c:v>65000000</c:v>
                </c:pt>
                <c:pt idx="3312">
                  <c:v>40000000</c:v>
                </c:pt>
                <c:pt idx="3313">
                  <c:v>7200000</c:v>
                </c:pt>
                <c:pt idx="3314">
                  <c:v>55000000</c:v>
                </c:pt>
                <c:pt idx="3315">
                  <c:v>16000000</c:v>
                </c:pt>
                <c:pt idx="3316">
                  <c:v>39000000</c:v>
                </c:pt>
                <c:pt idx="3317">
                  <c:v>30000000</c:v>
                </c:pt>
                <c:pt idx="3318">
                  <c:v>7000000</c:v>
                </c:pt>
                <c:pt idx="3319">
                  <c:v>12000000</c:v>
                </c:pt>
                <c:pt idx="3320">
                  <c:v>22000000</c:v>
                </c:pt>
                <c:pt idx="3321">
                  <c:v>15000000</c:v>
                </c:pt>
                <c:pt idx="3322">
                  <c:v>21000000</c:v>
                </c:pt>
                <c:pt idx="3323">
                  <c:v>5250000</c:v>
                </c:pt>
                <c:pt idx="3324">
                  <c:v>45000000</c:v>
                </c:pt>
                <c:pt idx="3325">
                  <c:v>6000000</c:v>
                </c:pt>
                <c:pt idx="3326">
                  <c:v>30000000</c:v>
                </c:pt>
                <c:pt idx="3327">
                  <c:v>6000000</c:v>
                </c:pt>
                <c:pt idx="3328">
                  <c:v>1000000</c:v>
                </c:pt>
                <c:pt idx="3329">
                  <c:v>40000000</c:v>
                </c:pt>
                <c:pt idx="3330">
                  <c:v>55000000</c:v>
                </c:pt>
                <c:pt idx="3331">
                  <c:v>150000000</c:v>
                </c:pt>
                <c:pt idx="3332">
                  <c:v>12000000</c:v>
                </c:pt>
                <c:pt idx="3333">
                  <c:v>26000000</c:v>
                </c:pt>
                <c:pt idx="3334">
                  <c:v>25000000</c:v>
                </c:pt>
                <c:pt idx="3335">
                  <c:v>4000000</c:v>
                </c:pt>
                <c:pt idx="3336">
                  <c:v>3000000</c:v>
                </c:pt>
                <c:pt idx="3337">
                  <c:v>44000000</c:v>
                </c:pt>
                <c:pt idx="3338">
                  <c:v>17000000</c:v>
                </c:pt>
                <c:pt idx="3339">
                  <c:v>4000000</c:v>
                </c:pt>
                <c:pt idx="3340">
                  <c:v>300000</c:v>
                </c:pt>
                <c:pt idx="3341">
                  <c:v>22000000</c:v>
                </c:pt>
                <c:pt idx="3342">
                  <c:v>2000000</c:v>
                </c:pt>
                <c:pt idx="3343">
                  <c:v>8000000</c:v>
                </c:pt>
                <c:pt idx="3344">
                  <c:v>35000000</c:v>
                </c:pt>
                <c:pt idx="3345">
                  <c:v>6000000</c:v>
                </c:pt>
                <c:pt idx="3346">
                  <c:v>55000000</c:v>
                </c:pt>
                <c:pt idx="3347">
                  <c:v>47000000</c:v>
                </c:pt>
                <c:pt idx="3348">
                  <c:v>10000000</c:v>
                </c:pt>
                <c:pt idx="3349">
                  <c:v>15000000</c:v>
                </c:pt>
                <c:pt idx="3350">
                  <c:v>15000000</c:v>
                </c:pt>
                <c:pt idx="3351">
                  <c:v>30000000</c:v>
                </c:pt>
                <c:pt idx="3352">
                  <c:v>1500000</c:v>
                </c:pt>
                <c:pt idx="3353">
                  <c:v>50000000</c:v>
                </c:pt>
                <c:pt idx="3354">
                  <c:v>2500000</c:v>
                </c:pt>
                <c:pt idx="3355">
                  <c:v>35000000</c:v>
                </c:pt>
                <c:pt idx="3356">
                  <c:v>10000000</c:v>
                </c:pt>
                <c:pt idx="3357">
                  <c:v>80000000</c:v>
                </c:pt>
                <c:pt idx="3358">
                  <c:v>60000000</c:v>
                </c:pt>
                <c:pt idx="3359">
                  <c:v>35000000</c:v>
                </c:pt>
                <c:pt idx="3360">
                  <c:v>45000000</c:v>
                </c:pt>
                <c:pt idx="3361">
                  <c:v>50000000</c:v>
                </c:pt>
                <c:pt idx="3362">
                  <c:v>12000000</c:v>
                </c:pt>
                <c:pt idx="3363">
                  <c:v>14000000</c:v>
                </c:pt>
                <c:pt idx="3364">
                  <c:v>16000000</c:v>
                </c:pt>
                <c:pt idx="3365">
                  <c:v>25000000</c:v>
                </c:pt>
                <c:pt idx="3366">
                  <c:v>40000000</c:v>
                </c:pt>
                <c:pt idx="3367">
                  <c:v>70000000</c:v>
                </c:pt>
                <c:pt idx="3368">
                  <c:v>40000000</c:v>
                </c:pt>
                <c:pt idx="3369">
                  <c:v>47000000</c:v>
                </c:pt>
                <c:pt idx="3370">
                  <c:v>57000000</c:v>
                </c:pt>
                <c:pt idx="3371">
                  <c:v>100000</c:v>
                </c:pt>
                <c:pt idx="3372">
                  <c:v>23000000</c:v>
                </c:pt>
                <c:pt idx="3373">
                  <c:v>20000000</c:v>
                </c:pt>
                <c:pt idx="3374">
                  <c:v>17000000</c:v>
                </c:pt>
                <c:pt idx="3375">
                  <c:v>39200000</c:v>
                </c:pt>
                <c:pt idx="3376">
                  <c:v>9000000</c:v>
                </c:pt>
                <c:pt idx="3377">
                  <c:v>28000000</c:v>
                </c:pt>
                <c:pt idx="3378">
                  <c:v>20000000</c:v>
                </c:pt>
                <c:pt idx="3379">
                  <c:v>1500000</c:v>
                </c:pt>
                <c:pt idx="3380">
                  <c:v>20000000</c:v>
                </c:pt>
                <c:pt idx="3381">
                  <c:v>98000000</c:v>
                </c:pt>
                <c:pt idx="3382">
                  <c:v>900000</c:v>
                </c:pt>
                <c:pt idx="3383">
                  <c:v>4600000</c:v>
                </c:pt>
                <c:pt idx="3384">
                  <c:v>19000000</c:v>
                </c:pt>
                <c:pt idx="3385">
                  <c:v>32000000</c:v>
                </c:pt>
                <c:pt idx="3386">
                  <c:v>9000000</c:v>
                </c:pt>
                <c:pt idx="3387">
                  <c:v>100000000</c:v>
                </c:pt>
                <c:pt idx="3388">
                  <c:v>1500000</c:v>
                </c:pt>
                <c:pt idx="3389">
                  <c:v>1700000</c:v>
                </c:pt>
                <c:pt idx="3390">
                  <c:v>500000</c:v>
                </c:pt>
                <c:pt idx="3391">
                  <c:v>6500000</c:v>
                </c:pt>
                <c:pt idx="3392">
                  <c:v>10000000</c:v>
                </c:pt>
                <c:pt idx="3393">
                  <c:v>16000000</c:v>
                </c:pt>
                <c:pt idx="3394">
                  <c:v>54000000</c:v>
                </c:pt>
                <c:pt idx="3395">
                  <c:v>55000000</c:v>
                </c:pt>
                <c:pt idx="3396">
                  <c:v>16000000</c:v>
                </c:pt>
                <c:pt idx="3397">
                  <c:v>1000000</c:v>
                </c:pt>
                <c:pt idx="3398">
                  <c:v>1500000</c:v>
                </c:pt>
                <c:pt idx="3399">
                  <c:v>750000</c:v>
                </c:pt>
                <c:pt idx="3400">
                  <c:v>27000000</c:v>
                </c:pt>
                <c:pt idx="3401">
                  <c:v>45000000</c:v>
                </c:pt>
                <c:pt idx="3402">
                  <c:v>70000000</c:v>
                </c:pt>
                <c:pt idx="3403">
                  <c:v>10000000</c:v>
                </c:pt>
                <c:pt idx="3404">
                  <c:v>3000000</c:v>
                </c:pt>
                <c:pt idx="3405">
                  <c:v>1000000</c:v>
                </c:pt>
                <c:pt idx="3406">
                  <c:v>20000000</c:v>
                </c:pt>
                <c:pt idx="3407">
                  <c:v>4000000</c:v>
                </c:pt>
                <c:pt idx="3408">
                  <c:v>12000000</c:v>
                </c:pt>
                <c:pt idx="3409">
                  <c:v>2000000</c:v>
                </c:pt>
                <c:pt idx="3410">
                  <c:v>30000000</c:v>
                </c:pt>
                <c:pt idx="3411">
                  <c:v>9000000</c:v>
                </c:pt>
                <c:pt idx="3412">
                  <c:v>12500000</c:v>
                </c:pt>
                <c:pt idx="3413">
                  <c:v>500000</c:v>
                </c:pt>
                <c:pt idx="3414">
                  <c:v>1000000</c:v>
                </c:pt>
                <c:pt idx="3415">
                  <c:v>30000000</c:v>
                </c:pt>
                <c:pt idx="3416">
                  <c:v>1000000</c:v>
                </c:pt>
                <c:pt idx="3417">
                  <c:v>4600000</c:v>
                </c:pt>
                <c:pt idx="3418">
                  <c:v>16000000</c:v>
                </c:pt>
                <c:pt idx="3419">
                  <c:v>4000000</c:v>
                </c:pt>
                <c:pt idx="3420">
                  <c:v>4000000</c:v>
                </c:pt>
                <c:pt idx="3421">
                  <c:v>17000000</c:v>
                </c:pt>
                <c:pt idx="3422">
                  <c:v>1200000</c:v>
                </c:pt>
                <c:pt idx="3423">
                  <c:v>31000000</c:v>
                </c:pt>
                <c:pt idx="3424">
                  <c:v>32000000</c:v>
                </c:pt>
                <c:pt idx="3425">
                  <c:v>15000000</c:v>
                </c:pt>
                <c:pt idx="3426">
                  <c:v>13000000</c:v>
                </c:pt>
                <c:pt idx="3427">
                  <c:v>10000000</c:v>
                </c:pt>
                <c:pt idx="3428">
                  <c:v>13000000</c:v>
                </c:pt>
                <c:pt idx="3429">
                  <c:v>10000000</c:v>
                </c:pt>
                <c:pt idx="3430">
                  <c:v>12500000</c:v>
                </c:pt>
                <c:pt idx="3431">
                  <c:v>12800000</c:v>
                </c:pt>
                <c:pt idx="3432">
                  <c:v>10000000</c:v>
                </c:pt>
                <c:pt idx="3433">
                  <c:v>15000000</c:v>
                </c:pt>
                <c:pt idx="3434">
                  <c:v>7900000</c:v>
                </c:pt>
                <c:pt idx="3435">
                  <c:v>20000000</c:v>
                </c:pt>
                <c:pt idx="3436">
                  <c:v>70000000</c:v>
                </c:pt>
                <c:pt idx="3437">
                  <c:v>20000000</c:v>
                </c:pt>
                <c:pt idx="3438">
                  <c:v>36000000</c:v>
                </c:pt>
                <c:pt idx="3439">
                  <c:v>22000000</c:v>
                </c:pt>
                <c:pt idx="3440">
                  <c:v>1500000</c:v>
                </c:pt>
                <c:pt idx="3441">
                  <c:v>13000000</c:v>
                </c:pt>
                <c:pt idx="3442">
                  <c:v>160000</c:v>
                </c:pt>
                <c:pt idx="3443">
                  <c:v>15500000</c:v>
                </c:pt>
                <c:pt idx="3444">
                  <c:v>7000000</c:v>
                </c:pt>
                <c:pt idx="3445">
                  <c:v>450000</c:v>
                </c:pt>
                <c:pt idx="3446">
                  <c:v>7000000</c:v>
                </c:pt>
                <c:pt idx="3447">
                  <c:v>60000000</c:v>
                </c:pt>
                <c:pt idx="3448">
                  <c:v>90000000</c:v>
                </c:pt>
                <c:pt idx="3449">
                  <c:v>2450000</c:v>
                </c:pt>
                <c:pt idx="3450">
                  <c:v>250000</c:v>
                </c:pt>
                <c:pt idx="3451">
                  <c:v>75000000</c:v>
                </c:pt>
                <c:pt idx="3452">
                  <c:v>12000000</c:v>
                </c:pt>
                <c:pt idx="3453">
                  <c:v>14000000</c:v>
                </c:pt>
                <c:pt idx="3454">
                  <c:v>8000000</c:v>
                </c:pt>
                <c:pt idx="3455">
                  <c:v>1500000</c:v>
                </c:pt>
                <c:pt idx="3456">
                  <c:v>2500000</c:v>
                </c:pt>
                <c:pt idx="3457">
                  <c:v>15000000</c:v>
                </c:pt>
                <c:pt idx="3458">
                  <c:v>4000000</c:v>
                </c:pt>
                <c:pt idx="3459">
                  <c:v>19000000</c:v>
                </c:pt>
                <c:pt idx="3460">
                  <c:v>3500000</c:v>
                </c:pt>
                <c:pt idx="3461">
                  <c:v>160000000</c:v>
                </c:pt>
                <c:pt idx="3462">
                  <c:v>3000000</c:v>
                </c:pt>
                <c:pt idx="3463">
                  <c:v>1500000</c:v>
                </c:pt>
                <c:pt idx="3464">
                  <c:v>6000000</c:v>
                </c:pt>
                <c:pt idx="3465">
                  <c:v>8000000</c:v>
                </c:pt>
                <c:pt idx="3466">
                  <c:v>500000</c:v>
                </c:pt>
                <c:pt idx="3467">
                  <c:v>5000000</c:v>
                </c:pt>
                <c:pt idx="3468">
                  <c:v>7000000</c:v>
                </c:pt>
                <c:pt idx="3469">
                  <c:v>500000</c:v>
                </c:pt>
                <c:pt idx="3470">
                  <c:v>35000000</c:v>
                </c:pt>
                <c:pt idx="3471">
                  <c:v>750000</c:v>
                </c:pt>
                <c:pt idx="3472">
                  <c:v>3500000</c:v>
                </c:pt>
                <c:pt idx="3473">
                  <c:v>1000000</c:v>
                </c:pt>
                <c:pt idx="3474">
                  <c:v>2000000</c:v>
                </c:pt>
                <c:pt idx="3475">
                  <c:v>30000000</c:v>
                </c:pt>
                <c:pt idx="3476">
                  <c:v>25000000</c:v>
                </c:pt>
                <c:pt idx="3477">
                  <c:v>6000000</c:v>
                </c:pt>
                <c:pt idx="3478">
                  <c:v>15000000</c:v>
                </c:pt>
                <c:pt idx="3479">
                  <c:v>1500000</c:v>
                </c:pt>
                <c:pt idx="3480">
                  <c:v>25000000</c:v>
                </c:pt>
                <c:pt idx="3481">
                  <c:v>10000000</c:v>
                </c:pt>
                <c:pt idx="3482">
                  <c:v>200000000</c:v>
                </c:pt>
                <c:pt idx="3483">
                  <c:v>20000000</c:v>
                </c:pt>
                <c:pt idx="3484">
                  <c:v>600000</c:v>
                </c:pt>
                <c:pt idx="3485">
                  <c:v>5000000</c:v>
                </c:pt>
                <c:pt idx="3486">
                  <c:v>20000000</c:v>
                </c:pt>
                <c:pt idx="3487">
                  <c:v>36000000</c:v>
                </c:pt>
                <c:pt idx="3488">
                  <c:v>10000000</c:v>
                </c:pt>
                <c:pt idx="3489">
                  <c:v>14000000</c:v>
                </c:pt>
                <c:pt idx="3490">
                  <c:v>4000000</c:v>
                </c:pt>
                <c:pt idx="3491">
                  <c:v>300000</c:v>
                </c:pt>
                <c:pt idx="3492">
                  <c:v>7000000</c:v>
                </c:pt>
                <c:pt idx="3493">
                  <c:v>20000000</c:v>
                </c:pt>
                <c:pt idx="3494">
                  <c:v>10000000</c:v>
                </c:pt>
                <c:pt idx="3495">
                  <c:v>500000</c:v>
                </c:pt>
                <c:pt idx="3496">
                  <c:v>800000</c:v>
                </c:pt>
                <c:pt idx="3497">
                  <c:v>1100000</c:v>
                </c:pt>
                <c:pt idx="3498">
                  <c:v>8000000</c:v>
                </c:pt>
                <c:pt idx="3499">
                  <c:v>2000000</c:v>
                </c:pt>
                <c:pt idx="3500">
                  <c:v>1200000</c:v>
                </c:pt>
                <c:pt idx="3501">
                  <c:v>10000000</c:v>
                </c:pt>
                <c:pt idx="3502">
                  <c:v>22000000</c:v>
                </c:pt>
                <c:pt idx="3503">
                  <c:v>45000000</c:v>
                </c:pt>
                <c:pt idx="3504">
                  <c:v>22000000</c:v>
                </c:pt>
                <c:pt idx="3505">
                  <c:v>25000000</c:v>
                </c:pt>
                <c:pt idx="3506">
                  <c:v>2500000</c:v>
                </c:pt>
                <c:pt idx="3507">
                  <c:v>2200000</c:v>
                </c:pt>
                <c:pt idx="3508">
                  <c:v>27000000</c:v>
                </c:pt>
                <c:pt idx="3509">
                  <c:v>4000000</c:v>
                </c:pt>
                <c:pt idx="3510">
                  <c:v>2000000</c:v>
                </c:pt>
                <c:pt idx="3511">
                  <c:v>500000</c:v>
                </c:pt>
                <c:pt idx="3512">
                  <c:v>12000000</c:v>
                </c:pt>
                <c:pt idx="3513">
                  <c:v>21000000</c:v>
                </c:pt>
                <c:pt idx="3514">
                  <c:v>10000000</c:v>
                </c:pt>
                <c:pt idx="3515">
                  <c:v>5000000</c:v>
                </c:pt>
                <c:pt idx="3516">
                  <c:v>10000000</c:v>
                </c:pt>
                <c:pt idx="3517">
                  <c:v>50000000</c:v>
                </c:pt>
                <c:pt idx="3518">
                  <c:v>100000000</c:v>
                </c:pt>
                <c:pt idx="3519">
                  <c:v>25000000</c:v>
                </c:pt>
                <c:pt idx="3520">
                  <c:v>50000000</c:v>
                </c:pt>
                <c:pt idx="3521">
                  <c:v>500000</c:v>
                </c:pt>
                <c:pt idx="3522">
                  <c:v>8000000</c:v>
                </c:pt>
                <c:pt idx="3523">
                  <c:v>15000000</c:v>
                </c:pt>
                <c:pt idx="3524">
                  <c:v>32000000</c:v>
                </c:pt>
                <c:pt idx="3525">
                  <c:v>2500000</c:v>
                </c:pt>
                <c:pt idx="3526">
                  <c:v>50000000</c:v>
                </c:pt>
                <c:pt idx="3527">
                  <c:v>16000000</c:v>
                </c:pt>
                <c:pt idx="3528">
                  <c:v>30300000</c:v>
                </c:pt>
                <c:pt idx="3529">
                  <c:v>600000</c:v>
                </c:pt>
                <c:pt idx="3530">
                  <c:v>150000</c:v>
                </c:pt>
                <c:pt idx="3531">
                  <c:v>9000000</c:v>
                </c:pt>
                <c:pt idx="3532">
                  <c:v>8000000</c:v>
                </c:pt>
                <c:pt idx="3533">
                  <c:v>18000000</c:v>
                </c:pt>
                <c:pt idx="3534">
                  <c:v>8000000</c:v>
                </c:pt>
                <c:pt idx="3535">
                  <c:v>2500000</c:v>
                </c:pt>
                <c:pt idx="3536">
                  <c:v>24000000</c:v>
                </c:pt>
                <c:pt idx="3537">
                  <c:v>4000000</c:v>
                </c:pt>
                <c:pt idx="3538">
                  <c:v>10000000</c:v>
                </c:pt>
                <c:pt idx="3539">
                  <c:v>52000000</c:v>
                </c:pt>
                <c:pt idx="3540">
                  <c:v>390000000</c:v>
                </c:pt>
                <c:pt idx="3541">
                  <c:v>4000000</c:v>
                </c:pt>
                <c:pt idx="3542">
                  <c:v>3500000</c:v>
                </c:pt>
                <c:pt idx="3543">
                  <c:v>2700000</c:v>
                </c:pt>
                <c:pt idx="3544">
                  <c:v>25000000</c:v>
                </c:pt>
                <c:pt idx="3545">
                  <c:v>25000000</c:v>
                </c:pt>
                <c:pt idx="3546">
                  <c:v>44000000</c:v>
                </c:pt>
                <c:pt idx="3547">
                  <c:v>3000000</c:v>
                </c:pt>
                <c:pt idx="3548">
                  <c:v>7000000</c:v>
                </c:pt>
                <c:pt idx="3549">
                  <c:v>23000000</c:v>
                </c:pt>
                <c:pt idx="3550">
                  <c:v>150000</c:v>
                </c:pt>
                <c:pt idx="3551">
                  <c:v>1500000</c:v>
                </c:pt>
                <c:pt idx="3552">
                  <c:v>11000000</c:v>
                </c:pt>
                <c:pt idx="3553">
                  <c:v>25000000</c:v>
                </c:pt>
                <c:pt idx="3554">
                  <c:v>10000000</c:v>
                </c:pt>
                <c:pt idx="3555">
                  <c:v>100000000</c:v>
                </c:pt>
                <c:pt idx="3556">
                  <c:v>2500000</c:v>
                </c:pt>
                <c:pt idx="3557">
                  <c:v>36000000</c:v>
                </c:pt>
                <c:pt idx="3558">
                  <c:v>3500000</c:v>
                </c:pt>
                <c:pt idx="3559">
                  <c:v>2500000</c:v>
                </c:pt>
                <c:pt idx="3560">
                  <c:v>25000000</c:v>
                </c:pt>
                <c:pt idx="3561">
                  <c:v>5000000</c:v>
                </c:pt>
                <c:pt idx="3562">
                  <c:v>650000</c:v>
                </c:pt>
                <c:pt idx="3563">
                  <c:v>7000000</c:v>
                </c:pt>
                <c:pt idx="3564">
                  <c:v>12000000</c:v>
                </c:pt>
                <c:pt idx="3565">
                  <c:v>3500000</c:v>
                </c:pt>
                <c:pt idx="3566">
                  <c:v>5000000</c:v>
                </c:pt>
                <c:pt idx="3567">
                  <c:v>15000000</c:v>
                </c:pt>
                <c:pt idx="3568">
                  <c:v>3800000</c:v>
                </c:pt>
                <c:pt idx="3569">
                  <c:v>1400000</c:v>
                </c:pt>
                <c:pt idx="3570">
                  <c:v>7500000</c:v>
                </c:pt>
                <c:pt idx="3571">
                  <c:v>500000</c:v>
                </c:pt>
                <c:pt idx="3572">
                  <c:v>2000000</c:v>
                </c:pt>
                <c:pt idx="3573">
                  <c:v>200000</c:v>
                </c:pt>
                <c:pt idx="3574">
                  <c:v>13000000</c:v>
                </c:pt>
                <c:pt idx="3575">
                  <c:v>2500000</c:v>
                </c:pt>
                <c:pt idx="3576">
                  <c:v>40000000</c:v>
                </c:pt>
                <c:pt idx="3577">
                  <c:v>8900000</c:v>
                </c:pt>
                <c:pt idx="3578">
                  <c:v>4000000</c:v>
                </c:pt>
                <c:pt idx="3579">
                  <c:v>4000000</c:v>
                </c:pt>
                <c:pt idx="3580">
                  <c:v>5000000</c:v>
                </c:pt>
                <c:pt idx="3581">
                  <c:v>1600000</c:v>
                </c:pt>
                <c:pt idx="3582">
                  <c:v>3000000</c:v>
                </c:pt>
                <c:pt idx="3583">
                  <c:v>50000000</c:v>
                </c:pt>
                <c:pt idx="3584">
                  <c:v>500000</c:v>
                </c:pt>
                <c:pt idx="3585">
                  <c:v>4500000</c:v>
                </c:pt>
                <c:pt idx="3586">
                  <c:v>28000000</c:v>
                </c:pt>
                <c:pt idx="3587">
                  <c:v>20000000</c:v>
                </c:pt>
                <c:pt idx="3588">
                  <c:v>15000000</c:v>
                </c:pt>
                <c:pt idx="3589">
                  <c:v>13000000</c:v>
                </c:pt>
                <c:pt idx="3590">
                  <c:v>21000000</c:v>
                </c:pt>
                <c:pt idx="3591">
                  <c:v>10000000</c:v>
                </c:pt>
                <c:pt idx="3592">
                  <c:v>600000</c:v>
                </c:pt>
                <c:pt idx="3593">
                  <c:v>12000000</c:v>
                </c:pt>
                <c:pt idx="3594">
                  <c:v>930000</c:v>
                </c:pt>
                <c:pt idx="3595">
                  <c:v>1000000</c:v>
                </c:pt>
                <c:pt idx="3596">
                  <c:v>1200000</c:v>
                </c:pt>
                <c:pt idx="3597">
                  <c:v>15500000</c:v>
                </c:pt>
                <c:pt idx="3598">
                  <c:v>900000</c:v>
                </c:pt>
                <c:pt idx="3599">
                  <c:v>6200000</c:v>
                </c:pt>
                <c:pt idx="3600">
                  <c:v>15500000</c:v>
                </c:pt>
                <c:pt idx="3601">
                  <c:v>11350000</c:v>
                </c:pt>
                <c:pt idx="3602">
                  <c:v>20000000</c:v>
                </c:pt>
                <c:pt idx="3603">
                  <c:v>16000000</c:v>
                </c:pt>
                <c:pt idx="3604">
                  <c:v>6000000</c:v>
                </c:pt>
                <c:pt idx="3605">
                  <c:v>1000000</c:v>
                </c:pt>
                <c:pt idx="3606">
                  <c:v>6000000</c:v>
                </c:pt>
                <c:pt idx="3607">
                  <c:v>20000000</c:v>
                </c:pt>
                <c:pt idx="3608">
                  <c:v>17500000</c:v>
                </c:pt>
                <c:pt idx="3609">
                  <c:v>5000000</c:v>
                </c:pt>
                <c:pt idx="3610">
                  <c:v>825000</c:v>
                </c:pt>
                <c:pt idx="3611">
                  <c:v>35000000</c:v>
                </c:pt>
                <c:pt idx="3612">
                  <c:v>30000000</c:v>
                </c:pt>
                <c:pt idx="3613">
                  <c:v>12000000</c:v>
                </c:pt>
                <c:pt idx="3614">
                  <c:v>10000000</c:v>
                </c:pt>
                <c:pt idx="3615">
                  <c:v>6500000</c:v>
                </c:pt>
                <c:pt idx="3616">
                  <c:v>1600000</c:v>
                </c:pt>
                <c:pt idx="3617">
                  <c:v>30000000</c:v>
                </c:pt>
                <c:pt idx="3618">
                  <c:v>13000000</c:v>
                </c:pt>
                <c:pt idx="3619">
                  <c:v>8500000</c:v>
                </c:pt>
                <c:pt idx="3620">
                  <c:v>81200000</c:v>
                </c:pt>
                <c:pt idx="3621">
                  <c:v>38000000</c:v>
                </c:pt>
                <c:pt idx="3622">
                  <c:v>40000000</c:v>
                </c:pt>
                <c:pt idx="3623">
                  <c:v>17000000</c:v>
                </c:pt>
                <c:pt idx="3624">
                  <c:v>8000000</c:v>
                </c:pt>
                <c:pt idx="3625">
                  <c:v>8500000</c:v>
                </c:pt>
                <c:pt idx="3626">
                  <c:v>20000000</c:v>
                </c:pt>
                <c:pt idx="3627">
                  <c:v>700000</c:v>
                </c:pt>
                <c:pt idx="3628">
                  <c:v>2600000</c:v>
                </c:pt>
                <c:pt idx="3629">
                  <c:v>8000000</c:v>
                </c:pt>
                <c:pt idx="3630">
                  <c:v>12000000</c:v>
                </c:pt>
                <c:pt idx="3631">
                  <c:v>50000000</c:v>
                </c:pt>
                <c:pt idx="3632">
                  <c:v>13500000</c:v>
                </c:pt>
                <c:pt idx="3633">
                  <c:v>8000000</c:v>
                </c:pt>
                <c:pt idx="3634">
                  <c:v>3000000</c:v>
                </c:pt>
                <c:pt idx="3635">
                  <c:v>20000000</c:v>
                </c:pt>
                <c:pt idx="3636">
                  <c:v>1400000</c:v>
                </c:pt>
                <c:pt idx="3637">
                  <c:v>10000000</c:v>
                </c:pt>
                <c:pt idx="3638">
                  <c:v>16800000</c:v>
                </c:pt>
                <c:pt idx="3639">
                  <c:v>5000000</c:v>
                </c:pt>
                <c:pt idx="3640">
                  <c:v>1000000</c:v>
                </c:pt>
                <c:pt idx="3641">
                  <c:v>10000000</c:v>
                </c:pt>
                <c:pt idx="3642">
                  <c:v>40000000</c:v>
                </c:pt>
                <c:pt idx="3643">
                  <c:v>19900000</c:v>
                </c:pt>
                <c:pt idx="3644">
                  <c:v>8000000</c:v>
                </c:pt>
                <c:pt idx="3645">
                  <c:v>9000000</c:v>
                </c:pt>
                <c:pt idx="3646">
                  <c:v>13400000</c:v>
                </c:pt>
                <c:pt idx="3647">
                  <c:v>15000000</c:v>
                </c:pt>
                <c:pt idx="3648">
                  <c:v>10500000</c:v>
                </c:pt>
                <c:pt idx="3649">
                  <c:v>12000000</c:v>
                </c:pt>
                <c:pt idx="3650">
                  <c:v>1500000</c:v>
                </c:pt>
                <c:pt idx="3651">
                  <c:v>60000000</c:v>
                </c:pt>
                <c:pt idx="3652">
                  <c:v>6500000</c:v>
                </c:pt>
                <c:pt idx="3653">
                  <c:v>3500000</c:v>
                </c:pt>
                <c:pt idx="3654">
                  <c:v>6500000</c:v>
                </c:pt>
                <c:pt idx="3655">
                  <c:v>5500000</c:v>
                </c:pt>
                <c:pt idx="3656">
                  <c:v>1000000000</c:v>
                </c:pt>
                <c:pt idx="3657">
                  <c:v>1000000</c:v>
                </c:pt>
                <c:pt idx="3658">
                  <c:v>12000000</c:v>
                </c:pt>
                <c:pt idx="3659">
                  <c:v>6500000</c:v>
                </c:pt>
                <c:pt idx="3660">
                  <c:v>6000000</c:v>
                </c:pt>
                <c:pt idx="3661">
                  <c:v>70000000</c:v>
                </c:pt>
                <c:pt idx="3662">
                  <c:v>3000000</c:v>
                </c:pt>
                <c:pt idx="3663">
                  <c:v>1300000</c:v>
                </c:pt>
                <c:pt idx="3664">
                  <c:v>695393</c:v>
                </c:pt>
                <c:pt idx="3665">
                  <c:v>3500000</c:v>
                </c:pt>
                <c:pt idx="3666">
                  <c:v>14000000</c:v>
                </c:pt>
                <c:pt idx="3667">
                  <c:v>300000</c:v>
                </c:pt>
                <c:pt idx="3668">
                  <c:v>5000000</c:v>
                </c:pt>
                <c:pt idx="3669">
                  <c:v>9600000</c:v>
                </c:pt>
                <c:pt idx="3670">
                  <c:v>900000</c:v>
                </c:pt>
                <c:pt idx="3671">
                  <c:v>25000000</c:v>
                </c:pt>
                <c:pt idx="3672">
                  <c:v>3000000</c:v>
                </c:pt>
                <c:pt idx="3673">
                  <c:v>84450000</c:v>
                </c:pt>
                <c:pt idx="3674">
                  <c:v>6800000</c:v>
                </c:pt>
                <c:pt idx="3675">
                  <c:v>18000000</c:v>
                </c:pt>
                <c:pt idx="3676">
                  <c:v>8000000</c:v>
                </c:pt>
                <c:pt idx="3677">
                  <c:v>7000000</c:v>
                </c:pt>
                <c:pt idx="3678">
                  <c:v>8000000</c:v>
                </c:pt>
                <c:pt idx="3679">
                  <c:v>1200000</c:v>
                </c:pt>
                <c:pt idx="3680">
                  <c:v>1000000</c:v>
                </c:pt>
                <c:pt idx="3681">
                  <c:v>13500000</c:v>
                </c:pt>
                <c:pt idx="3682">
                  <c:v>17000000</c:v>
                </c:pt>
                <c:pt idx="3683">
                  <c:v>9500000</c:v>
                </c:pt>
                <c:pt idx="3684">
                  <c:v>6000000</c:v>
                </c:pt>
                <c:pt idx="3685">
                  <c:v>200000</c:v>
                </c:pt>
                <c:pt idx="3686">
                  <c:v>22000000</c:v>
                </c:pt>
                <c:pt idx="3687">
                  <c:v>12000000</c:v>
                </c:pt>
                <c:pt idx="3688">
                  <c:v>25000000</c:v>
                </c:pt>
                <c:pt idx="3689">
                  <c:v>14000000</c:v>
                </c:pt>
                <c:pt idx="3690">
                  <c:v>15300000</c:v>
                </c:pt>
                <c:pt idx="3691">
                  <c:v>3800000</c:v>
                </c:pt>
                <c:pt idx="3692">
                  <c:v>35000000</c:v>
                </c:pt>
                <c:pt idx="3693">
                  <c:v>14200000</c:v>
                </c:pt>
                <c:pt idx="3694">
                  <c:v>25000000</c:v>
                </c:pt>
                <c:pt idx="3695">
                  <c:v>4000000</c:v>
                </c:pt>
                <c:pt idx="3696">
                  <c:v>15000000</c:v>
                </c:pt>
                <c:pt idx="3697">
                  <c:v>5600000</c:v>
                </c:pt>
                <c:pt idx="3698">
                  <c:v>700000000</c:v>
                </c:pt>
                <c:pt idx="3699">
                  <c:v>14000000</c:v>
                </c:pt>
                <c:pt idx="3700">
                  <c:v>6000000</c:v>
                </c:pt>
                <c:pt idx="3701">
                  <c:v>5500000</c:v>
                </c:pt>
                <c:pt idx="3702">
                  <c:v>50000000</c:v>
                </c:pt>
                <c:pt idx="3703">
                  <c:v>11900000</c:v>
                </c:pt>
                <c:pt idx="3704">
                  <c:v>165000000</c:v>
                </c:pt>
                <c:pt idx="3705">
                  <c:v>560000</c:v>
                </c:pt>
                <c:pt idx="3706">
                  <c:v>3800000</c:v>
                </c:pt>
                <c:pt idx="3707">
                  <c:v>60000000</c:v>
                </c:pt>
                <c:pt idx="3708">
                  <c:v>2000000</c:v>
                </c:pt>
                <c:pt idx="3709">
                  <c:v>2300000</c:v>
                </c:pt>
                <c:pt idx="3710">
                  <c:v>7000000</c:v>
                </c:pt>
                <c:pt idx="3711">
                  <c:v>6000000</c:v>
                </c:pt>
                <c:pt idx="3712">
                  <c:v>14000000</c:v>
                </c:pt>
                <c:pt idx="3713">
                  <c:v>45000000</c:v>
                </c:pt>
                <c:pt idx="3714">
                  <c:v>40000000</c:v>
                </c:pt>
                <c:pt idx="3715">
                  <c:v>5000000</c:v>
                </c:pt>
                <c:pt idx="3716">
                  <c:v>4000000</c:v>
                </c:pt>
                <c:pt idx="3717">
                  <c:v>1200000</c:v>
                </c:pt>
                <c:pt idx="3718">
                  <c:v>25000000</c:v>
                </c:pt>
                <c:pt idx="3719">
                  <c:v>9000000</c:v>
                </c:pt>
                <c:pt idx="3720">
                  <c:v>33000000</c:v>
                </c:pt>
                <c:pt idx="3721">
                  <c:v>31000000</c:v>
                </c:pt>
                <c:pt idx="3722">
                  <c:v>600000000</c:v>
                </c:pt>
                <c:pt idx="3723">
                  <c:v>500000</c:v>
                </c:pt>
                <c:pt idx="3724">
                  <c:v>103000000</c:v>
                </c:pt>
                <c:pt idx="3725">
                  <c:v>18000000</c:v>
                </c:pt>
                <c:pt idx="3726">
                  <c:v>12620000</c:v>
                </c:pt>
                <c:pt idx="3727">
                  <c:v>2000000</c:v>
                </c:pt>
                <c:pt idx="3728">
                  <c:v>700000000</c:v>
                </c:pt>
                <c:pt idx="3729">
                  <c:v>1500000</c:v>
                </c:pt>
                <c:pt idx="3730">
                  <c:v>25000000</c:v>
                </c:pt>
                <c:pt idx="3731">
                  <c:v>29000000</c:v>
                </c:pt>
                <c:pt idx="3732">
                  <c:v>6000000</c:v>
                </c:pt>
                <c:pt idx="3733">
                  <c:v>90000000</c:v>
                </c:pt>
                <c:pt idx="3734">
                  <c:v>4000000</c:v>
                </c:pt>
                <c:pt idx="3735">
                  <c:v>10000000</c:v>
                </c:pt>
                <c:pt idx="3736">
                  <c:v>4500000</c:v>
                </c:pt>
                <c:pt idx="3737">
                  <c:v>15000000</c:v>
                </c:pt>
                <c:pt idx="3738">
                  <c:v>13000000</c:v>
                </c:pt>
                <c:pt idx="3739">
                  <c:v>24000000</c:v>
                </c:pt>
                <c:pt idx="3740">
                  <c:v>3000000</c:v>
                </c:pt>
                <c:pt idx="3741">
                  <c:v>25500000</c:v>
                </c:pt>
                <c:pt idx="3742">
                  <c:v>2100000</c:v>
                </c:pt>
                <c:pt idx="3743">
                  <c:v>6800000</c:v>
                </c:pt>
                <c:pt idx="3744">
                  <c:v>1650000</c:v>
                </c:pt>
                <c:pt idx="3745">
                  <c:v>10000000</c:v>
                </c:pt>
                <c:pt idx="3746">
                  <c:v>15000000</c:v>
                </c:pt>
                <c:pt idx="3747">
                  <c:v>35000000</c:v>
                </c:pt>
                <c:pt idx="3748">
                  <c:v>15000000</c:v>
                </c:pt>
                <c:pt idx="3749">
                  <c:v>150000000</c:v>
                </c:pt>
                <c:pt idx="3750">
                  <c:v>12000000</c:v>
                </c:pt>
                <c:pt idx="3751">
                  <c:v>2000000</c:v>
                </c:pt>
                <c:pt idx="3752">
                  <c:v>11400000</c:v>
                </c:pt>
                <c:pt idx="3753">
                  <c:v>10000000</c:v>
                </c:pt>
                <c:pt idx="3754">
                  <c:v>400000000</c:v>
                </c:pt>
                <c:pt idx="3755">
                  <c:v>553632000</c:v>
                </c:pt>
                <c:pt idx="3756">
                  <c:v>65000000</c:v>
                </c:pt>
                <c:pt idx="3757">
                  <c:v>140000000</c:v>
                </c:pt>
                <c:pt idx="3758">
                  <c:v>4000000</c:v>
                </c:pt>
                <c:pt idx="3759">
                  <c:v>1500000</c:v>
                </c:pt>
                <c:pt idx="3760">
                  <c:v>2400000000</c:v>
                </c:pt>
                <c:pt idx="3761">
                  <c:v>25000000</c:v>
                </c:pt>
                <c:pt idx="3762">
                  <c:v>20000000</c:v>
                </c:pt>
                <c:pt idx="3763">
                  <c:v>24000000</c:v>
                </c:pt>
                <c:pt idx="3764">
                  <c:v>21000000</c:v>
                </c:pt>
                <c:pt idx="3765">
                  <c:v>1000000</c:v>
                </c:pt>
                <c:pt idx="3766">
                  <c:v>8400000</c:v>
                </c:pt>
                <c:pt idx="3767">
                  <c:v>19000000</c:v>
                </c:pt>
                <c:pt idx="3768">
                  <c:v>10000000</c:v>
                </c:pt>
                <c:pt idx="3769">
                  <c:v>1500000</c:v>
                </c:pt>
                <c:pt idx="3770">
                  <c:v>50000000</c:v>
                </c:pt>
                <c:pt idx="3771">
                  <c:v>1100000000</c:v>
                </c:pt>
                <c:pt idx="3772">
                  <c:v>25000000</c:v>
                </c:pt>
                <c:pt idx="3773">
                  <c:v>60000000</c:v>
                </c:pt>
                <c:pt idx="3774">
                  <c:v>10000000</c:v>
                </c:pt>
                <c:pt idx="3775">
                  <c:v>300000000</c:v>
                </c:pt>
                <c:pt idx="3776">
                  <c:v>92000000</c:v>
                </c:pt>
                <c:pt idx="3777">
                  <c:v>2127519898</c:v>
                </c:pt>
                <c:pt idx="3778">
                  <c:v>25000000</c:v>
                </c:pt>
                <c:pt idx="3779">
                  <c:v>16000000</c:v>
                </c:pt>
                <c:pt idx="3780">
                  <c:v>34000000</c:v>
                </c:pt>
                <c:pt idx="3781">
                  <c:v>94000000</c:v>
                </c:pt>
                <c:pt idx="3782">
                  <c:v>2500000000</c:v>
                </c:pt>
                <c:pt idx="3783">
                  <c:v>4200000000</c:v>
                </c:pt>
                <c:pt idx="3784">
                  <c:v>9000000</c:v>
                </c:pt>
              </c:numCache>
            </c:numRef>
          </c:xVal>
          <c:yVal>
            <c:numRef>
              <c:f>IMDB_Movies!$J$2:$J$3786</c:f>
              <c:numCache>
                <c:formatCode>General</c:formatCode>
                <c:ptCount val="3785"/>
                <c:pt idx="0">
                  <c:v>107902283</c:v>
                </c:pt>
                <c:pt idx="1">
                  <c:v>591796</c:v>
                </c:pt>
                <c:pt idx="2">
                  <c:v>140470114</c:v>
                </c:pt>
                <c:pt idx="3">
                  <c:v>10221600</c:v>
                </c:pt>
                <c:pt idx="4">
                  <c:v>30775468</c:v>
                </c:pt>
                <c:pt idx="5">
                  <c:v>2033920</c:v>
                </c:pt>
                <c:pt idx="6">
                  <c:v>22657819</c:v>
                </c:pt>
                <c:pt idx="7">
                  <c:v>11464368</c:v>
                </c:pt>
                <c:pt idx="8">
                  <c:v>46700000</c:v>
                </c:pt>
                <c:pt idx="9">
                  <c:v>114223000</c:v>
                </c:pt>
                <c:pt idx="10">
                  <c:v>116275247</c:v>
                </c:pt>
                <c:pt idx="11">
                  <c:v>2831622</c:v>
                </c:pt>
                <c:pt idx="12">
                  <c:v>44140956</c:v>
                </c:pt>
                <c:pt idx="13">
                  <c:v>10074663</c:v>
                </c:pt>
                <c:pt idx="14">
                  <c:v>182925485</c:v>
                </c:pt>
                <c:pt idx="15">
                  <c:v>39052600</c:v>
                </c:pt>
                <c:pt idx="16">
                  <c:v>84122</c:v>
                </c:pt>
                <c:pt idx="17">
                  <c:v>663780</c:v>
                </c:pt>
                <c:pt idx="18">
                  <c:v>32951479</c:v>
                </c:pt>
                <c:pt idx="19">
                  <c:v>30000882</c:v>
                </c:pt>
                <c:pt idx="20">
                  <c:v>417760</c:v>
                </c:pt>
                <c:pt idx="21">
                  <c:v>3156970</c:v>
                </c:pt>
                <c:pt idx="22">
                  <c:v>1204508</c:v>
                </c:pt>
                <c:pt idx="23">
                  <c:v>52245055</c:v>
                </c:pt>
                <c:pt idx="24">
                  <c:v>9257933</c:v>
                </c:pt>
                <c:pt idx="25">
                  <c:v>5128617</c:v>
                </c:pt>
                <c:pt idx="26">
                  <c:v>194678278</c:v>
                </c:pt>
                <c:pt idx="27">
                  <c:v>236437427</c:v>
                </c:pt>
                <c:pt idx="28">
                  <c:v>11756514</c:v>
                </c:pt>
                <c:pt idx="29">
                  <c:v>138600000</c:v>
                </c:pt>
                <c:pt idx="30">
                  <c:v>116900000</c:v>
                </c:pt>
                <c:pt idx="31">
                  <c:v>53953403</c:v>
                </c:pt>
                <c:pt idx="32">
                  <c:v>6546368</c:v>
                </c:pt>
                <c:pt idx="33">
                  <c:v>449935665</c:v>
                </c:pt>
                <c:pt idx="34">
                  <c:v>424449459</c:v>
                </c:pt>
                <c:pt idx="35">
                  <c:v>6962502</c:v>
                </c:pt>
                <c:pt idx="36">
                  <c:v>31193053</c:v>
                </c:pt>
                <c:pt idx="37">
                  <c:v>52491137</c:v>
                </c:pt>
                <c:pt idx="38">
                  <c:v>16500000</c:v>
                </c:pt>
                <c:pt idx="39">
                  <c:v>74120000</c:v>
                </c:pt>
                <c:pt idx="40">
                  <c:v>252000000</c:v>
                </c:pt>
                <c:pt idx="41">
                  <c:v>81700000</c:v>
                </c:pt>
                <c:pt idx="42">
                  <c:v>30537320</c:v>
                </c:pt>
                <c:pt idx="43">
                  <c:v>83500000</c:v>
                </c:pt>
                <c:pt idx="44">
                  <c:v>14680000</c:v>
                </c:pt>
                <c:pt idx="45">
                  <c:v>175360000</c:v>
                </c:pt>
                <c:pt idx="46">
                  <c:v>131507</c:v>
                </c:pt>
                <c:pt idx="47">
                  <c:v>154100000</c:v>
                </c:pt>
                <c:pt idx="48">
                  <c:v>81749884</c:v>
                </c:pt>
                <c:pt idx="49">
                  <c:v>23585416</c:v>
                </c:pt>
                <c:pt idx="50">
                  <c:v>60249000</c:v>
                </c:pt>
                <c:pt idx="51">
                  <c:v>101500000</c:v>
                </c:pt>
                <c:pt idx="52">
                  <c:v>196565000</c:v>
                </c:pt>
                <c:pt idx="53">
                  <c:v>107600000</c:v>
                </c:pt>
                <c:pt idx="54">
                  <c:v>1081331</c:v>
                </c:pt>
                <c:pt idx="55">
                  <c:v>79900000</c:v>
                </c:pt>
                <c:pt idx="56">
                  <c:v>4790000</c:v>
                </c:pt>
                <c:pt idx="57">
                  <c:v>90900000</c:v>
                </c:pt>
                <c:pt idx="58">
                  <c:v>131963328</c:v>
                </c:pt>
                <c:pt idx="59">
                  <c:v>39190055</c:v>
                </c:pt>
                <c:pt idx="60">
                  <c:v>4305922</c:v>
                </c:pt>
                <c:pt idx="61">
                  <c:v>128821952</c:v>
                </c:pt>
                <c:pt idx="62">
                  <c:v>12700000</c:v>
                </c:pt>
                <c:pt idx="63">
                  <c:v>83025093</c:v>
                </c:pt>
                <c:pt idx="64">
                  <c:v>61423650</c:v>
                </c:pt>
                <c:pt idx="65">
                  <c:v>20378000</c:v>
                </c:pt>
                <c:pt idx="66">
                  <c:v>34218429</c:v>
                </c:pt>
                <c:pt idx="67">
                  <c:v>99007828</c:v>
                </c:pt>
                <c:pt idx="68">
                  <c:v>23541700</c:v>
                </c:pt>
                <c:pt idx="69">
                  <c:v>155014286</c:v>
                </c:pt>
                <c:pt idx="70">
                  <c:v>113078393</c:v>
                </c:pt>
                <c:pt idx="71">
                  <c:v>165835000</c:v>
                </c:pt>
                <c:pt idx="72">
                  <c:v>2732062</c:v>
                </c:pt>
                <c:pt idx="73">
                  <c:v>135992840</c:v>
                </c:pt>
                <c:pt idx="74">
                  <c:v>17112929</c:v>
                </c:pt>
                <c:pt idx="75">
                  <c:v>30800000</c:v>
                </c:pt>
                <c:pt idx="76">
                  <c:v>170483</c:v>
                </c:pt>
                <c:pt idx="77">
                  <c:v>76700000</c:v>
                </c:pt>
                <c:pt idx="78">
                  <c:v>16986000</c:v>
                </c:pt>
                <c:pt idx="79">
                  <c:v>15197842</c:v>
                </c:pt>
                <c:pt idx="80">
                  <c:v>3300000</c:v>
                </c:pt>
                <c:pt idx="81">
                  <c:v>32522221</c:v>
                </c:pt>
                <c:pt idx="82">
                  <c:v>96308900</c:v>
                </c:pt>
                <c:pt idx="83">
                  <c:v>96300000</c:v>
                </c:pt>
                <c:pt idx="84">
                  <c:v>48100000</c:v>
                </c:pt>
                <c:pt idx="85">
                  <c:v>220760500</c:v>
                </c:pt>
                <c:pt idx="86">
                  <c:v>3936931</c:v>
                </c:pt>
                <c:pt idx="87">
                  <c:v>78574831</c:v>
                </c:pt>
                <c:pt idx="88">
                  <c:v>106709992</c:v>
                </c:pt>
                <c:pt idx="89">
                  <c:v>272158751</c:v>
                </c:pt>
                <c:pt idx="90">
                  <c:v>45056940</c:v>
                </c:pt>
                <c:pt idx="91">
                  <c:v>37541683</c:v>
                </c:pt>
                <c:pt idx="92">
                  <c:v>267761243</c:v>
                </c:pt>
                <c:pt idx="93">
                  <c:v>17288314</c:v>
                </c:pt>
                <c:pt idx="94">
                  <c:v>17850000</c:v>
                </c:pt>
                <c:pt idx="95">
                  <c:v>156780960</c:v>
                </c:pt>
                <c:pt idx="96">
                  <c:v>3549339</c:v>
                </c:pt>
                <c:pt idx="97">
                  <c:v>24705000</c:v>
                </c:pt>
                <c:pt idx="98">
                  <c:v>14967035</c:v>
                </c:pt>
                <c:pt idx="99">
                  <c:v>13564027</c:v>
                </c:pt>
                <c:pt idx="100">
                  <c:v>99093296</c:v>
                </c:pt>
                <c:pt idx="101">
                  <c:v>6598492</c:v>
                </c:pt>
                <c:pt idx="102">
                  <c:v>128339411</c:v>
                </c:pt>
                <c:pt idx="103">
                  <c:v>2921130</c:v>
                </c:pt>
                <c:pt idx="104">
                  <c:v>27800000</c:v>
                </c:pt>
                <c:pt idx="105">
                  <c:v>3138210</c:v>
                </c:pt>
                <c:pt idx="106">
                  <c:v>99930000</c:v>
                </c:pt>
                <c:pt idx="107">
                  <c:v>137170000</c:v>
                </c:pt>
                <c:pt idx="108">
                  <c:v>224374454</c:v>
                </c:pt>
                <c:pt idx="109">
                  <c:v>30849949</c:v>
                </c:pt>
                <c:pt idx="110">
                  <c:v>1216074</c:v>
                </c:pt>
                <c:pt idx="111">
                  <c:v>42357453</c:v>
                </c:pt>
                <c:pt idx="112">
                  <c:v>2713208</c:v>
                </c:pt>
                <c:pt idx="113">
                  <c:v>60069140</c:v>
                </c:pt>
                <c:pt idx="114">
                  <c:v>77763837</c:v>
                </c:pt>
                <c:pt idx="115">
                  <c:v>29730907</c:v>
                </c:pt>
                <c:pt idx="116">
                  <c:v>59267897</c:v>
                </c:pt>
                <c:pt idx="117">
                  <c:v>177467</c:v>
                </c:pt>
                <c:pt idx="118">
                  <c:v>164406268</c:v>
                </c:pt>
                <c:pt idx="119">
                  <c:v>35168022</c:v>
                </c:pt>
                <c:pt idx="120">
                  <c:v>76028097</c:v>
                </c:pt>
                <c:pt idx="121">
                  <c:v>1448712</c:v>
                </c:pt>
                <c:pt idx="122">
                  <c:v>22800000</c:v>
                </c:pt>
                <c:pt idx="123">
                  <c:v>2228241</c:v>
                </c:pt>
                <c:pt idx="124">
                  <c:v>161781728</c:v>
                </c:pt>
                <c:pt idx="125">
                  <c:v>48200832</c:v>
                </c:pt>
                <c:pt idx="126">
                  <c:v>51636016</c:v>
                </c:pt>
                <c:pt idx="127">
                  <c:v>5239376</c:v>
                </c:pt>
                <c:pt idx="128">
                  <c:v>3650000</c:v>
                </c:pt>
                <c:pt idx="129">
                  <c:v>82800000</c:v>
                </c:pt>
                <c:pt idx="130">
                  <c:v>21550000</c:v>
                </c:pt>
                <c:pt idx="131">
                  <c:v>142645693</c:v>
                </c:pt>
                <c:pt idx="132">
                  <c:v>7130611</c:v>
                </c:pt>
                <c:pt idx="133">
                  <c:v>40566004</c:v>
                </c:pt>
                <c:pt idx="134">
                  <c:v>191609762</c:v>
                </c:pt>
                <c:pt idx="135">
                  <c:v>100175871</c:v>
                </c:pt>
                <c:pt idx="136">
                  <c:v>48884821</c:v>
                </c:pt>
                <c:pt idx="137">
                  <c:v>10706119</c:v>
                </c:pt>
                <c:pt idx="138">
                  <c:v>24281723</c:v>
                </c:pt>
                <c:pt idx="139">
                  <c:v>53300000</c:v>
                </c:pt>
                <c:pt idx="140">
                  <c:v>8690000</c:v>
                </c:pt>
                <c:pt idx="141">
                  <c:v>57231524</c:v>
                </c:pt>
                <c:pt idx="142">
                  <c:v>112868837</c:v>
                </c:pt>
                <c:pt idx="143">
                  <c:v>45820940</c:v>
                </c:pt>
                <c:pt idx="144">
                  <c:v>100722000</c:v>
                </c:pt>
                <c:pt idx="145">
                  <c:v>18167424</c:v>
                </c:pt>
                <c:pt idx="146">
                  <c:v>9042266</c:v>
                </c:pt>
                <c:pt idx="147">
                  <c:v>63071</c:v>
                </c:pt>
                <c:pt idx="148">
                  <c:v>8100000</c:v>
                </c:pt>
                <c:pt idx="149">
                  <c:v>40293200</c:v>
                </c:pt>
                <c:pt idx="150">
                  <c:v>195631306</c:v>
                </c:pt>
                <c:pt idx="151">
                  <c:v>42477326</c:v>
                </c:pt>
                <c:pt idx="152">
                  <c:v>299658</c:v>
                </c:pt>
                <c:pt idx="153">
                  <c:v>35200000</c:v>
                </c:pt>
                <c:pt idx="154">
                  <c:v>71800000</c:v>
                </c:pt>
                <c:pt idx="155">
                  <c:v>19100000</c:v>
                </c:pt>
                <c:pt idx="156">
                  <c:v>69413017</c:v>
                </c:pt>
                <c:pt idx="157">
                  <c:v>155585516</c:v>
                </c:pt>
                <c:pt idx="158">
                  <c:v>51504069</c:v>
                </c:pt>
                <c:pt idx="159">
                  <c:v>17067631</c:v>
                </c:pt>
                <c:pt idx="160">
                  <c:v>110922370</c:v>
                </c:pt>
                <c:pt idx="161">
                  <c:v>276625409</c:v>
                </c:pt>
                <c:pt idx="162">
                  <c:v>126319195</c:v>
                </c:pt>
                <c:pt idx="163">
                  <c:v>377783777</c:v>
                </c:pt>
                <c:pt idx="164">
                  <c:v>29041560</c:v>
                </c:pt>
                <c:pt idx="165">
                  <c:v>123795342</c:v>
                </c:pt>
                <c:pt idx="166">
                  <c:v>90736215</c:v>
                </c:pt>
                <c:pt idx="167">
                  <c:v>44882128</c:v>
                </c:pt>
                <c:pt idx="168">
                  <c:v>48800000</c:v>
                </c:pt>
                <c:pt idx="169">
                  <c:v>24200000</c:v>
                </c:pt>
                <c:pt idx="170">
                  <c:v>32200000</c:v>
                </c:pt>
                <c:pt idx="171">
                  <c:v>8013113</c:v>
                </c:pt>
                <c:pt idx="172">
                  <c:v>32000000</c:v>
                </c:pt>
                <c:pt idx="173">
                  <c:v>476767</c:v>
                </c:pt>
                <c:pt idx="174">
                  <c:v>39456509</c:v>
                </c:pt>
                <c:pt idx="175">
                  <c:v>28368347</c:v>
                </c:pt>
                <c:pt idx="176">
                  <c:v>31385560</c:v>
                </c:pt>
                <c:pt idx="177">
                  <c:v>226950375</c:v>
                </c:pt>
                <c:pt idx="178">
                  <c:v>194200000</c:v>
                </c:pt>
                <c:pt idx="179">
                  <c:v>38771291</c:v>
                </c:pt>
                <c:pt idx="180">
                  <c:v>61800000</c:v>
                </c:pt>
                <c:pt idx="181">
                  <c:v>115058047</c:v>
                </c:pt>
                <c:pt idx="182">
                  <c:v>22116152</c:v>
                </c:pt>
                <c:pt idx="183">
                  <c:v>113067808</c:v>
                </c:pt>
                <c:pt idx="184">
                  <c:v>75300000</c:v>
                </c:pt>
                <c:pt idx="185">
                  <c:v>37365600</c:v>
                </c:pt>
                <c:pt idx="186">
                  <c:v>48057348</c:v>
                </c:pt>
                <c:pt idx="187">
                  <c:v>162208848</c:v>
                </c:pt>
                <c:pt idx="188">
                  <c:v>47715416</c:v>
                </c:pt>
                <c:pt idx="189">
                  <c:v>132056505</c:v>
                </c:pt>
                <c:pt idx="190">
                  <c:v>21788807</c:v>
                </c:pt>
                <c:pt idx="191">
                  <c:v>79556401</c:v>
                </c:pt>
                <c:pt idx="192">
                  <c:v>93952327</c:v>
                </c:pt>
                <c:pt idx="193">
                  <c:v>21629916</c:v>
                </c:pt>
                <c:pt idx="194">
                  <c:v>21475193</c:v>
                </c:pt>
                <c:pt idx="195">
                  <c:v>213768</c:v>
                </c:pt>
                <c:pt idx="196">
                  <c:v>141487252</c:v>
                </c:pt>
                <c:pt idx="197">
                  <c:v>155200000</c:v>
                </c:pt>
                <c:pt idx="198">
                  <c:v>70150343</c:v>
                </c:pt>
                <c:pt idx="199">
                  <c:v>24400000</c:v>
                </c:pt>
                <c:pt idx="200">
                  <c:v>24400000</c:v>
                </c:pt>
                <c:pt idx="201">
                  <c:v>111175354</c:v>
                </c:pt>
                <c:pt idx="202">
                  <c:v>62519230</c:v>
                </c:pt>
                <c:pt idx="203">
                  <c:v>19402612</c:v>
                </c:pt>
                <c:pt idx="204">
                  <c:v>242313371</c:v>
                </c:pt>
                <c:pt idx="205">
                  <c:v>1727544</c:v>
                </c:pt>
                <c:pt idx="206">
                  <c:v>68845130</c:v>
                </c:pt>
                <c:pt idx="207">
                  <c:v>2060184</c:v>
                </c:pt>
                <c:pt idx="208">
                  <c:v>22499043</c:v>
                </c:pt>
                <c:pt idx="209">
                  <c:v>27252964</c:v>
                </c:pt>
                <c:pt idx="210">
                  <c:v>189350219</c:v>
                </c:pt>
                <c:pt idx="211">
                  <c:v>153483808</c:v>
                </c:pt>
                <c:pt idx="212">
                  <c:v>29968224</c:v>
                </c:pt>
                <c:pt idx="213">
                  <c:v>7980275</c:v>
                </c:pt>
                <c:pt idx="214">
                  <c:v>79547205</c:v>
                </c:pt>
                <c:pt idx="215">
                  <c:v>79443253</c:v>
                </c:pt>
                <c:pt idx="216">
                  <c:v>51889948</c:v>
                </c:pt>
                <c:pt idx="217">
                  <c:v>96936400</c:v>
                </c:pt>
                <c:pt idx="218">
                  <c:v>22505908</c:v>
                </c:pt>
                <c:pt idx="219">
                  <c:v>2429000</c:v>
                </c:pt>
                <c:pt idx="220">
                  <c:v>4768918</c:v>
                </c:pt>
                <c:pt idx="221">
                  <c:v>253501675</c:v>
                </c:pt>
                <c:pt idx="222">
                  <c:v>12673301</c:v>
                </c:pt>
                <c:pt idx="223">
                  <c:v>50401464</c:v>
                </c:pt>
                <c:pt idx="224">
                  <c:v>37650000</c:v>
                </c:pt>
                <c:pt idx="225">
                  <c:v>31000000</c:v>
                </c:pt>
                <c:pt idx="226">
                  <c:v>21638292</c:v>
                </c:pt>
                <c:pt idx="227">
                  <c:v>216188924</c:v>
                </c:pt>
                <c:pt idx="228">
                  <c:v>67900000</c:v>
                </c:pt>
                <c:pt idx="229">
                  <c:v>67900000</c:v>
                </c:pt>
                <c:pt idx="230">
                  <c:v>65900000</c:v>
                </c:pt>
                <c:pt idx="231">
                  <c:v>110505958</c:v>
                </c:pt>
                <c:pt idx="232">
                  <c:v>10984397</c:v>
                </c:pt>
                <c:pt idx="233">
                  <c:v>54600000</c:v>
                </c:pt>
                <c:pt idx="234">
                  <c:v>42369900</c:v>
                </c:pt>
                <c:pt idx="235">
                  <c:v>86757447</c:v>
                </c:pt>
                <c:pt idx="236">
                  <c:v>6022940</c:v>
                </c:pt>
                <c:pt idx="237">
                  <c:v>78038276</c:v>
                </c:pt>
                <c:pt idx="238">
                  <c:v>17966644</c:v>
                </c:pt>
                <c:pt idx="239">
                  <c:v>59800000</c:v>
                </c:pt>
                <c:pt idx="240">
                  <c:v>237233</c:v>
                </c:pt>
                <c:pt idx="241">
                  <c:v>93506210</c:v>
                </c:pt>
                <c:pt idx="242">
                  <c:v>147825435</c:v>
                </c:pt>
                <c:pt idx="243">
                  <c:v>111727000</c:v>
                </c:pt>
                <c:pt idx="244">
                  <c:v>11746550</c:v>
                </c:pt>
                <c:pt idx="245">
                  <c:v>117387272</c:v>
                </c:pt>
                <c:pt idx="246">
                  <c:v>88001286</c:v>
                </c:pt>
                <c:pt idx="247">
                  <c:v>16370001</c:v>
                </c:pt>
                <c:pt idx="248">
                  <c:v>58353550</c:v>
                </c:pt>
                <c:pt idx="249">
                  <c:v>29099640</c:v>
                </c:pt>
                <c:pt idx="250">
                  <c:v>11622333</c:v>
                </c:pt>
                <c:pt idx="251">
                  <c:v>86978840</c:v>
                </c:pt>
                <c:pt idx="252">
                  <c:v>144705587</c:v>
                </c:pt>
                <c:pt idx="253">
                  <c:v>101938730</c:v>
                </c:pt>
                <c:pt idx="254">
                  <c:v>2406383</c:v>
                </c:pt>
                <c:pt idx="255">
                  <c:v>33800000</c:v>
                </c:pt>
                <c:pt idx="256">
                  <c:v>67568000</c:v>
                </c:pt>
                <c:pt idx="257">
                  <c:v>108899130</c:v>
                </c:pt>
                <c:pt idx="258">
                  <c:v>122833357</c:v>
                </c:pt>
                <c:pt idx="259">
                  <c:v>44287414</c:v>
                </c:pt>
                <c:pt idx="260">
                  <c:v>30311509</c:v>
                </c:pt>
                <c:pt idx="261">
                  <c:v>77121452</c:v>
                </c:pt>
                <c:pt idx="262">
                  <c:v>16472057</c:v>
                </c:pt>
                <c:pt idx="263">
                  <c:v>27453345</c:v>
                </c:pt>
                <c:pt idx="264">
                  <c:v>151870271</c:v>
                </c:pt>
                <c:pt idx="265">
                  <c:v>16184015</c:v>
                </c:pt>
                <c:pt idx="266">
                  <c:v>161796233</c:v>
                </c:pt>
                <c:pt idx="267">
                  <c:v>96968774</c:v>
                </c:pt>
                <c:pt idx="268">
                  <c:v>13435068</c:v>
                </c:pt>
                <c:pt idx="269">
                  <c:v>21359200</c:v>
                </c:pt>
                <c:pt idx="270">
                  <c:v>53319509</c:v>
                </c:pt>
                <c:pt idx="271">
                  <c:v>53270259</c:v>
                </c:pt>
                <c:pt idx="272">
                  <c:v>154436380</c:v>
                </c:pt>
                <c:pt idx="273">
                  <c:v>111088910</c:v>
                </c:pt>
                <c:pt idx="274">
                  <c:v>79175854</c:v>
                </c:pt>
                <c:pt idx="275">
                  <c:v>10555230</c:v>
                </c:pt>
                <c:pt idx="276">
                  <c:v>305024263</c:v>
                </c:pt>
                <c:pt idx="277">
                  <c:v>63074950</c:v>
                </c:pt>
                <c:pt idx="278">
                  <c:v>172399422</c:v>
                </c:pt>
                <c:pt idx="279">
                  <c:v>101697350</c:v>
                </c:pt>
                <c:pt idx="280">
                  <c:v>36600000</c:v>
                </c:pt>
                <c:pt idx="281">
                  <c:v>101463226</c:v>
                </c:pt>
                <c:pt idx="282">
                  <c:v>2262293</c:v>
                </c:pt>
                <c:pt idx="283">
                  <c:v>47676582</c:v>
                </c:pt>
                <c:pt idx="284">
                  <c:v>60217000</c:v>
                </c:pt>
                <c:pt idx="285">
                  <c:v>34500000</c:v>
                </c:pt>
                <c:pt idx="286">
                  <c:v>4997134</c:v>
                </c:pt>
                <c:pt idx="287">
                  <c:v>324804</c:v>
                </c:pt>
                <c:pt idx="288">
                  <c:v>274691196</c:v>
                </c:pt>
                <c:pt idx="289">
                  <c:v>3971000</c:v>
                </c:pt>
                <c:pt idx="290">
                  <c:v>59502303</c:v>
                </c:pt>
                <c:pt idx="291">
                  <c:v>291323553</c:v>
                </c:pt>
                <c:pt idx="292">
                  <c:v>17303237</c:v>
                </c:pt>
                <c:pt idx="293">
                  <c:v>246623634</c:v>
                </c:pt>
                <c:pt idx="294">
                  <c:v>69025853</c:v>
                </c:pt>
                <c:pt idx="295">
                  <c:v>31900000</c:v>
                </c:pt>
                <c:pt idx="296">
                  <c:v>97224271</c:v>
                </c:pt>
                <c:pt idx="297">
                  <c:v>33983001</c:v>
                </c:pt>
                <c:pt idx="298">
                  <c:v>79460116</c:v>
                </c:pt>
                <c:pt idx="299">
                  <c:v>58011073</c:v>
                </c:pt>
                <c:pt idx="300">
                  <c:v>76823600</c:v>
                </c:pt>
                <c:pt idx="301">
                  <c:v>120000989</c:v>
                </c:pt>
                <c:pt idx="302">
                  <c:v>35990057</c:v>
                </c:pt>
                <c:pt idx="303">
                  <c:v>9546543</c:v>
                </c:pt>
                <c:pt idx="304">
                  <c:v>9533945</c:v>
                </c:pt>
                <c:pt idx="305">
                  <c:v>11900000</c:v>
                </c:pt>
                <c:pt idx="306">
                  <c:v>46637947</c:v>
                </c:pt>
                <c:pt idx="307">
                  <c:v>199816</c:v>
                </c:pt>
                <c:pt idx="308">
                  <c:v>133029270</c:v>
                </c:pt>
                <c:pt idx="309">
                  <c:v>33158000</c:v>
                </c:pt>
                <c:pt idx="310">
                  <c:v>94324072</c:v>
                </c:pt>
                <c:pt idx="311">
                  <c:v>79471845</c:v>
                </c:pt>
                <c:pt idx="312">
                  <c:v>293784000</c:v>
                </c:pt>
                <c:pt idx="313">
                  <c:v>30695394</c:v>
                </c:pt>
                <c:pt idx="314">
                  <c:v>10685267</c:v>
                </c:pt>
                <c:pt idx="315">
                  <c:v>9284657</c:v>
                </c:pt>
                <c:pt idx="316">
                  <c:v>32462438</c:v>
                </c:pt>
                <c:pt idx="317">
                  <c:v>37063889</c:v>
                </c:pt>
                <c:pt idx="318">
                  <c:v>60000942</c:v>
                </c:pt>
                <c:pt idx="319">
                  <c:v>45865715</c:v>
                </c:pt>
                <c:pt idx="320">
                  <c:v>41000000</c:v>
                </c:pt>
                <c:pt idx="321">
                  <c:v>22689474</c:v>
                </c:pt>
                <c:pt idx="322">
                  <c:v>1352472</c:v>
                </c:pt>
                <c:pt idx="323">
                  <c:v>125665036</c:v>
                </c:pt>
                <c:pt idx="324">
                  <c:v>22296514</c:v>
                </c:pt>
                <c:pt idx="325">
                  <c:v>53500000</c:v>
                </c:pt>
                <c:pt idx="326">
                  <c:v>22285953</c:v>
                </c:pt>
                <c:pt idx="327">
                  <c:v>53269010</c:v>
                </c:pt>
                <c:pt idx="328">
                  <c:v>52572496</c:v>
                </c:pt>
                <c:pt idx="329">
                  <c:v>13101109</c:v>
                </c:pt>
                <c:pt idx="330">
                  <c:v>109141530</c:v>
                </c:pt>
                <c:pt idx="331">
                  <c:v>999622</c:v>
                </c:pt>
                <c:pt idx="332">
                  <c:v>3257792</c:v>
                </c:pt>
                <c:pt idx="333">
                  <c:v>17244913</c:v>
                </c:pt>
                <c:pt idx="334">
                  <c:v>77001351</c:v>
                </c:pt>
                <c:pt idx="335">
                  <c:v>51071133</c:v>
                </c:pt>
                <c:pt idx="336">
                  <c:v>140381405</c:v>
                </c:pt>
                <c:pt idx="337">
                  <c:v>45929973</c:v>
                </c:pt>
                <c:pt idx="338">
                  <c:v>1861000</c:v>
                </c:pt>
                <c:pt idx="339">
                  <c:v>329999255</c:v>
                </c:pt>
                <c:pt idx="340">
                  <c:v>42200504</c:v>
                </c:pt>
                <c:pt idx="341">
                  <c:v>136576745</c:v>
                </c:pt>
                <c:pt idx="342">
                  <c:v>10495673</c:v>
                </c:pt>
                <c:pt idx="343">
                  <c:v>154449475</c:v>
                </c:pt>
                <c:pt idx="344">
                  <c:v>82922376</c:v>
                </c:pt>
                <c:pt idx="345">
                  <c:v>745402</c:v>
                </c:pt>
                <c:pt idx="346">
                  <c:v>12369573</c:v>
                </c:pt>
                <c:pt idx="347">
                  <c:v>18531390</c:v>
                </c:pt>
                <c:pt idx="348">
                  <c:v>61382</c:v>
                </c:pt>
                <c:pt idx="349">
                  <c:v>4900000</c:v>
                </c:pt>
                <c:pt idx="350">
                  <c:v>40752337</c:v>
                </c:pt>
                <c:pt idx="351">
                  <c:v>69049418</c:v>
                </c:pt>
                <c:pt idx="352">
                  <c:v>28400000</c:v>
                </c:pt>
                <c:pt idx="353">
                  <c:v>24093107</c:v>
                </c:pt>
                <c:pt idx="354">
                  <c:v>80292856</c:v>
                </c:pt>
                <c:pt idx="355">
                  <c:v>32066497</c:v>
                </c:pt>
                <c:pt idx="356">
                  <c:v>56001698</c:v>
                </c:pt>
                <c:pt idx="357">
                  <c:v>45969179</c:v>
                </c:pt>
                <c:pt idx="358">
                  <c:v>19809547</c:v>
                </c:pt>
                <c:pt idx="359">
                  <c:v>118734225</c:v>
                </c:pt>
                <c:pt idx="360">
                  <c:v>3946250</c:v>
                </c:pt>
                <c:pt idx="361">
                  <c:v>5917210</c:v>
                </c:pt>
                <c:pt idx="362">
                  <c:v>2391000</c:v>
                </c:pt>
                <c:pt idx="363">
                  <c:v>36900000</c:v>
                </c:pt>
                <c:pt idx="364">
                  <c:v>5862100</c:v>
                </c:pt>
                <c:pt idx="365">
                  <c:v>25399000</c:v>
                </c:pt>
                <c:pt idx="366">
                  <c:v>58326666</c:v>
                </c:pt>
                <c:pt idx="367">
                  <c:v>96945720</c:v>
                </c:pt>
                <c:pt idx="368">
                  <c:v>56306973</c:v>
                </c:pt>
                <c:pt idx="369">
                  <c:v>96248145</c:v>
                </c:pt>
                <c:pt idx="370">
                  <c:v>65389560</c:v>
                </c:pt>
                <c:pt idx="371">
                  <c:v>292049635</c:v>
                </c:pt>
                <c:pt idx="372">
                  <c:v>65234139</c:v>
                </c:pt>
                <c:pt idx="373">
                  <c:v>115096820</c:v>
                </c:pt>
                <c:pt idx="374">
                  <c:v>19138847</c:v>
                </c:pt>
                <c:pt idx="375">
                  <c:v>41929168</c:v>
                </c:pt>
                <c:pt idx="376">
                  <c:v>56897215</c:v>
                </c:pt>
                <c:pt idx="377">
                  <c:v>129279795</c:v>
                </c:pt>
                <c:pt idx="378">
                  <c:v>37536959</c:v>
                </c:pt>
                <c:pt idx="379">
                  <c:v>48693523</c:v>
                </c:pt>
                <c:pt idx="380">
                  <c:v>44715371</c:v>
                </c:pt>
                <c:pt idx="381">
                  <c:v>74497271</c:v>
                </c:pt>
                <c:pt idx="382">
                  <c:v>44631572</c:v>
                </c:pt>
                <c:pt idx="383">
                  <c:v>13001785</c:v>
                </c:pt>
                <c:pt idx="384">
                  <c:v>36377022</c:v>
                </c:pt>
                <c:pt idx="385">
                  <c:v>47008303</c:v>
                </c:pt>
                <c:pt idx="386">
                  <c:v>66700000</c:v>
                </c:pt>
                <c:pt idx="387">
                  <c:v>53856263</c:v>
                </c:pt>
                <c:pt idx="388">
                  <c:v>39461335</c:v>
                </c:pt>
                <c:pt idx="389">
                  <c:v>24707598</c:v>
                </c:pt>
                <c:pt idx="390">
                  <c:v>21457409</c:v>
                </c:pt>
                <c:pt idx="391">
                  <c:v>802119</c:v>
                </c:pt>
                <c:pt idx="392">
                  <c:v>28500000</c:v>
                </c:pt>
                <c:pt idx="393">
                  <c:v>10684949</c:v>
                </c:pt>
                <c:pt idx="394">
                  <c:v>42724272</c:v>
                </c:pt>
                <c:pt idx="395">
                  <c:v>262029560</c:v>
                </c:pt>
                <c:pt idx="396">
                  <c:v>33600000</c:v>
                </c:pt>
                <c:pt idx="397">
                  <c:v>38797148</c:v>
                </c:pt>
                <c:pt idx="398">
                  <c:v>7003011</c:v>
                </c:pt>
                <c:pt idx="399">
                  <c:v>133031347</c:v>
                </c:pt>
                <c:pt idx="400">
                  <c:v>59400000</c:v>
                </c:pt>
                <c:pt idx="401">
                  <c:v>34886089</c:v>
                </c:pt>
                <c:pt idx="402">
                  <c:v>115085755</c:v>
                </c:pt>
                <c:pt idx="403">
                  <c:v>207652016</c:v>
                </c:pt>
                <c:pt idx="404">
                  <c:v>51209973</c:v>
                </c:pt>
                <c:pt idx="405">
                  <c:v>232523113</c:v>
                </c:pt>
                <c:pt idx="406">
                  <c:v>44300000</c:v>
                </c:pt>
                <c:pt idx="407">
                  <c:v>16994911</c:v>
                </c:pt>
                <c:pt idx="408">
                  <c:v>52925609</c:v>
                </c:pt>
                <c:pt idx="409">
                  <c:v>84713132</c:v>
                </c:pt>
                <c:pt idx="410">
                  <c:v>47356221</c:v>
                </c:pt>
                <c:pt idx="411">
                  <c:v>20236603</c:v>
                </c:pt>
                <c:pt idx="412">
                  <c:v>168628680</c:v>
                </c:pt>
                <c:pt idx="413">
                  <c:v>26963967</c:v>
                </c:pt>
                <c:pt idx="414">
                  <c:v>74067179</c:v>
                </c:pt>
                <c:pt idx="415">
                  <c:v>502177271</c:v>
                </c:pt>
                <c:pt idx="416">
                  <c:v>26746109</c:v>
                </c:pt>
                <c:pt idx="417">
                  <c:v>13314483</c:v>
                </c:pt>
                <c:pt idx="418">
                  <c:v>24891374</c:v>
                </c:pt>
                <c:pt idx="419">
                  <c:v>248505540</c:v>
                </c:pt>
                <c:pt idx="420">
                  <c:v>24833860</c:v>
                </c:pt>
                <c:pt idx="421">
                  <c:v>16501098</c:v>
                </c:pt>
                <c:pt idx="422">
                  <c:v>197756197</c:v>
                </c:pt>
                <c:pt idx="423">
                  <c:v>656942</c:v>
                </c:pt>
                <c:pt idx="424">
                  <c:v>91518352</c:v>
                </c:pt>
                <c:pt idx="425">
                  <c:v>49001297</c:v>
                </c:pt>
                <c:pt idx="426">
                  <c:v>55219395</c:v>
                </c:pt>
                <c:pt idx="427">
                  <c:v>16197315</c:v>
                </c:pt>
                <c:pt idx="428">
                  <c:v>84222438</c:v>
                </c:pt>
                <c:pt idx="429">
                  <c:v>21045445</c:v>
                </c:pt>
                <c:pt idx="430">
                  <c:v>55000000</c:v>
                </c:pt>
                <c:pt idx="431">
                  <c:v>3231500</c:v>
                </c:pt>
                <c:pt idx="432">
                  <c:v>64518155</c:v>
                </c:pt>
                <c:pt idx="433">
                  <c:v>1289999</c:v>
                </c:pt>
                <c:pt idx="434">
                  <c:v>77334374</c:v>
                </c:pt>
                <c:pt idx="435">
                  <c:v>19244700</c:v>
                </c:pt>
                <c:pt idx="436">
                  <c:v>800600</c:v>
                </c:pt>
                <c:pt idx="437">
                  <c:v>83243478</c:v>
                </c:pt>
                <c:pt idx="438">
                  <c:v>24001218</c:v>
                </c:pt>
                <c:pt idx="439">
                  <c:v>76491683</c:v>
                </c:pt>
                <c:pt idx="440">
                  <c:v>139875760</c:v>
                </c:pt>
                <c:pt idx="441">
                  <c:v>19047631</c:v>
                </c:pt>
                <c:pt idx="442">
                  <c:v>95014030</c:v>
                </c:pt>
                <c:pt idx="443">
                  <c:v>15773070</c:v>
                </c:pt>
                <c:pt idx="444">
                  <c:v>126147885</c:v>
                </c:pt>
                <c:pt idx="445">
                  <c:v>15733485</c:v>
                </c:pt>
                <c:pt idx="446">
                  <c:v>53492685</c:v>
                </c:pt>
                <c:pt idx="447">
                  <c:v>109731527</c:v>
                </c:pt>
                <c:pt idx="448">
                  <c:v>62624961</c:v>
                </c:pt>
                <c:pt idx="449">
                  <c:v>359544677</c:v>
                </c:pt>
                <c:pt idx="450">
                  <c:v>68636983</c:v>
                </c:pt>
                <c:pt idx="451">
                  <c:v>149171806</c:v>
                </c:pt>
                <c:pt idx="452">
                  <c:v>21747570</c:v>
                </c:pt>
                <c:pt idx="453">
                  <c:v>969176</c:v>
                </c:pt>
                <c:pt idx="454">
                  <c:v>26372293</c:v>
                </c:pt>
                <c:pt idx="455">
                  <c:v>123947053</c:v>
                </c:pt>
                <c:pt idx="456">
                  <c:v>1547570</c:v>
                </c:pt>
                <c:pt idx="457">
                  <c:v>46400000</c:v>
                </c:pt>
                <c:pt idx="458">
                  <c:v>231124059</c:v>
                </c:pt>
                <c:pt idx="459">
                  <c:v>92012643</c:v>
                </c:pt>
                <c:pt idx="460">
                  <c:v>113368971</c:v>
                </c:pt>
                <c:pt idx="461">
                  <c:v>79444419</c:v>
                </c:pt>
                <c:pt idx="462">
                  <c:v>286838870</c:v>
                </c:pt>
                <c:pt idx="463">
                  <c:v>30485039</c:v>
                </c:pt>
                <c:pt idx="464">
                  <c:v>136395380</c:v>
                </c:pt>
                <c:pt idx="465">
                  <c:v>99541238</c:v>
                </c:pt>
                <c:pt idx="466">
                  <c:v>283019252</c:v>
                </c:pt>
                <c:pt idx="467">
                  <c:v>75241322</c:v>
                </c:pt>
                <c:pt idx="468">
                  <c:v>27049108</c:v>
                </c:pt>
                <c:pt idx="469">
                  <c:v>60050171</c:v>
                </c:pt>
                <c:pt idx="470">
                  <c:v>25517854</c:v>
                </c:pt>
                <c:pt idx="471">
                  <c:v>10500000</c:v>
                </c:pt>
                <c:pt idx="472">
                  <c:v>38872378</c:v>
                </c:pt>
                <c:pt idx="473">
                  <c:v>44735548</c:v>
                </c:pt>
                <c:pt idx="474">
                  <c:v>39343632</c:v>
                </c:pt>
                <c:pt idx="475">
                  <c:v>38697449</c:v>
                </c:pt>
                <c:pt idx="476">
                  <c:v>9792000</c:v>
                </c:pt>
                <c:pt idx="477">
                  <c:v>87559438</c:v>
                </c:pt>
                <c:pt idx="478">
                  <c:v>349947</c:v>
                </c:pt>
                <c:pt idx="479">
                  <c:v>11655665</c:v>
                </c:pt>
                <c:pt idx="480">
                  <c:v>52360285</c:v>
                </c:pt>
                <c:pt idx="481">
                  <c:v>8694528</c:v>
                </c:pt>
                <c:pt idx="482">
                  <c:v>36137684</c:v>
                </c:pt>
                <c:pt idx="483">
                  <c:v>86631310</c:v>
                </c:pt>
                <c:pt idx="484">
                  <c:v>14421271</c:v>
                </c:pt>
                <c:pt idx="485">
                  <c:v>8642254</c:v>
                </c:pt>
                <c:pt idx="486">
                  <c:v>17272306</c:v>
                </c:pt>
                <c:pt idx="487">
                  <c:v>14281235</c:v>
                </c:pt>
                <c:pt idx="488">
                  <c:v>48535067</c:v>
                </c:pt>
                <c:pt idx="489">
                  <c:v>85648585</c:v>
                </c:pt>
                <c:pt idx="490">
                  <c:v>85646235</c:v>
                </c:pt>
                <c:pt idx="491">
                  <c:v>1994973</c:v>
                </c:pt>
                <c:pt idx="492">
                  <c:v>35592846</c:v>
                </c:pt>
                <c:pt idx="493">
                  <c:v>99455175</c:v>
                </c:pt>
                <c:pt idx="494">
                  <c:v>141616238</c:v>
                </c:pt>
                <c:pt idx="495">
                  <c:v>47998368</c:v>
                </c:pt>
                <c:pt idx="496">
                  <c:v>18292061</c:v>
                </c:pt>
                <c:pt idx="497">
                  <c:v>106512310</c:v>
                </c:pt>
                <c:pt idx="498">
                  <c:v>2690677</c:v>
                </c:pt>
                <c:pt idx="499">
                  <c:v>23779955</c:v>
                </c:pt>
                <c:pt idx="500">
                  <c:v>125684505</c:v>
                </c:pt>
                <c:pt idx="501">
                  <c:v>38493982</c:v>
                </c:pt>
                <c:pt idx="502">
                  <c:v>25074895</c:v>
                </c:pt>
                <c:pt idx="503">
                  <c:v>55597042</c:v>
                </c:pt>
                <c:pt idx="504">
                  <c:v>63930411</c:v>
                </c:pt>
                <c:pt idx="505">
                  <c:v>36121934</c:v>
                </c:pt>
                <c:pt idx="506">
                  <c:v>2773863</c:v>
                </c:pt>
                <c:pt idx="507">
                  <c:v>116348400</c:v>
                </c:pt>
                <c:pt idx="508">
                  <c:v>55072454</c:v>
                </c:pt>
                <c:pt idx="509">
                  <c:v>110117807</c:v>
                </c:pt>
                <c:pt idx="510">
                  <c:v>30227069</c:v>
                </c:pt>
                <c:pt idx="511">
                  <c:v>27470017</c:v>
                </c:pt>
                <c:pt idx="512">
                  <c:v>68571803</c:v>
                </c:pt>
                <c:pt idx="513">
                  <c:v>3005123</c:v>
                </c:pt>
                <c:pt idx="514">
                  <c:v>13656400</c:v>
                </c:pt>
                <c:pt idx="515">
                  <c:v>116578352</c:v>
                </c:pt>
                <c:pt idx="516">
                  <c:v>17603594</c:v>
                </c:pt>
                <c:pt idx="517">
                  <c:v>16235901</c:v>
                </c:pt>
                <c:pt idx="518">
                  <c:v>24244684</c:v>
                </c:pt>
                <c:pt idx="519">
                  <c:v>5369373</c:v>
                </c:pt>
                <c:pt idx="520">
                  <c:v>40184721</c:v>
                </c:pt>
                <c:pt idx="521">
                  <c:v>18625110</c:v>
                </c:pt>
                <c:pt idx="522">
                  <c:v>182501645</c:v>
                </c:pt>
                <c:pt idx="523">
                  <c:v>27701895</c:v>
                </c:pt>
                <c:pt idx="524">
                  <c:v>43347242</c:v>
                </c:pt>
                <c:pt idx="525">
                  <c:v>246478898</c:v>
                </c:pt>
                <c:pt idx="526">
                  <c:v>157326336</c:v>
                </c:pt>
                <c:pt idx="527">
                  <c:v>78360000</c:v>
                </c:pt>
                <c:pt idx="528">
                  <c:v>652835</c:v>
                </c:pt>
                <c:pt idx="529">
                  <c:v>46955956</c:v>
                </c:pt>
                <c:pt idx="530">
                  <c:v>65135191</c:v>
                </c:pt>
                <c:pt idx="531">
                  <c:v>33729374</c:v>
                </c:pt>
                <c:pt idx="532">
                  <c:v>33563158</c:v>
                </c:pt>
                <c:pt idx="533">
                  <c:v>25794166</c:v>
                </c:pt>
                <c:pt idx="534">
                  <c:v>51588220</c:v>
                </c:pt>
                <c:pt idx="535">
                  <c:v>89732962</c:v>
                </c:pt>
                <c:pt idx="536">
                  <c:v>76694016</c:v>
                </c:pt>
                <c:pt idx="537">
                  <c:v>12768000</c:v>
                </c:pt>
                <c:pt idx="538">
                  <c:v>28025000</c:v>
                </c:pt>
                <c:pt idx="539">
                  <c:v>1651777</c:v>
                </c:pt>
                <c:pt idx="540">
                  <c:v>12683670</c:v>
                </c:pt>
                <c:pt idx="541">
                  <c:v>101340178</c:v>
                </c:pt>
                <c:pt idx="542">
                  <c:v>65457688</c:v>
                </c:pt>
                <c:pt idx="543">
                  <c:v>35122319</c:v>
                </c:pt>
                <c:pt idx="544">
                  <c:v>15005329</c:v>
                </c:pt>
                <c:pt idx="545">
                  <c:v>22487293</c:v>
                </c:pt>
                <c:pt idx="546">
                  <c:v>199167575</c:v>
                </c:pt>
                <c:pt idx="547">
                  <c:v>27317535</c:v>
                </c:pt>
                <c:pt idx="548">
                  <c:v>12382982</c:v>
                </c:pt>
                <c:pt idx="549">
                  <c:v>98614544</c:v>
                </c:pt>
                <c:pt idx="550">
                  <c:v>46807024</c:v>
                </c:pt>
                <c:pt idx="551">
                  <c:v>14772796</c:v>
                </c:pt>
                <c:pt idx="552">
                  <c:v>117500000</c:v>
                </c:pt>
                <c:pt idx="553">
                  <c:v>31726644</c:v>
                </c:pt>
                <c:pt idx="554">
                  <c:v>20700000</c:v>
                </c:pt>
                <c:pt idx="555">
                  <c:v>36527787</c:v>
                </c:pt>
                <c:pt idx="556">
                  <c:v>26766350</c:v>
                </c:pt>
                <c:pt idx="557">
                  <c:v>19362712</c:v>
                </c:pt>
                <c:pt idx="558">
                  <c:v>106415432</c:v>
                </c:pt>
                <c:pt idx="559">
                  <c:v>19779400</c:v>
                </c:pt>
                <c:pt idx="560">
                  <c:v>31134898</c:v>
                </c:pt>
                <c:pt idx="561">
                  <c:v>2386698</c:v>
                </c:pt>
                <c:pt idx="562">
                  <c:v>150079163</c:v>
                </c:pt>
                <c:pt idx="563">
                  <c:v>45255243</c:v>
                </c:pt>
                <c:pt idx="564">
                  <c:v>38000000</c:v>
                </c:pt>
                <c:pt idx="565">
                  <c:v>220837577</c:v>
                </c:pt>
                <c:pt idx="566">
                  <c:v>47325559</c:v>
                </c:pt>
                <c:pt idx="567">
                  <c:v>9464388</c:v>
                </c:pt>
                <c:pt idx="568">
                  <c:v>267262555</c:v>
                </c:pt>
                <c:pt idx="569">
                  <c:v>20063926</c:v>
                </c:pt>
                <c:pt idx="570">
                  <c:v>4719300</c:v>
                </c:pt>
                <c:pt idx="571">
                  <c:v>23583175</c:v>
                </c:pt>
                <c:pt idx="572">
                  <c:v>82528646</c:v>
                </c:pt>
                <c:pt idx="573">
                  <c:v>6354736</c:v>
                </c:pt>
                <c:pt idx="574">
                  <c:v>58813460</c:v>
                </c:pt>
                <c:pt idx="575">
                  <c:v>89214072</c:v>
                </c:pt>
                <c:pt idx="576">
                  <c:v>70422786</c:v>
                </c:pt>
                <c:pt idx="577">
                  <c:v>32800000</c:v>
                </c:pt>
                <c:pt idx="578">
                  <c:v>39816662</c:v>
                </c:pt>
                <c:pt idx="579">
                  <c:v>7017041</c:v>
                </c:pt>
                <c:pt idx="580">
                  <c:v>42057639</c:v>
                </c:pt>
                <c:pt idx="581">
                  <c:v>35003300</c:v>
                </c:pt>
                <c:pt idx="582">
                  <c:v>41573085</c:v>
                </c:pt>
                <c:pt idx="583">
                  <c:v>23071558</c:v>
                </c:pt>
                <c:pt idx="584">
                  <c:v>36885587</c:v>
                </c:pt>
                <c:pt idx="585">
                  <c:v>27647595</c:v>
                </c:pt>
                <c:pt idx="586">
                  <c:v>23000000</c:v>
                </c:pt>
                <c:pt idx="587">
                  <c:v>96447667</c:v>
                </c:pt>
                <c:pt idx="588">
                  <c:v>458672302</c:v>
                </c:pt>
                <c:pt idx="589">
                  <c:v>45623128</c:v>
                </c:pt>
                <c:pt idx="590">
                  <c:v>28462534</c:v>
                </c:pt>
                <c:pt idx="591">
                  <c:v>72632573</c:v>
                </c:pt>
                <c:pt idx="592">
                  <c:v>294645577</c:v>
                </c:pt>
                <c:pt idx="593">
                  <c:v>4531491</c:v>
                </c:pt>
                <c:pt idx="594">
                  <c:v>15800000</c:v>
                </c:pt>
                <c:pt idx="595">
                  <c:v>18049082</c:v>
                </c:pt>
                <c:pt idx="596">
                  <c:v>9008928</c:v>
                </c:pt>
                <c:pt idx="597">
                  <c:v>17926543</c:v>
                </c:pt>
                <c:pt idx="598">
                  <c:v>145592590</c:v>
                </c:pt>
                <c:pt idx="599">
                  <c:v>58136909</c:v>
                </c:pt>
                <c:pt idx="600">
                  <c:v>60341380</c:v>
                </c:pt>
                <c:pt idx="601">
                  <c:v>77692062</c:v>
                </c:pt>
                <c:pt idx="602">
                  <c:v>26624000</c:v>
                </c:pt>
                <c:pt idx="603">
                  <c:v>22101000</c:v>
                </c:pt>
                <c:pt idx="604">
                  <c:v>523505847</c:v>
                </c:pt>
                <c:pt idx="605">
                  <c:v>44149837</c:v>
                </c:pt>
                <c:pt idx="606">
                  <c:v>11017403</c:v>
                </c:pt>
                <c:pt idx="607">
                  <c:v>51990286</c:v>
                </c:pt>
                <c:pt idx="608">
                  <c:v>55034302</c:v>
                </c:pt>
                <c:pt idx="609">
                  <c:v>55014842</c:v>
                </c:pt>
                <c:pt idx="610">
                  <c:v>31838728</c:v>
                </c:pt>
                <c:pt idx="611">
                  <c:v>37322273</c:v>
                </c:pt>
                <c:pt idx="612">
                  <c:v>54817937</c:v>
                </c:pt>
                <c:pt idx="613">
                  <c:v>37257433</c:v>
                </c:pt>
                <c:pt idx="614">
                  <c:v>32860214</c:v>
                </c:pt>
                <c:pt idx="615">
                  <c:v>37239856</c:v>
                </c:pt>
                <c:pt idx="616">
                  <c:v>32811275</c:v>
                </c:pt>
                <c:pt idx="617">
                  <c:v>174455986</c:v>
                </c:pt>
                <c:pt idx="618">
                  <c:v>26087366</c:v>
                </c:pt>
                <c:pt idx="619">
                  <c:v>3909616</c:v>
                </c:pt>
                <c:pt idx="620">
                  <c:v>69470202</c:v>
                </c:pt>
                <c:pt idx="621">
                  <c:v>36868030</c:v>
                </c:pt>
                <c:pt idx="622">
                  <c:v>155965690</c:v>
                </c:pt>
                <c:pt idx="623">
                  <c:v>86546825</c:v>
                </c:pt>
                <c:pt idx="624">
                  <c:v>112435221</c:v>
                </c:pt>
                <c:pt idx="625">
                  <c:v>42933793</c:v>
                </c:pt>
                <c:pt idx="626">
                  <c:v>53656813</c:v>
                </c:pt>
                <c:pt idx="627">
                  <c:v>75008260</c:v>
                </c:pt>
                <c:pt idx="628">
                  <c:v>25707719</c:v>
                </c:pt>
                <c:pt idx="629">
                  <c:v>156074524</c:v>
                </c:pt>
                <c:pt idx="630">
                  <c:v>74712885</c:v>
                </c:pt>
                <c:pt idx="631">
                  <c:v>85069696</c:v>
                </c:pt>
                <c:pt idx="632">
                  <c:v>23334256</c:v>
                </c:pt>
                <c:pt idx="633">
                  <c:v>38127162</c:v>
                </c:pt>
                <c:pt idx="634">
                  <c:v>50608545</c:v>
                </c:pt>
                <c:pt idx="635">
                  <c:v>94852971</c:v>
                </c:pt>
                <c:pt idx="636">
                  <c:v>12621249</c:v>
                </c:pt>
                <c:pt idx="637">
                  <c:v>25188667</c:v>
                </c:pt>
                <c:pt idx="638">
                  <c:v>52264926</c:v>
                </c:pt>
                <c:pt idx="639">
                  <c:v>24037564</c:v>
                </c:pt>
                <c:pt idx="640">
                  <c:v>146119491</c:v>
                </c:pt>
                <c:pt idx="641">
                  <c:v>39571513</c:v>
                </c:pt>
                <c:pt idx="642">
                  <c:v>103620822</c:v>
                </c:pt>
                <c:pt idx="643">
                  <c:v>3099680</c:v>
                </c:pt>
                <c:pt idx="644">
                  <c:v>20651422</c:v>
                </c:pt>
                <c:pt idx="645">
                  <c:v>39156435</c:v>
                </c:pt>
                <c:pt idx="646">
                  <c:v>91519448</c:v>
                </c:pt>
                <c:pt idx="647">
                  <c:v>51270454</c:v>
                </c:pt>
                <c:pt idx="648">
                  <c:v>67125340</c:v>
                </c:pt>
                <c:pt idx="649">
                  <c:v>20306281</c:v>
                </c:pt>
                <c:pt idx="650">
                  <c:v>10152879</c:v>
                </c:pt>
                <c:pt idx="651">
                  <c:v>22305037</c:v>
                </c:pt>
                <c:pt idx="652">
                  <c:v>10126948</c:v>
                </c:pt>
                <c:pt idx="653">
                  <c:v>62749203</c:v>
                </c:pt>
                <c:pt idx="654">
                  <c:v>111225040</c:v>
                </c:pt>
                <c:pt idx="655">
                  <c:v>4026908</c:v>
                </c:pt>
                <c:pt idx="656">
                  <c:v>68413606</c:v>
                </c:pt>
                <c:pt idx="657">
                  <c:v>100315155</c:v>
                </c:pt>
                <c:pt idx="658">
                  <c:v>40072596</c:v>
                </c:pt>
                <c:pt idx="659">
                  <c:v>161589580</c:v>
                </c:pt>
                <c:pt idx="660">
                  <c:v>25916903</c:v>
                </c:pt>
                <c:pt idx="661">
                  <c:v>117387405</c:v>
                </c:pt>
                <c:pt idx="662">
                  <c:v>75502246</c:v>
                </c:pt>
                <c:pt idx="663">
                  <c:v>29667095</c:v>
                </c:pt>
                <c:pt idx="664">
                  <c:v>51324422</c:v>
                </c:pt>
                <c:pt idx="665">
                  <c:v>49273505</c:v>
                </c:pt>
                <c:pt idx="666">
                  <c:v>78500000</c:v>
                </c:pt>
                <c:pt idx="667">
                  <c:v>1957978</c:v>
                </c:pt>
                <c:pt idx="668">
                  <c:v>107586036</c:v>
                </c:pt>
                <c:pt idx="669">
                  <c:v>97637474</c:v>
                </c:pt>
                <c:pt idx="670">
                  <c:v>15618786</c:v>
                </c:pt>
                <c:pt idx="671">
                  <c:v>19500000</c:v>
                </c:pt>
                <c:pt idx="672">
                  <c:v>6805534</c:v>
                </c:pt>
                <c:pt idx="673">
                  <c:v>112708996</c:v>
                </c:pt>
                <c:pt idx="674">
                  <c:v>23894477</c:v>
                </c:pt>
                <c:pt idx="675">
                  <c:v>73760631</c:v>
                </c:pt>
                <c:pt idx="676">
                  <c:v>19392418</c:v>
                </c:pt>
                <c:pt idx="677">
                  <c:v>11605861</c:v>
                </c:pt>
                <c:pt idx="678">
                  <c:v>144613391</c:v>
                </c:pt>
                <c:pt idx="679">
                  <c:v>46269171</c:v>
                </c:pt>
                <c:pt idx="680">
                  <c:v>71244774</c:v>
                </c:pt>
                <c:pt idx="681">
                  <c:v>28848100</c:v>
                </c:pt>
                <c:pt idx="682">
                  <c:v>21131483</c:v>
                </c:pt>
                <c:pt idx="683">
                  <c:v>33553787</c:v>
                </c:pt>
                <c:pt idx="684">
                  <c:v>51651430</c:v>
                </c:pt>
                <c:pt idx="685">
                  <c:v>286471036</c:v>
                </c:pt>
                <c:pt idx="686">
                  <c:v>53350242</c:v>
                </c:pt>
                <c:pt idx="687">
                  <c:v>264706375</c:v>
                </c:pt>
                <c:pt idx="688">
                  <c:v>85512915</c:v>
                </c:pt>
                <c:pt idx="689">
                  <c:v>13257000</c:v>
                </c:pt>
                <c:pt idx="690">
                  <c:v>18873374</c:v>
                </c:pt>
                <c:pt idx="691">
                  <c:v>37744720</c:v>
                </c:pt>
                <c:pt idx="692">
                  <c:v>348316061</c:v>
                </c:pt>
                <c:pt idx="693">
                  <c:v>46975611</c:v>
                </c:pt>
                <c:pt idx="694">
                  <c:v>9343976</c:v>
                </c:pt>
                <c:pt idx="695">
                  <c:v>28022524</c:v>
                </c:pt>
                <c:pt idx="696">
                  <c:v>33600000</c:v>
                </c:pt>
                <c:pt idx="697">
                  <c:v>27919096</c:v>
                </c:pt>
                <c:pt idx="698">
                  <c:v>46309760</c:v>
                </c:pt>
                <c:pt idx="699">
                  <c:v>55416609</c:v>
                </c:pt>
                <c:pt idx="700">
                  <c:v>75724075</c:v>
                </c:pt>
                <c:pt idx="701">
                  <c:v>29507053</c:v>
                </c:pt>
                <c:pt idx="702">
                  <c:v>169437578</c:v>
                </c:pt>
                <c:pt idx="703">
                  <c:v>27592530</c:v>
                </c:pt>
                <c:pt idx="704">
                  <c:v>16530884</c:v>
                </c:pt>
                <c:pt idx="705">
                  <c:v>36667870</c:v>
                </c:pt>
                <c:pt idx="706">
                  <c:v>403279547</c:v>
                </c:pt>
                <c:pt idx="707">
                  <c:v>45625986</c:v>
                </c:pt>
                <c:pt idx="708">
                  <c:v>9123773</c:v>
                </c:pt>
                <c:pt idx="709">
                  <c:v>9100000</c:v>
                </c:pt>
                <c:pt idx="710">
                  <c:v>36398162</c:v>
                </c:pt>
                <c:pt idx="711">
                  <c:v>14551000</c:v>
                </c:pt>
                <c:pt idx="712">
                  <c:v>36362352</c:v>
                </c:pt>
                <c:pt idx="713">
                  <c:v>56100000</c:v>
                </c:pt>
                <c:pt idx="714">
                  <c:v>36154094</c:v>
                </c:pt>
                <c:pt idx="715">
                  <c:v>9015786</c:v>
                </c:pt>
                <c:pt idx="716">
                  <c:v>117204440</c:v>
                </c:pt>
                <c:pt idx="717">
                  <c:v>8074715</c:v>
                </c:pt>
                <c:pt idx="718">
                  <c:v>24123143</c:v>
                </c:pt>
                <c:pt idx="719">
                  <c:v>26777564</c:v>
                </c:pt>
                <c:pt idx="720">
                  <c:v>160147615</c:v>
                </c:pt>
                <c:pt idx="721">
                  <c:v>16000000</c:v>
                </c:pt>
                <c:pt idx="722">
                  <c:v>110071312</c:v>
                </c:pt>
                <c:pt idx="723">
                  <c:v>14201636</c:v>
                </c:pt>
                <c:pt idx="724">
                  <c:v>17736779</c:v>
                </c:pt>
                <c:pt idx="725">
                  <c:v>35461307</c:v>
                </c:pt>
                <c:pt idx="726">
                  <c:v>6201559</c:v>
                </c:pt>
                <c:pt idx="727">
                  <c:v>14168359</c:v>
                </c:pt>
                <c:pt idx="728">
                  <c:v>91704210</c:v>
                </c:pt>
                <c:pt idx="729">
                  <c:v>70536</c:v>
                </c:pt>
                <c:pt idx="730">
                  <c:v>74006080</c:v>
                </c:pt>
                <c:pt idx="731">
                  <c:v>80805112</c:v>
                </c:pt>
                <c:pt idx="732">
                  <c:v>45500556</c:v>
                </c:pt>
                <c:pt idx="733">
                  <c:v>106735396</c:v>
                </c:pt>
                <c:pt idx="734">
                  <c:v>174084951</c:v>
                </c:pt>
                <c:pt idx="735">
                  <c:v>4351969</c:v>
                </c:pt>
                <c:pt idx="736">
                  <c:v>52163317</c:v>
                </c:pt>
                <c:pt idx="737">
                  <c:v>155823397</c:v>
                </c:pt>
                <c:pt idx="738">
                  <c:v>15530513</c:v>
                </c:pt>
                <c:pt idx="739">
                  <c:v>108383253</c:v>
                </c:pt>
                <c:pt idx="740">
                  <c:v>24048637</c:v>
                </c:pt>
                <c:pt idx="741">
                  <c:v>68706165</c:v>
                </c:pt>
                <c:pt idx="742">
                  <c:v>41182182</c:v>
                </c:pt>
                <c:pt idx="743">
                  <c:v>37696176</c:v>
                </c:pt>
                <c:pt idx="744">
                  <c:v>5114507</c:v>
                </c:pt>
                <c:pt idx="745">
                  <c:v>195675583</c:v>
                </c:pt>
                <c:pt idx="746">
                  <c:v>85014968</c:v>
                </c:pt>
                <c:pt idx="747">
                  <c:v>5949219</c:v>
                </c:pt>
                <c:pt idx="748">
                  <c:v>50920948</c:v>
                </c:pt>
                <c:pt idx="749">
                  <c:v>212103873</c:v>
                </c:pt>
                <c:pt idx="750">
                  <c:v>3383834</c:v>
                </c:pt>
                <c:pt idx="751">
                  <c:v>67458785</c:v>
                </c:pt>
                <c:pt idx="752">
                  <c:v>250736600</c:v>
                </c:pt>
                <c:pt idx="753">
                  <c:v>25064955</c:v>
                </c:pt>
                <c:pt idx="754">
                  <c:v>8350177</c:v>
                </c:pt>
                <c:pt idx="755">
                  <c:v>19990064</c:v>
                </c:pt>
                <c:pt idx="756">
                  <c:v>26638165</c:v>
                </c:pt>
                <c:pt idx="757">
                  <c:v>41489425</c:v>
                </c:pt>
                <c:pt idx="758">
                  <c:v>16583369</c:v>
                </c:pt>
                <c:pt idx="759">
                  <c:v>33146000</c:v>
                </c:pt>
                <c:pt idx="760">
                  <c:v>8269963</c:v>
                </c:pt>
                <c:pt idx="761">
                  <c:v>49566871</c:v>
                </c:pt>
                <c:pt idx="762">
                  <c:v>36328680</c:v>
                </c:pt>
                <c:pt idx="763">
                  <c:v>19691811</c:v>
                </c:pt>
                <c:pt idx="764">
                  <c:v>19597131</c:v>
                </c:pt>
                <c:pt idx="765">
                  <c:v>4888703</c:v>
                </c:pt>
                <c:pt idx="766">
                  <c:v>6515579</c:v>
                </c:pt>
                <c:pt idx="767">
                  <c:v>149688385</c:v>
                </c:pt>
                <c:pt idx="768">
                  <c:v>161970615</c:v>
                </c:pt>
                <c:pt idx="769">
                  <c:v>19397498</c:v>
                </c:pt>
                <c:pt idx="770">
                  <c:v>27469602</c:v>
                </c:pt>
                <c:pt idx="771">
                  <c:v>112805123</c:v>
                </c:pt>
                <c:pt idx="772">
                  <c:v>32066000</c:v>
                </c:pt>
                <c:pt idx="773">
                  <c:v>19179516</c:v>
                </c:pt>
                <c:pt idx="774">
                  <c:v>19155435</c:v>
                </c:pt>
                <c:pt idx="775">
                  <c:v>143630478</c:v>
                </c:pt>
                <c:pt idx="776">
                  <c:v>1273984</c:v>
                </c:pt>
                <c:pt idx="777">
                  <c:v>10342303</c:v>
                </c:pt>
                <c:pt idx="778">
                  <c:v>7947763</c:v>
                </c:pt>
                <c:pt idx="779">
                  <c:v>26200000</c:v>
                </c:pt>
                <c:pt idx="780">
                  <c:v>76107476</c:v>
                </c:pt>
                <c:pt idx="781">
                  <c:v>42586544</c:v>
                </c:pt>
                <c:pt idx="782">
                  <c:v>5043880</c:v>
                </c:pt>
                <c:pt idx="783">
                  <c:v>118136719</c:v>
                </c:pt>
                <c:pt idx="784">
                  <c:v>86600000</c:v>
                </c:pt>
                <c:pt idx="785">
                  <c:v>50301521</c:v>
                </c:pt>
                <c:pt idx="786">
                  <c:v>31431160</c:v>
                </c:pt>
                <c:pt idx="787">
                  <c:v>3132222</c:v>
                </c:pt>
                <c:pt idx="788">
                  <c:v>14078294</c:v>
                </c:pt>
                <c:pt idx="789">
                  <c:v>3901336</c:v>
                </c:pt>
                <c:pt idx="790">
                  <c:v>46806312</c:v>
                </c:pt>
                <c:pt idx="791">
                  <c:v>15600000</c:v>
                </c:pt>
                <c:pt idx="792">
                  <c:v>77997349</c:v>
                </c:pt>
                <c:pt idx="793">
                  <c:v>62310175</c:v>
                </c:pt>
                <c:pt idx="794">
                  <c:v>46501438</c:v>
                </c:pt>
                <c:pt idx="795">
                  <c:v>12400000</c:v>
                </c:pt>
                <c:pt idx="796">
                  <c:v>43346930</c:v>
                </c:pt>
                <c:pt idx="797">
                  <c:v>15464480</c:v>
                </c:pt>
                <c:pt idx="798">
                  <c:v>192557891</c:v>
                </c:pt>
                <c:pt idx="799">
                  <c:v>76975169</c:v>
                </c:pt>
                <c:pt idx="800">
                  <c:v>13064616</c:v>
                </c:pt>
                <c:pt idx="801">
                  <c:v>107575142</c:v>
                </c:pt>
                <c:pt idx="802">
                  <c:v>33762229</c:v>
                </c:pt>
                <c:pt idx="803">
                  <c:v>15339117</c:v>
                </c:pt>
                <c:pt idx="804">
                  <c:v>18400000</c:v>
                </c:pt>
                <c:pt idx="805">
                  <c:v>16089953</c:v>
                </c:pt>
                <c:pt idx="806">
                  <c:v>39703412</c:v>
                </c:pt>
                <c:pt idx="807">
                  <c:v>22877959</c:v>
                </c:pt>
                <c:pt idx="808">
                  <c:v>6097096</c:v>
                </c:pt>
                <c:pt idx="809">
                  <c:v>76203320</c:v>
                </c:pt>
                <c:pt idx="810">
                  <c:v>24363530</c:v>
                </c:pt>
                <c:pt idx="811">
                  <c:v>35006147</c:v>
                </c:pt>
                <c:pt idx="812">
                  <c:v>76088877</c:v>
                </c:pt>
                <c:pt idx="813">
                  <c:v>174907418</c:v>
                </c:pt>
                <c:pt idx="814">
                  <c:v>16669413</c:v>
                </c:pt>
                <c:pt idx="815">
                  <c:v>136138454</c:v>
                </c:pt>
                <c:pt idx="816">
                  <c:v>25672630</c:v>
                </c:pt>
                <c:pt idx="817">
                  <c:v>25660000</c:v>
                </c:pt>
                <c:pt idx="818">
                  <c:v>31691009</c:v>
                </c:pt>
                <c:pt idx="819">
                  <c:v>1508841</c:v>
                </c:pt>
                <c:pt idx="820">
                  <c:v>42235322</c:v>
                </c:pt>
                <c:pt idx="821">
                  <c:v>48197993</c:v>
                </c:pt>
                <c:pt idx="822">
                  <c:v>750798</c:v>
                </c:pt>
                <c:pt idx="823">
                  <c:v>47300000</c:v>
                </c:pt>
                <c:pt idx="824">
                  <c:v>10474107</c:v>
                </c:pt>
                <c:pt idx="825">
                  <c:v>44888996</c:v>
                </c:pt>
                <c:pt idx="826">
                  <c:v>31353636</c:v>
                </c:pt>
                <c:pt idx="827">
                  <c:v>44787599</c:v>
                </c:pt>
                <c:pt idx="828">
                  <c:v>55173235</c:v>
                </c:pt>
                <c:pt idx="829">
                  <c:v>23825798</c:v>
                </c:pt>
                <c:pt idx="830">
                  <c:v>20793160</c:v>
                </c:pt>
                <c:pt idx="831">
                  <c:v>20700000</c:v>
                </c:pt>
                <c:pt idx="832">
                  <c:v>31008288</c:v>
                </c:pt>
                <c:pt idx="833">
                  <c:v>8821531</c:v>
                </c:pt>
                <c:pt idx="834">
                  <c:v>23511038</c:v>
                </c:pt>
                <c:pt idx="835">
                  <c:v>40400000</c:v>
                </c:pt>
                <c:pt idx="836">
                  <c:v>32235441</c:v>
                </c:pt>
                <c:pt idx="837">
                  <c:v>51208010</c:v>
                </c:pt>
                <c:pt idx="838">
                  <c:v>4808247</c:v>
                </c:pt>
                <c:pt idx="839">
                  <c:v>108132370</c:v>
                </c:pt>
                <c:pt idx="840">
                  <c:v>115329763</c:v>
                </c:pt>
                <c:pt idx="841">
                  <c:v>79218018</c:v>
                </c:pt>
                <c:pt idx="842">
                  <c:v>7200000</c:v>
                </c:pt>
                <c:pt idx="843">
                  <c:v>87775460</c:v>
                </c:pt>
                <c:pt idx="844">
                  <c:v>25853424</c:v>
                </c:pt>
                <c:pt idx="845">
                  <c:v>172298923</c:v>
                </c:pt>
                <c:pt idx="846">
                  <c:v>4282851</c:v>
                </c:pt>
                <c:pt idx="847">
                  <c:v>28546578</c:v>
                </c:pt>
                <c:pt idx="848">
                  <c:v>56917897</c:v>
                </c:pt>
                <c:pt idx="849">
                  <c:v>25601508</c:v>
                </c:pt>
                <c:pt idx="850">
                  <c:v>28423368</c:v>
                </c:pt>
                <c:pt idx="851">
                  <c:v>2700000</c:v>
                </c:pt>
                <c:pt idx="852">
                  <c:v>35443237</c:v>
                </c:pt>
                <c:pt idx="853">
                  <c:v>9901126</c:v>
                </c:pt>
                <c:pt idx="854">
                  <c:v>73548685</c:v>
                </c:pt>
                <c:pt idx="855">
                  <c:v>39266300</c:v>
                </c:pt>
                <c:pt idx="856">
                  <c:v>12569041</c:v>
                </c:pt>
                <c:pt idx="857">
                  <c:v>27887943</c:v>
                </c:pt>
                <c:pt idx="858">
                  <c:v>55720716</c:v>
                </c:pt>
                <c:pt idx="859">
                  <c:v>27852604</c:v>
                </c:pt>
                <c:pt idx="860">
                  <c:v>20887263</c:v>
                </c:pt>
                <c:pt idx="861">
                  <c:v>38950483</c:v>
                </c:pt>
                <c:pt idx="862">
                  <c:v>3331103</c:v>
                </c:pt>
                <c:pt idx="863">
                  <c:v>22176108</c:v>
                </c:pt>
                <c:pt idx="864">
                  <c:v>33262492</c:v>
                </c:pt>
                <c:pt idx="865">
                  <c:v>83151473</c:v>
                </c:pt>
                <c:pt idx="866">
                  <c:v>74769345</c:v>
                </c:pt>
                <c:pt idx="867">
                  <c:v>1659955</c:v>
                </c:pt>
                <c:pt idx="868">
                  <c:v>41827000</c:v>
                </c:pt>
                <c:pt idx="869">
                  <c:v>48299761</c:v>
                </c:pt>
                <c:pt idx="870">
                  <c:v>55149435</c:v>
                </c:pt>
                <c:pt idx="871">
                  <c:v>55001343</c:v>
                </c:pt>
                <c:pt idx="872">
                  <c:v>61807667</c:v>
                </c:pt>
                <c:pt idx="873">
                  <c:v>61793915</c:v>
                </c:pt>
                <c:pt idx="874">
                  <c:v>16435406</c:v>
                </c:pt>
                <c:pt idx="875">
                  <c:v>41038190</c:v>
                </c:pt>
                <c:pt idx="876">
                  <c:v>21882551</c:v>
                </c:pt>
                <c:pt idx="877">
                  <c:v>35490000</c:v>
                </c:pt>
                <c:pt idx="878">
                  <c:v>34073773</c:v>
                </c:pt>
                <c:pt idx="879">
                  <c:v>4059537</c:v>
                </c:pt>
                <c:pt idx="880">
                  <c:v>54125426</c:v>
                </c:pt>
                <c:pt idx="881">
                  <c:v>24335698</c:v>
                </c:pt>
                <c:pt idx="882">
                  <c:v>47300000</c:v>
                </c:pt>
                <c:pt idx="883">
                  <c:v>53952276</c:v>
                </c:pt>
                <c:pt idx="884">
                  <c:v>101049130</c:v>
                </c:pt>
                <c:pt idx="885">
                  <c:v>1612029</c:v>
                </c:pt>
                <c:pt idx="886">
                  <c:v>29483949</c:v>
                </c:pt>
                <c:pt idx="887">
                  <c:v>50915214</c:v>
                </c:pt>
                <c:pt idx="888">
                  <c:v>20054909</c:v>
                </c:pt>
                <c:pt idx="889">
                  <c:v>40098138</c:v>
                </c:pt>
                <c:pt idx="890">
                  <c:v>6675178</c:v>
                </c:pt>
                <c:pt idx="891">
                  <c:v>20007180</c:v>
                </c:pt>
                <c:pt idx="892">
                  <c:v>18645546</c:v>
                </c:pt>
                <c:pt idx="893">
                  <c:v>21300107</c:v>
                </c:pt>
                <c:pt idx="894">
                  <c:v>119019489</c:v>
                </c:pt>
                <c:pt idx="895">
                  <c:v>46257845</c:v>
                </c:pt>
                <c:pt idx="896">
                  <c:v>79225854</c:v>
                </c:pt>
                <c:pt idx="897">
                  <c:v>15829874</c:v>
                </c:pt>
                <c:pt idx="898">
                  <c:v>46159365</c:v>
                </c:pt>
                <c:pt idx="899">
                  <c:v>46150692</c:v>
                </c:pt>
                <c:pt idx="900">
                  <c:v>26363118</c:v>
                </c:pt>
                <c:pt idx="901">
                  <c:v>30302314</c:v>
                </c:pt>
                <c:pt idx="902">
                  <c:v>28728000</c:v>
                </c:pt>
                <c:pt idx="903">
                  <c:v>16959436</c:v>
                </c:pt>
                <c:pt idx="904">
                  <c:v>23382841</c:v>
                </c:pt>
                <c:pt idx="905">
                  <c:v>36371181</c:v>
                </c:pt>
                <c:pt idx="906">
                  <c:v>1947339</c:v>
                </c:pt>
                <c:pt idx="907">
                  <c:v>45276912</c:v>
                </c:pt>
                <c:pt idx="908">
                  <c:v>4263397</c:v>
                </c:pt>
                <c:pt idx="909">
                  <c:v>62000082</c:v>
                </c:pt>
                <c:pt idx="910">
                  <c:v>25670855</c:v>
                </c:pt>
                <c:pt idx="911">
                  <c:v>35910583</c:v>
                </c:pt>
                <c:pt idx="912">
                  <c:v>66683135</c:v>
                </c:pt>
                <c:pt idx="913">
                  <c:v>8197405</c:v>
                </c:pt>
                <c:pt idx="914">
                  <c:v>140863268</c:v>
                </c:pt>
                <c:pt idx="915">
                  <c:v>76801374</c:v>
                </c:pt>
                <c:pt idx="916">
                  <c:v>178298180</c:v>
                </c:pt>
                <c:pt idx="917">
                  <c:v>15281507</c:v>
                </c:pt>
                <c:pt idx="918">
                  <c:v>50835030</c:v>
                </c:pt>
                <c:pt idx="919">
                  <c:v>32885635</c:v>
                </c:pt>
                <c:pt idx="920">
                  <c:v>100965237</c:v>
                </c:pt>
                <c:pt idx="921">
                  <c:v>10090181</c:v>
                </c:pt>
                <c:pt idx="922">
                  <c:v>31505065</c:v>
                </c:pt>
                <c:pt idx="923">
                  <c:v>56702060</c:v>
                </c:pt>
                <c:pt idx="924">
                  <c:v>44100000</c:v>
                </c:pt>
                <c:pt idx="925">
                  <c:v>8818967</c:v>
                </c:pt>
                <c:pt idx="926">
                  <c:v>50353764</c:v>
                </c:pt>
                <c:pt idx="927">
                  <c:v>18860010</c:v>
                </c:pt>
                <c:pt idx="928">
                  <c:v>47570368</c:v>
                </c:pt>
                <c:pt idx="929">
                  <c:v>18771174</c:v>
                </c:pt>
                <c:pt idx="930">
                  <c:v>24988180</c:v>
                </c:pt>
                <c:pt idx="931">
                  <c:v>37253092</c:v>
                </c:pt>
                <c:pt idx="932">
                  <c:v>33491560</c:v>
                </c:pt>
                <c:pt idx="933">
                  <c:v>55768056</c:v>
                </c:pt>
                <c:pt idx="934">
                  <c:v>30973336</c:v>
                </c:pt>
                <c:pt idx="935">
                  <c:v>8045844</c:v>
                </c:pt>
                <c:pt idx="936">
                  <c:v>18565375</c:v>
                </c:pt>
                <c:pt idx="937">
                  <c:v>20939782</c:v>
                </c:pt>
                <c:pt idx="938">
                  <c:v>9843379</c:v>
                </c:pt>
                <c:pt idx="939">
                  <c:v>614943</c:v>
                </c:pt>
                <c:pt idx="940">
                  <c:v>15972187</c:v>
                </c:pt>
                <c:pt idx="941">
                  <c:v>49138076</c:v>
                </c:pt>
                <c:pt idx="942">
                  <c:v>27002815</c:v>
                </c:pt>
                <c:pt idx="943">
                  <c:v>11035310</c:v>
                </c:pt>
                <c:pt idx="944">
                  <c:v>18386128</c:v>
                </c:pt>
                <c:pt idx="945">
                  <c:v>31859105</c:v>
                </c:pt>
                <c:pt idx="946">
                  <c:v>34300000</c:v>
                </c:pt>
                <c:pt idx="947">
                  <c:v>25700000</c:v>
                </c:pt>
                <c:pt idx="948">
                  <c:v>611615</c:v>
                </c:pt>
                <c:pt idx="949">
                  <c:v>36600000</c:v>
                </c:pt>
                <c:pt idx="950">
                  <c:v>36528842</c:v>
                </c:pt>
                <c:pt idx="951">
                  <c:v>36468315</c:v>
                </c:pt>
                <c:pt idx="952">
                  <c:v>20566230</c:v>
                </c:pt>
                <c:pt idx="953">
                  <c:v>36207920</c:v>
                </c:pt>
                <c:pt idx="954">
                  <c:v>7235267</c:v>
                </c:pt>
                <c:pt idx="955">
                  <c:v>27693162</c:v>
                </c:pt>
                <c:pt idx="956">
                  <c:v>88495848</c:v>
                </c:pt>
                <c:pt idx="957">
                  <c:v>2270647</c:v>
                </c:pt>
                <c:pt idx="958">
                  <c:v>15501605</c:v>
                </c:pt>
                <c:pt idx="959">
                  <c:v>9536788</c:v>
                </c:pt>
                <c:pt idx="960">
                  <c:v>47666629</c:v>
                </c:pt>
                <c:pt idx="961">
                  <c:v>23818159</c:v>
                </c:pt>
                <c:pt idx="962">
                  <c:v>16628981</c:v>
                </c:pt>
                <c:pt idx="963">
                  <c:v>15399192</c:v>
                </c:pt>
                <c:pt idx="964">
                  <c:v>106573705</c:v>
                </c:pt>
                <c:pt idx="965">
                  <c:v>17721635</c:v>
                </c:pt>
                <c:pt idx="966">
                  <c:v>165388685</c:v>
                </c:pt>
                <c:pt idx="967">
                  <c:v>12978402</c:v>
                </c:pt>
                <c:pt idx="968">
                  <c:v>9427926</c:v>
                </c:pt>
                <c:pt idx="969">
                  <c:v>34034755</c:v>
                </c:pt>
                <c:pt idx="970">
                  <c:v>82149590</c:v>
                </c:pt>
                <c:pt idx="971">
                  <c:v>3517198</c:v>
                </c:pt>
                <c:pt idx="972">
                  <c:v>35010106</c:v>
                </c:pt>
                <c:pt idx="973">
                  <c:v>29098051</c:v>
                </c:pt>
                <c:pt idx="974">
                  <c:v>40668868</c:v>
                </c:pt>
                <c:pt idx="975">
                  <c:v>2900000</c:v>
                </c:pt>
                <c:pt idx="976">
                  <c:v>9278980</c:v>
                </c:pt>
                <c:pt idx="977">
                  <c:v>11589307</c:v>
                </c:pt>
                <c:pt idx="978">
                  <c:v>98405771</c:v>
                </c:pt>
                <c:pt idx="979">
                  <c:v>40367693</c:v>
                </c:pt>
                <c:pt idx="980">
                  <c:v>40274748</c:v>
                </c:pt>
                <c:pt idx="981">
                  <c:v>21846082</c:v>
                </c:pt>
                <c:pt idx="982">
                  <c:v>8047419</c:v>
                </c:pt>
                <c:pt idx="983">
                  <c:v>13776062</c:v>
                </c:pt>
                <c:pt idx="984">
                  <c:v>3092822</c:v>
                </c:pt>
                <c:pt idx="985">
                  <c:v>18308901</c:v>
                </c:pt>
                <c:pt idx="986">
                  <c:v>85762022</c:v>
                </c:pt>
                <c:pt idx="987">
                  <c:v>34172251</c:v>
                </c:pt>
                <c:pt idx="988">
                  <c:v>11371425</c:v>
                </c:pt>
                <c:pt idx="989">
                  <c:v>22652003</c:v>
                </c:pt>
                <c:pt idx="990">
                  <c:v>6793213</c:v>
                </c:pt>
                <c:pt idx="991">
                  <c:v>7891000</c:v>
                </c:pt>
                <c:pt idx="992">
                  <c:v>168759914</c:v>
                </c:pt>
                <c:pt idx="993">
                  <c:v>58476776</c:v>
                </c:pt>
                <c:pt idx="994">
                  <c:v>4231215</c:v>
                </c:pt>
                <c:pt idx="995">
                  <c:v>89692572</c:v>
                </c:pt>
                <c:pt idx="996">
                  <c:v>33536011</c:v>
                </c:pt>
                <c:pt idx="997">
                  <c:v>106148159</c:v>
                </c:pt>
                <c:pt idx="998">
                  <c:v>8938179</c:v>
                </c:pt>
                <c:pt idx="999">
                  <c:v>55807520</c:v>
                </c:pt>
                <c:pt idx="1000">
                  <c:v>120430993</c:v>
                </c:pt>
                <c:pt idx="1001">
                  <c:v>137031035</c:v>
                </c:pt>
                <c:pt idx="1002">
                  <c:v>13277561</c:v>
                </c:pt>
                <c:pt idx="1003">
                  <c:v>16585300</c:v>
                </c:pt>
                <c:pt idx="1004">
                  <c:v>3759147</c:v>
                </c:pt>
                <c:pt idx="1005">
                  <c:v>13240988</c:v>
                </c:pt>
                <c:pt idx="1006">
                  <c:v>27528330</c:v>
                </c:pt>
                <c:pt idx="1007">
                  <c:v>16471430</c:v>
                </c:pt>
                <c:pt idx="1008">
                  <c:v>43906114</c:v>
                </c:pt>
                <c:pt idx="1009">
                  <c:v>82299717</c:v>
                </c:pt>
                <c:pt idx="1010">
                  <c:v>18635046</c:v>
                </c:pt>
                <c:pt idx="1011">
                  <c:v>32877175</c:v>
                </c:pt>
                <c:pt idx="1012">
                  <c:v>21867960</c:v>
                </c:pt>
                <c:pt idx="1013">
                  <c:v>65603360</c:v>
                </c:pt>
                <c:pt idx="1014">
                  <c:v>45856565</c:v>
                </c:pt>
                <c:pt idx="1015">
                  <c:v>11560085</c:v>
                </c:pt>
                <c:pt idx="1016">
                  <c:v>7612840</c:v>
                </c:pt>
                <c:pt idx="1017">
                  <c:v>8699684</c:v>
                </c:pt>
                <c:pt idx="1018">
                  <c:v>38023275</c:v>
                </c:pt>
                <c:pt idx="1019">
                  <c:v>5429707</c:v>
                </c:pt>
                <c:pt idx="1020">
                  <c:v>21500105</c:v>
                </c:pt>
                <c:pt idx="1021">
                  <c:v>9761993</c:v>
                </c:pt>
                <c:pt idx="1022">
                  <c:v>1623749</c:v>
                </c:pt>
                <c:pt idx="1023">
                  <c:v>14052167</c:v>
                </c:pt>
                <c:pt idx="1024">
                  <c:v>48452056</c:v>
                </c:pt>
                <c:pt idx="1025">
                  <c:v>3767324</c:v>
                </c:pt>
                <c:pt idx="1026">
                  <c:v>214984497</c:v>
                </c:pt>
                <c:pt idx="1027">
                  <c:v>26853450</c:v>
                </c:pt>
                <c:pt idx="1028">
                  <c:v>187645141</c:v>
                </c:pt>
                <c:pt idx="1029">
                  <c:v>18143332</c:v>
                </c:pt>
                <c:pt idx="1030">
                  <c:v>26676606</c:v>
                </c:pt>
                <c:pt idx="1031">
                  <c:v>117137090</c:v>
                </c:pt>
                <c:pt idx="1032">
                  <c:v>42522790</c:v>
                </c:pt>
                <c:pt idx="1033">
                  <c:v>26533608</c:v>
                </c:pt>
                <c:pt idx="1034">
                  <c:v>104007640</c:v>
                </c:pt>
                <c:pt idx="1035">
                  <c:v>6867101</c:v>
                </c:pt>
                <c:pt idx="1036">
                  <c:v>47115211</c:v>
                </c:pt>
                <c:pt idx="1037">
                  <c:v>208992272</c:v>
                </c:pt>
                <c:pt idx="1038">
                  <c:v>47001027</c:v>
                </c:pt>
                <c:pt idx="1039">
                  <c:v>13539321</c:v>
                </c:pt>
                <c:pt idx="1040">
                  <c:v>41593527</c:v>
                </c:pt>
                <c:pt idx="1041">
                  <c:v>10384136</c:v>
                </c:pt>
                <c:pt idx="1042">
                  <c:v>181454367</c:v>
                </c:pt>
                <c:pt idx="1043">
                  <c:v>31094903</c:v>
                </c:pt>
                <c:pt idx="1044">
                  <c:v>82831698</c:v>
                </c:pt>
                <c:pt idx="1045">
                  <c:v>10339754</c:v>
                </c:pt>
                <c:pt idx="1046">
                  <c:v>10338609</c:v>
                </c:pt>
                <c:pt idx="1047">
                  <c:v>124052771</c:v>
                </c:pt>
                <c:pt idx="1048">
                  <c:v>41292135</c:v>
                </c:pt>
                <c:pt idx="1049">
                  <c:v>87620724</c:v>
                </c:pt>
                <c:pt idx="1050">
                  <c:v>75213377</c:v>
                </c:pt>
                <c:pt idx="1051">
                  <c:v>35960517</c:v>
                </c:pt>
                <c:pt idx="1052">
                  <c:v>9225165</c:v>
                </c:pt>
                <c:pt idx="1053">
                  <c:v>82001186</c:v>
                </c:pt>
                <c:pt idx="1054">
                  <c:v>61468960</c:v>
                </c:pt>
                <c:pt idx="1055">
                  <c:v>8168741</c:v>
                </c:pt>
                <c:pt idx="1056">
                  <c:v>57006880</c:v>
                </c:pt>
                <c:pt idx="1057">
                  <c:v>15259652</c:v>
                </c:pt>
                <c:pt idx="1058">
                  <c:v>71204016</c:v>
                </c:pt>
                <c:pt idx="1059">
                  <c:v>72656464</c:v>
                </c:pt>
                <c:pt idx="1060">
                  <c:v>45703745</c:v>
                </c:pt>
                <c:pt idx="1061">
                  <c:v>15226144</c:v>
                </c:pt>
                <c:pt idx="1062">
                  <c:v>8115878</c:v>
                </c:pt>
                <c:pt idx="1063">
                  <c:v>202076689</c:v>
                </c:pt>
                <c:pt idx="1064">
                  <c:v>595783</c:v>
                </c:pt>
                <c:pt idx="1065">
                  <c:v>30269340</c:v>
                </c:pt>
                <c:pt idx="1066">
                  <c:v>15127963</c:v>
                </c:pt>
                <c:pt idx="1067">
                  <c:v>102843350</c:v>
                </c:pt>
                <c:pt idx="1068">
                  <c:v>27200000</c:v>
                </c:pt>
                <c:pt idx="1069">
                  <c:v>15102717</c:v>
                </c:pt>
                <c:pt idx="1070">
                  <c:v>50328194</c:v>
                </c:pt>
                <c:pt idx="1071">
                  <c:v>160706665</c:v>
                </c:pt>
                <c:pt idx="1072">
                  <c:v>54200000</c:v>
                </c:pt>
                <c:pt idx="1073">
                  <c:v>30033780</c:v>
                </c:pt>
                <c:pt idx="1074">
                  <c:v>7003141</c:v>
                </c:pt>
                <c:pt idx="1075">
                  <c:v>11454968</c:v>
                </c:pt>
                <c:pt idx="1076">
                  <c:v>44808372</c:v>
                </c:pt>
                <c:pt idx="1077">
                  <c:v>34700000</c:v>
                </c:pt>
                <c:pt idx="1078">
                  <c:v>19737645</c:v>
                </c:pt>
                <c:pt idx="1079">
                  <c:v>27410049</c:v>
                </c:pt>
                <c:pt idx="1080">
                  <c:v>47308367</c:v>
                </c:pt>
                <c:pt idx="1081">
                  <c:v>6876974</c:v>
                </c:pt>
                <c:pt idx="1082">
                  <c:v>97992827</c:v>
                </c:pt>
                <c:pt idx="1083">
                  <c:v>12675765</c:v>
                </c:pt>
                <c:pt idx="1084">
                  <c:v>35026631</c:v>
                </c:pt>
                <c:pt idx="1085">
                  <c:v>485341</c:v>
                </c:pt>
                <c:pt idx="1086">
                  <c:v>43625922</c:v>
                </c:pt>
                <c:pt idx="1087">
                  <c:v>60012710</c:v>
                </c:pt>
                <c:pt idx="1088">
                  <c:v>43504640</c:v>
                </c:pt>
                <c:pt idx="1089">
                  <c:v>5797927</c:v>
                </c:pt>
                <c:pt idx="1090">
                  <c:v>13515786</c:v>
                </c:pt>
                <c:pt idx="1091">
                  <c:v>32808615</c:v>
                </c:pt>
                <c:pt idx="1092">
                  <c:v>67340146</c:v>
                </c:pt>
                <c:pt idx="1093">
                  <c:v>24024969</c:v>
                </c:pt>
                <c:pt idx="1094">
                  <c:v>163130696</c:v>
                </c:pt>
                <c:pt idx="1095">
                  <c:v>19143839</c:v>
                </c:pt>
                <c:pt idx="1096">
                  <c:v>28715510</c:v>
                </c:pt>
                <c:pt idx="1097">
                  <c:v>3825820</c:v>
                </c:pt>
                <c:pt idx="1098">
                  <c:v>19103378</c:v>
                </c:pt>
                <c:pt idx="1099">
                  <c:v>104948780</c:v>
                </c:pt>
                <c:pt idx="1100">
                  <c:v>24800000</c:v>
                </c:pt>
                <c:pt idx="1101">
                  <c:v>35279690</c:v>
                </c:pt>
                <c:pt idx="1102">
                  <c:v>14302097</c:v>
                </c:pt>
                <c:pt idx="1103">
                  <c:v>950218</c:v>
                </c:pt>
                <c:pt idx="1104">
                  <c:v>45607673</c:v>
                </c:pt>
                <c:pt idx="1105">
                  <c:v>2844929</c:v>
                </c:pt>
                <c:pt idx="1106">
                  <c:v>88166115</c:v>
                </c:pt>
                <c:pt idx="1107">
                  <c:v>52100855</c:v>
                </c:pt>
                <c:pt idx="1108">
                  <c:v>142000866</c:v>
                </c:pt>
                <c:pt idx="1109">
                  <c:v>1885134</c:v>
                </c:pt>
                <c:pt idx="1110">
                  <c:v>32962333</c:v>
                </c:pt>
                <c:pt idx="1111">
                  <c:v>14106737</c:v>
                </c:pt>
                <c:pt idx="1112">
                  <c:v>75019340</c:v>
                </c:pt>
                <c:pt idx="1113">
                  <c:v>57153533</c:v>
                </c:pt>
                <c:pt idx="1114">
                  <c:v>139994397</c:v>
                </c:pt>
                <c:pt idx="1115">
                  <c:v>4658370</c:v>
                </c:pt>
                <c:pt idx="1116">
                  <c:v>23237389</c:v>
                </c:pt>
                <c:pt idx="1117">
                  <c:v>2695428</c:v>
                </c:pt>
                <c:pt idx="1118">
                  <c:v>32523385</c:v>
                </c:pt>
                <c:pt idx="1119">
                  <c:v>14857814</c:v>
                </c:pt>
                <c:pt idx="1120">
                  <c:v>76115031</c:v>
                </c:pt>
                <c:pt idx="1121">
                  <c:v>4628751</c:v>
                </c:pt>
                <c:pt idx="1122">
                  <c:v>26845943</c:v>
                </c:pt>
                <c:pt idx="1123">
                  <c:v>23874933</c:v>
                </c:pt>
                <c:pt idx="1124">
                  <c:v>119358727</c:v>
                </c:pt>
                <c:pt idx="1125">
                  <c:v>19219708</c:v>
                </c:pt>
                <c:pt idx="1126">
                  <c:v>50263257</c:v>
                </c:pt>
                <c:pt idx="1127">
                  <c:v>20984230</c:v>
                </c:pt>
                <c:pt idx="1128">
                  <c:v>13637507</c:v>
                </c:pt>
                <c:pt idx="1129">
                  <c:v>10905674</c:v>
                </c:pt>
                <c:pt idx="1130">
                  <c:v>181225</c:v>
                </c:pt>
                <c:pt idx="1131">
                  <c:v>5434867</c:v>
                </c:pt>
                <c:pt idx="1132">
                  <c:v>54195633</c:v>
                </c:pt>
                <c:pt idx="1133">
                  <c:v>18037513</c:v>
                </c:pt>
                <c:pt idx="1134">
                  <c:v>83740650</c:v>
                </c:pt>
                <c:pt idx="1135">
                  <c:v>8096053</c:v>
                </c:pt>
                <c:pt idx="1136">
                  <c:v>27879132</c:v>
                </c:pt>
                <c:pt idx="1137">
                  <c:v>49354205</c:v>
                </c:pt>
                <c:pt idx="1138">
                  <c:v>58307945</c:v>
                </c:pt>
                <c:pt idx="1139">
                  <c:v>31359959</c:v>
                </c:pt>
                <c:pt idx="1140">
                  <c:v>28328558</c:v>
                </c:pt>
                <c:pt idx="1141">
                  <c:v>22124400</c:v>
                </c:pt>
                <c:pt idx="1142">
                  <c:v>17672350</c:v>
                </c:pt>
                <c:pt idx="1143">
                  <c:v>35305995</c:v>
                </c:pt>
                <c:pt idx="1144">
                  <c:v>198032628</c:v>
                </c:pt>
                <c:pt idx="1145">
                  <c:v>17567440</c:v>
                </c:pt>
                <c:pt idx="1146">
                  <c:v>131492479</c:v>
                </c:pt>
                <c:pt idx="1147">
                  <c:v>21836394</c:v>
                </c:pt>
                <c:pt idx="1148">
                  <c:v>65459099</c:v>
                </c:pt>
                <c:pt idx="1149">
                  <c:v>17442180</c:v>
                </c:pt>
                <c:pt idx="1150">
                  <c:v>26068547</c:v>
                </c:pt>
                <c:pt idx="1151">
                  <c:v>32148997</c:v>
                </c:pt>
                <c:pt idx="1152">
                  <c:v>13014536</c:v>
                </c:pt>
                <c:pt idx="1153">
                  <c:v>173377893</c:v>
                </c:pt>
                <c:pt idx="1154">
                  <c:v>10331028</c:v>
                </c:pt>
                <c:pt idx="1155">
                  <c:v>6879556</c:v>
                </c:pt>
                <c:pt idx="1156">
                  <c:v>41253340</c:v>
                </c:pt>
                <c:pt idx="1157">
                  <c:v>28280963</c:v>
                </c:pt>
                <c:pt idx="1158">
                  <c:v>26635000</c:v>
                </c:pt>
                <c:pt idx="1159">
                  <c:v>15404871</c:v>
                </c:pt>
                <c:pt idx="1160">
                  <c:v>34098862</c:v>
                </c:pt>
                <c:pt idx="1161">
                  <c:v>38287363</c:v>
                </c:pt>
                <c:pt idx="1162">
                  <c:v>22114556</c:v>
                </c:pt>
                <c:pt idx="1163">
                  <c:v>46530738</c:v>
                </c:pt>
                <c:pt idx="1164">
                  <c:v>29604977</c:v>
                </c:pt>
                <c:pt idx="1165">
                  <c:v>28700000</c:v>
                </c:pt>
                <c:pt idx="1166">
                  <c:v>16033759</c:v>
                </c:pt>
                <c:pt idx="1167">
                  <c:v>16874745</c:v>
                </c:pt>
                <c:pt idx="1168">
                  <c:v>160034110</c:v>
                </c:pt>
                <c:pt idx="1169">
                  <c:v>4203192</c:v>
                </c:pt>
                <c:pt idx="1170">
                  <c:v>84031112</c:v>
                </c:pt>
                <c:pt idx="1171">
                  <c:v>48635996</c:v>
                </c:pt>
                <c:pt idx="1172">
                  <c:v>54412921</c:v>
                </c:pt>
                <c:pt idx="1173">
                  <c:v>208991599</c:v>
                </c:pt>
                <c:pt idx="1174">
                  <c:v>999853</c:v>
                </c:pt>
                <c:pt idx="1175">
                  <c:v>16658108</c:v>
                </c:pt>
                <c:pt idx="1176">
                  <c:v>18270895</c:v>
                </c:pt>
                <c:pt idx="1177">
                  <c:v>12441122</c:v>
                </c:pt>
                <c:pt idx="1178">
                  <c:v>41439400</c:v>
                </c:pt>
                <c:pt idx="1179">
                  <c:v>132568851</c:v>
                </c:pt>
                <c:pt idx="1180">
                  <c:v>8272447</c:v>
                </c:pt>
                <c:pt idx="1181">
                  <c:v>28939454</c:v>
                </c:pt>
                <c:pt idx="1182">
                  <c:v>11571351</c:v>
                </c:pt>
                <c:pt idx="1183">
                  <c:v>2890032</c:v>
                </c:pt>
                <c:pt idx="1184">
                  <c:v>69288182</c:v>
                </c:pt>
                <c:pt idx="1185">
                  <c:v>28826569</c:v>
                </c:pt>
                <c:pt idx="1186">
                  <c:v>65771527</c:v>
                </c:pt>
                <c:pt idx="1187">
                  <c:v>84670866</c:v>
                </c:pt>
                <c:pt idx="1188">
                  <c:v>41030827</c:v>
                </c:pt>
                <c:pt idx="1189">
                  <c:v>11482931</c:v>
                </c:pt>
                <c:pt idx="1190">
                  <c:v>49176215</c:v>
                </c:pt>
                <c:pt idx="1191">
                  <c:v>21285499</c:v>
                </c:pt>
                <c:pt idx="1192">
                  <c:v>406666</c:v>
                </c:pt>
                <c:pt idx="1193">
                  <c:v>32455275</c:v>
                </c:pt>
                <c:pt idx="1194">
                  <c:v>32306065</c:v>
                </c:pt>
                <c:pt idx="1195">
                  <c:v>157358779</c:v>
                </c:pt>
                <c:pt idx="1196">
                  <c:v>32266306</c:v>
                </c:pt>
                <c:pt idx="1197">
                  <c:v>2576314</c:v>
                </c:pt>
                <c:pt idx="1198">
                  <c:v>7235293</c:v>
                </c:pt>
                <c:pt idx="1199">
                  <c:v>20089048</c:v>
                </c:pt>
                <c:pt idx="1200">
                  <c:v>80011740</c:v>
                </c:pt>
                <c:pt idx="1201">
                  <c:v>15990505</c:v>
                </c:pt>
                <c:pt idx="1202">
                  <c:v>5583510</c:v>
                </c:pt>
                <c:pt idx="1203">
                  <c:v>12734552</c:v>
                </c:pt>
                <c:pt idx="1204">
                  <c:v>1590010</c:v>
                </c:pt>
                <c:pt idx="1205">
                  <c:v>43711404</c:v>
                </c:pt>
                <c:pt idx="1206">
                  <c:v>59568845</c:v>
                </c:pt>
                <c:pt idx="1207">
                  <c:v>198130642</c:v>
                </c:pt>
                <c:pt idx="1208">
                  <c:v>23680848</c:v>
                </c:pt>
                <c:pt idx="1209">
                  <c:v>19700000</c:v>
                </c:pt>
                <c:pt idx="1210">
                  <c:v>20455802</c:v>
                </c:pt>
                <c:pt idx="1211">
                  <c:v>59006721</c:v>
                </c:pt>
                <c:pt idx="1212">
                  <c:v>6671475</c:v>
                </c:pt>
                <c:pt idx="1213">
                  <c:v>17263506</c:v>
                </c:pt>
                <c:pt idx="1214">
                  <c:v>21968653</c:v>
                </c:pt>
                <c:pt idx="1215">
                  <c:v>13324946</c:v>
                </c:pt>
                <c:pt idx="1216">
                  <c:v>31347010</c:v>
                </c:pt>
                <c:pt idx="1217">
                  <c:v>9370057</c:v>
                </c:pt>
                <c:pt idx="1218">
                  <c:v>50731542</c:v>
                </c:pt>
                <c:pt idx="1219">
                  <c:v>15596227</c:v>
                </c:pt>
                <c:pt idx="1220">
                  <c:v>50603980</c:v>
                </c:pt>
                <c:pt idx="1221">
                  <c:v>19455658</c:v>
                </c:pt>
                <c:pt idx="1222">
                  <c:v>39567722</c:v>
                </c:pt>
                <c:pt idx="1223">
                  <c:v>102277056</c:v>
                </c:pt>
                <c:pt idx="1224">
                  <c:v>58103929</c:v>
                </c:pt>
                <c:pt idx="1225">
                  <c:v>65832203</c:v>
                </c:pt>
                <c:pt idx="1226">
                  <c:v>38658172</c:v>
                </c:pt>
                <c:pt idx="1227">
                  <c:v>15422828</c:v>
                </c:pt>
                <c:pt idx="1228">
                  <c:v>30836296</c:v>
                </c:pt>
                <c:pt idx="1229">
                  <c:v>46126012</c:v>
                </c:pt>
                <c:pt idx="1230">
                  <c:v>13050028</c:v>
                </c:pt>
                <c:pt idx="1231">
                  <c:v>23021560</c:v>
                </c:pt>
                <c:pt idx="1232">
                  <c:v>7655201</c:v>
                </c:pt>
                <c:pt idx="1233">
                  <c:v>22937130</c:v>
                </c:pt>
                <c:pt idx="1234">
                  <c:v>11421314</c:v>
                </c:pt>
                <c:pt idx="1235">
                  <c:v>9133087</c:v>
                </c:pt>
                <c:pt idx="1236">
                  <c:v>121666058</c:v>
                </c:pt>
                <c:pt idx="1237">
                  <c:v>30405498</c:v>
                </c:pt>
                <c:pt idx="1238">
                  <c:v>11384919</c:v>
                </c:pt>
                <c:pt idx="1239">
                  <c:v>9858926</c:v>
                </c:pt>
                <c:pt idx="1240">
                  <c:v>3786715</c:v>
                </c:pt>
                <c:pt idx="1241">
                  <c:v>7544812</c:v>
                </c:pt>
                <c:pt idx="1242">
                  <c:v>45264608</c:v>
                </c:pt>
                <c:pt idx="1243">
                  <c:v>30163652</c:v>
                </c:pt>
                <c:pt idx="1244">
                  <c:v>30100000</c:v>
                </c:pt>
                <c:pt idx="1245">
                  <c:v>19506619</c:v>
                </c:pt>
                <c:pt idx="1246">
                  <c:v>19489752</c:v>
                </c:pt>
                <c:pt idx="1247">
                  <c:v>22418902</c:v>
                </c:pt>
                <c:pt idx="1248">
                  <c:v>24651794</c:v>
                </c:pt>
                <c:pt idx="1249">
                  <c:v>17895491</c:v>
                </c:pt>
                <c:pt idx="1250">
                  <c:v>63313048</c:v>
                </c:pt>
                <c:pt idx="1251">
                  <c:v>744858</c:v>
                </c:pt>
                <c:pt idx="1252">
                  <c:v>11161406</c:v>
                </c:pt>
                <c:pt idx="1253">
                  <c:v>50471320</c:v>
                </c:pt>
                <c:pt idx="1254">
                  <c:v>15581633</c:v>
                </c:pt>
                <c:pt idx="1255">
                  <c:v>92536138</c:v>
                </c:pt>
                <c:pt idx="1256">
                  <c:v>44148781</c:v>
                </c:pt>
                <c:pt idx="1257">
                  <c:v>14490142</c:v>
                </c:pt>
                <c:pt idx="1258">
                  <c:v>73005002</c:v>
                </c:pt>
                <c:pt idx="1259">
                  <c:v>25400856</c:v>
                </c:pt>
                <c:pt idx="1260">
                  <c:v>21041732</c:v>
                </c:pt>
                <c:pt idx="1261">
                  <c:v>38400000</c:v>
                </c:pt>
                <c:pt idx="1262">
                  <c:v>90397307</c:v>
                </c:pt>
                <c:pt idx="1263">
                  <c:v>107704099</c:v>
                </c:pt>
                <c:pt idx="1264">
                  <c:v>21475962</c:v>
                </c:pt>
                <c:pt idx="1265">
                  <c:v>25054449</c:v>
                </c:pt>
                <c:pt idx="1266">
                  <c:v>45012170</c:v>
                </c:pt>
                <c:pt idx="1267">
                  <c:v>21432423</c:v>
                </c:pt>
                <c:pt idx="1268">
                  <c:v>22133888</c:v>
                </c:pt>
                <c:pt idx="1269">
                  <c:v>132011114</c:v>
                </c:pt>
                <c:pt idx="1270">
                  <c:v>49654900</c:v>
                </c:pt>
                <c:pt idx="1271">
                  <c:v>53200012</c:v>
                </c:pt>
                <c:pt idx="1272">
                  <c:v>22696902</c:v>
                </c:pt>
                <c:pt idx="1273">
                  <c:v>106386216</c:v>
                </c:pt>
                <c:pt idx="1274">
                  <c:v>3325872</c:v>
                </c:pt>
                <c:pt idx="1275">
                  <c:v>14126138</c:v>
                </c:pt>
                <c:pt idx="1276">
                  <c:v>21185897</c:v>
                </c:pt>
                <c:pt idx="1277">
                  <c:v>16235088</c:v>
                </c:pt>
                <c:pt idx="1278">
                  <c:v>38815117</c:v>
                </c:pt>
                <c:pt idx="1279">
                  <c:v>24699513</c:v>
                </c:pt>
                <c:pt idx="1280">
                  <c:v>56448821</c:v>
                </c:pt>
                <c:pt idx="1281">
                  <c:v>21109400</c:v>
                </c:pt>
                <c:pt idx="1282">
                  <c:v>21097664</c:v>
                </c:pt>
                <c:pt idx="1283">
                  <c:v>17478175</c:v>
                </c:pt>
                <c:pt idx="1284">
                  <c:v>66317423</c:v>
                </c:pt>
                <c:pt idx="1285">
                  <c:v>20921738</c:v>
                </c:pt>
                <c:pt idx="1286">
                  <c:v>10440971</c:v>
                </c:pt>
                <c:pt idx="1287">
                  <c:v>1250934</c:v>
                </c:pt>
                <c:pt idx="1288">
                  <c:v>31261036</c:v>
                </c:pt>
                <c:pt idx="1289">
                  <c:v>8578145</c:v>
                </c:pt>
                <c:pt idx="1290">
                  <c:v>34244877</c:v>
                </c:pt>
                <c:pt idx="1291">
                  <c:v>13687630</c:v>
                </c:pt>
                <c:pt idx="1292">
                  <c:v>123001229</c:v>
                </c:pt>
                <c:pt idx="1293">
                  <c:v>5110552</c:v>
                </c:pt>
                <c:pt idx="1294">
                  <c:v>6800000</c:v>
                </c:pt>
                <c:pt idx="1295">
                  <c:v>530270</c:v>
                </c:pt>
                <c:pt idx="1296">
                  <c:v>15419483</c:v>
                </c:pt>
                <c:pt idx="1297">
                  <c:v>47541000</c:v>
                </c:pt>
                <c:pt idx="1298">
                  <c:v>84805005</c:v>
                </c:pt>
                <c:pt idx="1299">
                  <c:v>677838</c:v>
                </c:pt>
                <c:pt idx="1300">
                  <c:v>20300000</c:v>
                </c:pt>
                <c:pt idx="1301">
                  <c:v>27061228</c:v>
                </c:pt>
                <c:pt idx="1302">
                  <c:v>117979556</c:v>
                </c:pt>
                <c:pt idx="1303">
                  <c:v>51083765</c:v>
                </c:pt>
                <c:pt idx="1304">
                  <c:v>5773825</c:v>
                </c:pt>
                <c:pt idx="1305">
                  <c:v>13422556</c:v>
                </c:pt>
                <c:pt idx="1306">
                  <c:v>7381787</c:v>
                </c:pt>
                <c:pt idx="1307">
                  <c:v>134185206</c:v>
                </c:pt>
                <c:pt idx="1308">
                  <c:v>53668525</c:v>
                </c:pt>
                <c:pt idx="1309">
                  <c:v>1335839</c:v>
                </c:pt>
                <c:pt idx="1310">
                  <c:v>46735231</c:v>
                </c:pt>
                <c:pt idx="1311">
                  <c:v>15989008</c:v>
                </c:pt>
                <c:pt idx="1312">
                  <c:v>9984868</c:v>
                </c:pt>
                <c:pt idx="1313">
                  <c:v>16597830</c:v>
                </c:pt>
                <c:pt idx="1314">
                  <c:v>26466372</c:v>
                </c:pt>
                <c:pt idx="1315">
                  <c:v>9881000</c:v>
                </c:pt>
                <c:pt idx="1316">
                  <c:v>1445438</c:v>
                </c:pt>
                <c:pt idx="1317">
                  <c:v>85395021</c:v>
                </c:pt>
                <c:pt idx="1318">
                  <c:v>29484168</c:v>
                </c:pt>
                <c:pt idx="1319">
                  <c:v>15687528</c:v>
                </c:pt>
                <c:pt idx="1320">
                  <c:v>10400000</c:v>
                </c:pt>
                <c:pt idx="1321">
                  <c:v>12983713</c:v>
                </c:pt>
                <c:pt idx="1322">
                  <c:v>17450000</c:v>
                </c:pt>
                <c:pt idx="1323">
                  <c:v>242172</c:v>
                </c:pt>
                <c:pt idx="1324">
                  <c:v>2323044</c:v>
                </c:pt>
                <c:pt idx="1325">
                  <c:v>16067398</c:v>
                </c:pt>
                <c:pt idx="1326">
                  <c:v>19185998</c:v>
                </c:pt>
                <c:pt idx="1327">
                  <c:v>10854896</c:v>
                </c:pt>
                <c:pt idx="1328">
                  <c:v>14020063</c:v>
                </c:pt>
                <c:pt idx="1329">
                  <c:v>3821335</c:v>
                </c:pt>
                <c:pt idx="1330">
                  <c:v>2525762</c:v>
                </c:pt>
                <c:pt idx="1331">
                  <c:v>441829</c:v>
                </c:pt>
                <c:pt idx="1332">
                  <c:v>34706988</c:v>
                </c:pt>
                <c:pt idx="1333">
                  <c:v>23338891</c:v>
                </c:pt>
                <c:pt idx="1334">
                  <c:v>31517441</c:v>
                </c:pt>
                <c:pt idx="1335">
                  <c:v>10396744</c:v>
                </c:pt>
                <c:pt idx="1336">
                  <c:v>50313314</c:v>
                </c:pt>
                <c:pt idx="1337">
                  <c:v>157197282</c:v>
                </c:pt>
                <c:pt idx="1338">
                  <c:v>62804648</c:v>
                </c:pt>
                <c:pt idx="1339">
                  <c:v>24411478</c:v>
                </c:pt>
                <c:pt idx="1340">
                  <c:v>21876365</c:v>
                </c:pt>
                <c:pt idx="1341">
                  <c:v>8088568</c:v>
                </c:pt>
                <c:pt idx="1342">
                  <c:v>111709845</c:v>
                </c:pt>
                <c:pt idx="1343">
                  <c:v>31022333</c:v>
                </c:pt>
                <c:pt idx="1344">
                  <c:v>8000000</c:v>
                </c:pt>
                <c:pt idx="1345">
                  <c:v>6153600</c:v>
                </c:pt>
                <c:pt idx="1346">
                  <c:v>17162741</c:v>
                </c:pt>
                <c:pt idx="1347">
                  <c:v>45776832</c:v>
                </c:pt>
                <c:pt idx="1348">
                  <c:v>15218903</c:v>
                </c:pt>
                <c:pt idx="1349">
                  <c:v>45523073</c:v>
                </c:pt>
                <c:pt idx="1350">
                  <c:v>30270227</c:v>
                </c:pt>
                <c:pt idx="1351">
                  <c:v>6033556</c:v>
                </c:pt>
                <c:pt idx="1352">
                  <c:v>12051917</c:v>
                </c:pt>
                <c:pt idx="1353">
                  <c:v>18043505</c:v>
                </c:pt>
                <c:pt idx="1354">
                  <c:v>12014289</c:v>
                </c:pt>
                <c:pt idx="1355">
                  <c:v>47968405</c:v>
                </c:pt>
                <c:pt idx="1356">
                  <c:v>29948113</c:v>
                </c:pt>
                <c:pt idx="1357">
                  <c:v>10154426</c:v>
                </c:pt>
                <c:pt idx="1358">
                  <c:v>53618384</c:v>
                </c:pt>
                <c:pt idx="1359">
                  <c:v>13696761</c:v>
                </c:pt>
                <c:pt idx="1360">
                  <c:v>14880476</c:v>
                </c:pt>
                <c:pt idx="1361">
                  <c:v>20802754</c:v>
                </c:pt>
                <c:pt idx="1362">
                  <c:v>20132596</c:v>
                </c:pt>
                <c:pt idx="1363">
                  <c:v>11838002</c:v>
                </c:pt>
                <c:pt idx="1364">
                  <c:v>26423726</c:v>
                </c:pt>
                <c:pt idx="1365">
                  <c:v>12313582</c:v>
                </c:pt>
                <c:pt idx="1366">
                  <c:v>43823091</c:v>
                </c:pt>
                <c:pt idx="1367">
                  <c:v>26277420</c:v>
                </c:pt>
                <c:pt idx="1368">
                  <c:v>20291815</c:v>
                </c:pt>
                <c:pt idx="1369">
                  <c:v>11584722</c:v>
                </c:pt>
                <c:pt idx="1370">
                  <c:v>865931</c:v>
                </c:pt>
                <c:pt idx="1371">
                  <c:v>14399750</c:v>
                </c:pt>
                <c:pt idx="1372">
                  <c:v>42698894</c:v>
                </c:pt>
                <c:pt idx="1373">
                  <c:v>40950721</c:v>
                </c:pt>
                <c:pt idx="1374">
                  <c:v>18758599</c:v>
                </c:pt>
                <c:pt idx="1375">
                  <c:v>16875468</c:v>
                </c:pt>
                <c:pt idx="1376">
                  <c:v>3649779</c:v>
                </c:pt>
                <c:pt idx="1377">
                  <c:v>14008741</c:v>
                </c:pt>
                <c:pt idx="1378">
                  <c:v>112057433</c:v>
                </c:pt>
                <c:pt idx="1379">
                  <c:v>32356857</c:v>
                </c:pt>
                <c:pt idx="1380">
                  <c:v>44590960</c:v>
                </c:pt>
                <c:pt idx="1381">
                  <c:v>11146570</c:v>
                </c:pt>
                <c:pt idx="1382">
                  <c:v>33375151</c:v>
                </c:pt>
                <c:pt idx="1383">
                  <c:v>25001065</c:v>
                </c:pt>
                <c:pt idx="1384">
                  <c:v>33307796</c:v>
                </c:pt>
                <c:pt idx="1385">
                  <c:v>55370362</c:v>
                </c:pt>
                <c:pt idx="1386">
                  <c:v>66336103</c:v>
                </c:pt>
                <c:pt idx="1387">
                  <c:v>13747385</c:v>
                </c:pt>
                <c:pt idx="1388">
                  <c:v>6595716</c:v>
                </c:pt>
                <c:pt idx="1389">
                  <c:v>19228104</c:v>
                </c:pt>
                <c:pt idx="1390">
                  <c:v>9284475</c:v>
                </c:pt>
                <c:pt idx="1391">
                  <c:v>35468793</c:v>
                </c:pt>
                <c:pt idx="1392">
                  <c:v>35448498</c:v>
                </c:pt>
                <c:pt idx="1393">
                  <c:v>14168080</c:v>
                </c:pt>
                <c:pt idx="1394">
                  <c:v>20700247</c:v>
                </c:pt>
                <c:pt idx="1395">
                  <c:v>19500000</c:v>
                </c:pt>
                <c:pt idx="1396">
                  <c:v>8089926</c:v>
                </c:pt>
                <c:pt idx="1397">
                  <c:v>15097652</c:v>
                </c:pt>
                <c:pt idx="1398">
                  <c:v>35003492</c:v>
                </c:pt>
                <c:pt idx="1399">
                  <c:v>21000000</c:v>
                </c:pt>
                <c:pt idx="1400">
                  <c:v>41793567</c:v>
                </c:pt>
                <c:pt idx="1401">
                  <c:v>7468807</c:v>
                </c:pt>
                <c:pt idx="1402">
                  <c:v>9387695</c:v>
                </c:pt>
                <c:pt idx="1403">
                  <c:v>1854039</c:v>
                </c:pt>
                <c:pt idx="1404">
                  <c:v>22238770</c:v>
                </c:pt>
                <c:pt idx="1405">
                  <c:v>13230435</c:v>
                </c:pt>
                <c:pt idx="1406">
                  <c:v>24327868</c:v>
                </c:pt>
                <c:pt idx="1407">
                  <c:v>89746958</c:v>
                </c:pt>
                <c:pt idx="1408">
                  <c:v>65871240</c:v>
                </c:pt>
                <c:pt idx="1409">
                  <c:v>16814909</c:v>
                </c:pt>
                <c:pt idx="1410">
                  <c:v>783276</c:v>
                </c:pt>
                <c:pt idx="1411">
                  <c:v>104360277</c:v>
                </c:pt>
                <c:pt idx="1412">
                  <c:v>15645204</c:v>
                </c:pt>
                <c:pt idx="1413">
                  <c:v>77946274</c:v>
                </c:pt>
                <c:pt idx="1414">
                  <c:v>14008532</c:v>
                </c:pt>
                <c:pt idx="1415">
                  <c:v>15542421</c:v>
                </c:pt>
                <c:pt idx="1416">
                  <c:v>5667084</c:v>
                </c:pt>
                <c:pt idx="1417">
                  <c:v>19044241</c:v>
                </c:pt>
                <c:pt idx="1418">
                  <c:v>25605492</c:v>
                </c:pt>
                <c:pt idx="1419">
                  <c:v>27645152</c:v>
                </c:pt>
                <c:pt idx="1420">
                  <c:v>12738400</c:v>
                </c:pt>
                <c:pt idx="1421">
                  <c:v>28000000</c:v>
                </c:pt>
                <c:pt idx="1422">
                  <c:v>9141959</c:v>
                </c:pt>
                <c:pt idx="1423">
                  <c:v>4055108</c:v>
                </c:pt>
                <c:pt idx="1424">
                  <c:v>30341670</c:v>
                </c:pt>
                <c:pt idx="1425">
                  <c:v>42706877</c:v>
                </c:pt>
                <c:pt idx="1426">
                  <c:v>40136047</c:v>
                </c:pt>
                <c:pt idx="1427">
                  <c:v>10028592</c:v>
                </c:pt>
                <c:pt idx="1428">
                  <c:v>9975979</c:v>
                </c:pt>
                <c:pt idx="1429">
                  <c:v>7713577</c:v>
                </c:pt>
                <c:pt idx="1430">
                  <c:v>8906039</c:v>
                </c:pt>
                <c:pt idx="1431">
                  <c:v>61830669</c:v>
                </c:pt>
                <c:pt idx="1432">
                  <c:v>61739919</c:v>
                </c:pt>
                <c:pt idx="1433">
                  <c:v>17277485</c:v>
                </c:pt>
                <c:pt idx="1434">
                  <c:v>71366733</c:v>
                </c:pt>
                <c:pt idx="1435">
                  <c:v>8830000</c:v>
                </c:pt>
                <c:pt idx="1436">
                  <c:v>19588068</c:v>
                </c:pt>
                <c:pt idx="1437">
                  <c:v>9753944</c:v>
                </c:pt>
                <c:pt idx="1438">
                  <c:v>21790248</c:v>
                </c:pt>
                <c:pt idx="1439">
                  <c:v>41149655</c:v>
                </c:pt>
                <c:pt idx="1440">
                  <c:v>48383780</c:v>
                </c:pt>
                <c:pt idx="1441">
                  <c:v>32614858</c:v>
                </c:pt>
                <c:pt idx="1442">
                  <c:v>7189039</c:v>
                </c:pt>
                <c:pt idx="1443">
                  <c:v>19068786</c:v>
                </c:pt>
                <c:pt idx="1444">
                  <c:v>33338338</c:v>
                </c:pt>
                <c:pt idx="1445">
                  <c:v>11833473</c:v>
                </c:pt>
                <c:pt idx="1446">
                  <c:v>2828771</c:v>
                </c:pt>
                <c:pt idx="1447">
                  <c:v>42373442</c:v>
                </c:pt>
                <c:pt idx="1448">
                  <c:v>28200225</c:v>
                </c:pt>
                <c:pt idx="1449">
                  <c:v>34225164</c:v>
                </c:pt>
                <c:pt idx="1450">
                  <c:v>5613460</c:v>
                </c:pt>
                <c:pt idx="1451">
                  <c:v>23343413</c:v>
                </c:pt>
                <c:pt idx="1452">
                  <c:v>8400000</c:v>
                </c:pt>
                <c:pt idx="1453">
                  <c:v>393961</c:v>
                </c:pt>
                <c:pt idx="1454">
                  <c:v>13894863</c:v>
                </c:pt>
                <c:pt idx="1455">
                  <c:v>21263182</c:v>
                </c:pt>
                <c:pt idx="1456">
                  <c:v>8758465</c:v>
                </c:pt>
                <c:pt idx="1457">
                  <c:v>15169908</c:v>
                </c:pt>
                <c:pt idx="1458">
                  <c:v>36643346</c:v>
                </c:pt>
                <c:pt idx="1459">
                  <c:v>11447959</c:v>
                </c:pt>
                <c:pt idx="1460">
                  <c:v>20557989</c:v>
                </c:pt>
                <c:pt idx="1461">
                  <c:v>13983704</c:v>
                </c:pt>
                <c:pt idx="1462">
                  <c:v>17981889</c:v>
                </c:pt>
                <c:pt idx="1463">
                  <c:v>4479776</c:v>
                </c:pt>
                <c:pt idx="1464">
                  <c:v>6246959</c:v>
                </c:pt>
                <c:pt idx="1465">
                  <c:v>31217900</c:v>
                </c:pt>
                <c:pt idx="1466">
                  <c:v>73371987</c:v>
                </c:pt>
                <c:pt idx="1467">
                  <c:v>64364921</c:v>
                </c:pt>
                <c:pt idx="1468">
                  <c:v>8876924</c:v>
                </c:pt>
                <c:pt idx="1469">
                  <c:v>21304264</c:v>
                </c:pt>
                <c:pt idx="1470">
                  <c:v>28771072</c:v>
                </c:pt>
                <c:pt idx="1471">
                  <c:v>5292381</c:v>
                </c:pt>
                <c:pt idx="1472">
                  <c:v>61573391</c:v>
                </c:pt>
                <c:pt idx="1473">
                  <c:v>7397469</c:v>
                </c:pt>
                <c:pt idx="1474">
                  <c:v>2596914</c:v>
                </c:pt>
                <c:pt idx="1475">
                  <c:v>23745923</c:v>
                </c:pt>
                <c:pt idx="1476">
                  <c:v>17992760</c:v>
                </c:pt>
                <c:pt idx="1477">
                  <c:v>11536376</c:v>
                </c:pt>
                <c:pt idx="1478">
                  <c:v>6383298</c:v>
                </c:pt>
                <c:pt idx="1479">
                  <c:v>17011847</c:v>
                </c:pt>
                <c:pt idx="1480">
                  <c:v>21601713</c:v>
                </c:pt>
                <c:pt idx="1481">
                  <c:v>10985501</c:v>
                </c:pt>
                <c:pt idx="1482">
                  <c:v>7592632</c:v>
                </c:pt>
                <c:pt idx="1483">
                  <c:v>58539855</c:v>
                </c:pt>
                <c:pt idx="1484">
                  <c:v>5016190</c:v>
                </c:pt>
                <c:pt idx="1485">
                  <c:v>14474048</c:v>
                </c:pt>
                <c:pt idx="1486">
                  <c:v>12385520</c:v>
                </c:pt>
                <c:pt idx="1487">
                  <c:v>28895417</c:v>
                </c:pt>
                <c:pt idx="1488">
                  <c:v>11122105</c:v>
                </c:pt>
                <c:pt idx="1489">
                  <c:v>11514713</c:v>
                </c:pt>
                <c:pt idx="1490">
                  <c:v>45181732</c:v>
                </c:pt>
                <c:pt idx="1491">
                  <c:v>20450000</c:v>
                </c:pt>
                <c:pt idx="1492">
                  <c:v>32225777</c:v>
                </c:pt>
                <c:pt idx="1493">
                  <c:v>12071069</c:v>
                </c:pt>
                <c:pt idx="1494">
                  <c:v>12057340</c:v>
                </c:pt>
                <c:pt idx="1495">
                  <c:v>12043633</c:v>
                </c:pt>
                <c:pt idx="1496">
                  <c:v>21604320</c:v>
                </c:pt>
                <c:pt idx="1497">
                  <c:v>10000629</c:v>
                </c:pt>
                <c:pt idx="1498">
                  <c:v>5998709</c:v>
                </c:pt>
                <c:pt idx="1499">
                  <c:v>27680195</c:v>
                </c:pt>
                <c:pt idx="1500">
                  <c:v>14213619</c:v>
                </c:pt>
                <c:pt idx="1501">
                  <c:v>2960089</c:v>
                </c:pt>
                <c:pt idx="1502">
                  <c:v>14129186</c:v>
                </c:pt>
                <c:pt idx="1503">
                  <c:v>25454043</c:v>
                </c:pt>
                <c:pt idx="1504">
                  <c:v>5801344</c:v>
                </c:pt>
                <c:pt idx="1505">
                  <c:v>52165546</c:v>
                </c:pt>
                <c:pt idx="1506">
                  <c:v>50191634</c:v>
                </c:pt>
                <c:pt idx="1507">
                  <c:v>18488090</c:v>
                </c:pt>
                <c:pt idx="1508">
                  <c:v>5004225</c:v>
                </c:pt>
                <c:pt idx="1509">
                  <c:v>21137505</c:v>
                </c:pt>
                <c:pt idx="1510">
                  <c:v>22931301</c:v>
                </c:pt>
                <c:pt idx="1511">
                  <c:v>33147445</c:v>
                </c:pt>
                <c:pt idx="1512">
                  <c:v>1142507</c:v>
                </c:pt>
                <c:pt idx="1513">
                  <c:v>11407470</c:v>
                </c:pt>
                <c:pt idx="1514">
                  <c:v>22021740</c:v>
                </c:pt>
                <c:pt idx="1515">
                  <c:v>39812796</c:v>
                </c:pt>
                <c:pt idx="1516">
                  <c:v>32144465</c:v>
                </c:pt>
                <c:pt idx="1517">
                  <c:v>22670733</c:v>
                </c:pt>
                <c:pt idx="1518">
                  <c:v>56456431</c:v>
                </c:pt>
                <c:pt idx="1519">
                  <c:v>56435493</c:v>
                </c:pt>
                <c:pt idx="1520">
                  <c:v>22569532</c:v>
                </c:pt>
                <c:pt idx="1521">
                  <c:v>29993847</c:v>
                </c:pt>
                <c:pt idx="1522">
                  <c:v>14967359</c:v>
                </c:pt>
                <c:pt idx="1523">
                  <c:v>7096584</c:v>
                </c:pt>
                <c:pt idx="1524">
                  <c:v>20530832</c:v>
                </c:pt>
                <c:pt idx="1525">
                  <c:v>9300771</c:v>
                </c:pt>
                <c:pt idx="1526">
                  <c:v>5566327</c:v>
                </c:pt>
                <c:pt idx="1527">
                  <c:v>10372662</c:v>
                </c:pt>
                <c:pt idx="1528">
                  <c:v>1109095</c:v>
                </c:pt>
                <c:pt idx="1529">
                  <c:v>55343774</c:v>
                </c:pt>
                <c:pt idx="1530">
                  <c:v>8059386</c:v>
                </c:pt>
                <c:pt idx="1531">
                  <c:v>4738570</c:v>
                </c:pt>
                <c:pt idx="1532">
                  <c:v>7277055</c:v>
                </c:pt>
                <c:pt idx="1533">
                  <c:v>7997095</c:v>
                </c:pt>
                <c:pt idx="1534">
                  <c:v>5433940</c:v>
                </c:pt>
                <c:pt idx="1535">
                  <c:v>33305545</c:v>
                </c:pt>
                <c:pt idx="1536">
                  <c:v>8662299</c:v>
                </c:pt>
                <c:pt idx="1537">
                  <c:v>48635922</c:v>
                </c:pt>
                <c:pt idx="1538">
                  <c:v>7563179</c:v>
                </c:pt>
                <c:pt idx="1539">
                  <c:v>50418803</c:v>
                </c:pt>
                <c:pt idx="1540">
                  <c:v>4300302</c:v>
                </c:pt>
                <c:pt idx="1541">
                  <c:v>42792677</c:v>
                </c:pt>
                <c:pt idx="1542">
                  <c:v>17823573</c:v>
                </c:pt>
                <c:pt idx="1543">
                  <c:v>6753840</c:v>
                </c:pt>
                <c:pt idx="1544">
                  <c:v>19540762</c:v>
                </c:pt>
                <c:pt idx="1545">
                  <c:v>706659</c:v>
                </c:pt>
                <c:pt idx="1546">
                  <c:v>10566655</c:v>
                </c:pt>
                <c:pt idx="1547">
                  <c:v>2814185</c:v>
                </c:pt>
                <c:pt idx="1548">
                  <c:v>1755271</c:v>
                </c:pt>
                <c:pt idx="1549">
                  <c:v>15786269</c:v>
                </c:pt>
                <c:pt idx="1550">
                  <c:v>13955614</c:v>
                </c:pt>
                <c:pt idx="1551">
                  <c:v>57487711</c:v>
                </c:pt>
                <c:pt idx="1552">
                  <c:v>5218921</c:v>
                </c:pt>
                <c:pt idx="1553">
                  <c:v>26087161</c:v>
                </c:pt>
                <c:pt idx="1554">
                  <c:v>11095600</c:v>
                </c:pt>
                <c:pt idx="1555">
                  <c:v>8631221</c:v>
                </c:pt>
                <c:pt idx="1556">
                  <c:v>3614488</c:v>
                </c:pt>
                <c:pt idx="1557">
                  <c:v>16505912</c:v>
                </c:pt>
                <c:pt idx="1558">
                  <c:v>20574010</c:v>
                </c:pt>
                <c:pt idx="1559">
                  <c:v>68488329</c:v>
                </c:pt>
                <c:pt idx="1560">
                  <c:v>10247512</c:v>
                </c:pt>
                <c:pt idx="1561">
                  <c:v>5972900</c:v>
                </c:pt>
                <c:pt idx="1562">
                  <c:v>61407328</c:v>
                </c:pt>
                <c:pt idx="1563">
                  <c:v>124220</c:v>
                </c:pt>
                <c:pt idx="1564">
                  <c:v>30618403</c:v>
                </c:pt>
                <c:pt idx="1565">
                  <c:v>20687587</c:v>
                </c:pt>
                <c:pt idx="1566">
                  <c:v>20281096</c:v>
                </c:pt>
                <c:pt idx="1567">
                  <c:v>5734486</c:v>
                </c:pt>
                <c:pt idx="1568">
                  <c:v>10118420</c:v>
                </c:pt>
                <c:pt idx="1569">
                  <c:v>20033643</c:v>
                </c:pt>
                <c:pt idx="1570">
                  <c:v>13337608</c:v>
                </c:pt>
                <c:pt idx="1571">
                  <c:v>12668906</c:v>
                </c:pt>
                <c:pt idx="1572">
                  <c:v>5993605</c:v>
                </c:pt>
                <c:pt idx="1573">
                  <c:v>825638</c:v>
                </c:pt>
                <c:pt idx="1574">
                  <c:v>21704396</c:v>
                </c:pt>
                <c:pt idx="1575">
                  <c:v>13082743</c:v>
                </c:pt>
                <c:pt idx="1576">
                  <c:v>27703470</c:v>
                </c:pt>
                <c:pt idx="1577">
                  <c:v>14962878</c:v>
                </c:pt>
                <c:pt idx="1578">
                  <c:v>4535191</c:v>
                </c:pt>
                <c:pt idx="1579">
                  <c:v>9053924</c:v>
                </c:pt>
                <c:pt idx="1580">
                  <c:v>20911262</c:v>
                </c:pt>
                <c:pt idx="1581">
                  <c:v>2572742</c:v>
                </c:pt>
                <c:pt idx="1582">
                  <c:v>80249062</c:v>
                </c:pt>
                <c:pt idx="1583">
                  <c:v>6415649</c:v>
                </c:pt>
                <c:pt idx="1584">
                  <c:v>2883495</c:v>
                </c:pt>
                <c:pt idx="1585">
                  <c:v>16002004</c:v>
                </c:pt>
                <c:pt idx="1586">
                  <c:v>14365105</c:v>
                </c:pt>
                <c:pt idx="1587">
                  <c:v>2860839</c:v>
                </c:pt>
                <c:pt idx="1588">
                  <c:v>52387997</c:v>
                </c:pt>
                <c:pt idx="1589">
                  <c:v>31174897</c:v>
                </c:pt>
                <c:pt idx="1590">
                  <c:v>24812241</c:v>
                </c:pt>
                <c:pt idx="1591">
                  <c:v>42343675</c:v>
                </c:pt>
                <c:pt idx="1592">
                  <c:v>2190525</c:v>
                </c:pt>
                <c:pt idx="1593">
                  <c:v>7452765</c:v>
                </c:pt>
                <c:pt idx="1594">
                  <c:v>2166863</c:v>
                </c:pt>
                <c:pt idx="1595">
                  <c:v>10802315</c:v>
                </c:pt>
                <c:pt idx="1596">
                  <c:v>12320979</c:v>
                </c:pt>
                <c:pt idx="1597">
                  <c:v>38192114</c:v>
                </c:pt>
                <c:pt idx="1598">
                  <c:v>16496802</c:v>
                </c:pt>
                <c:pt idx="1599">
                  <c:v>42618434</c:v>
                </c:pt>
                <c:pt idx="1600">
                  <c:v>78530303</c:v>
                </c:pt>
                <c:pt idx="1601">
                  <c:v>7553210</c:v>
                </c:pt>
                <c:pt idx="1602">
                  <c:v>30127620</c:v>
                </c:pt>
                <c:pt idx="1603">
                  <c:v>902679</c:v>
                </c:pt>
                <c:pt idx="1604">
                  <c:v>24054514</c:v>
                </c:pt>
                <c:pt idx="1605">
                  <c:v>6003149</c:v>
                </c:pt>
                <c:pt idx="1606">
                  <c:v>12000688</c:v>
                </c:pt>
                <c:pt idx="1607">
                  <c:v>45000874</c:v>
                </c:pt>
                <c:pt idx="1608">
                  <c:v>2094451</c:v>
                </c:pt>
                <c:pt idx="1609">
                  <c:v>22360069</c:v>
                </c:pt>
                <c:pt idx="1610">
                  <c:v>11006503</c:v>
                </c:pt>
                <c:pt idx="1611">
                  <c:v>7416109</c:v>
                </c:pt>
                <c:pt idx="1612">
                  <c:v>32614158</c:v>
                </c:pt>
                <c:pt idx="1613">
                  <c:v>800000</c:v>
                </c:pt>
                <c:pt idx="1614">
                  <c:v>12414716</c:v>
                </c:pt>
                <c:pt idx="1615">
                  <c:v>7368960</c:v>
                </c:pt>
                <c:pt idx="1616">
                  <c:v>30014112</c:v>
                </c:pt>
                <c:pt idx="1617">
                  <c:v>66021565</c:v>
                </c:pt>
                <c:pt idx="1618">
                  <c:v>4627372</c:v>
                </c:pt>
                <c:pt idx="1619">
                  <c:v>23028109</c:v>
                </c:pt>
                <c:pt idx="1620">
                  <c:v>22981571</c:v>
                </c:pt>
                <c:pt idx="1621">
                  <c:v>5677801</c:v>
                </c:pt>
                <c:pt idx="1622">
                  <c:v>17032279</c:v>
                </c:pt>
                <c:pt idx="1623">
                  <c:v>2269307</c:v>
                </c:pt>
                <c:pt idx="1624">
                  <c:v>52282182</c:v>
                </c:pt>
                <c:pt idx="1625">
                  <c:v>7055248</c:v>
                </c:pt>
                <c:pt idx="1626">
                  <c:v>8432823</c:v>
                </c:pt>
                <c:pt idx="1627">
                  <c:v>12918501</c:v>
                </c:pt>
                <c:pt idx="1628">
                  <c:v>8413606</c:v>
                </c:pt>
                <c:pt idx="1629">
                  <c:v>7003620</c:v>
                </c:pt>
                <c:pt idx="1630">
                  <c:v>13154431</c:v>
                </c:pt>
                <c:pt idx="1631">
                  <c:v>5584685</c:v>
                </c:pt>
                <c:pt idx="1632">
                  <c:v>557668</c:v>
                </c:pt>
                <c:pt idx="1633">
                  <c:v>277257</c:v>
                </c:pt>
                <c:pt idx="1634">
                  <c:v>4158074</c:v>
                </c:pt>
                <c:pt idx="1635">
                  <c:v>28536019</c:v>
                </c:pt>
                <c:pt idx="1636">
                  <c:v>7200000</c:v>
                </c:pt>
                <c:pt idx="1637">
                  <c:v>41309</c:v>
                </c:pt>
                <c:pt idx="1638">
                  <c:v>3574731</c:v>
                </c:pt>
                <c:pt idx="1639">
                  <c:v>12362581</c:v>
                </c:pt>
                <c:pt idx="1640">
                  <c:v>3294553</c:v>
                </c:pt>
                <c:pt idx="1641">
                  <c:v>8232624</c:v>
                </c:pt>
                <c:pt idx="1642">
                  <c:v>4927390</c:v>
                </c:pt>
                <c:pt idx="1643">
                  <c:v>300000</c:v>
                </c:pt>
                <c:pt idx="1644">
                  <c:v>31282411</c:v>
                </c:pt>
                <c:pt idx="1645">
                  <c:v>14951824</c:v>
                </c:pt>
                <c:pt idx="1646">
                  <c:v>10859889</c:v>
                </c:pt>
                <c:pt idx="1647">
                  <c:v>17892374</c:v>
                </c:pt>
                <c:pt idx="1648">
                  <c:v>347780</c:v>
                </c:pt>
                <c:pt idx="1649">
                  <c:v>19999143</c:v>
                </c:pt>
                <c:pt idx="1650">
                  <c:v>17226474</c:v>
                </c:pt>
                <c:pt idx="1651">
                  <c:v>2903262</c:v>
                </c:pt>
                <c:pt idx="1652">
                  <c:v>21111837</c:v>
                </c:pt>
                <c:pt idx="1653">
                  <c:v>12652036</c:v>
                </c:pt>
                <c:pt idx="1654">
                  <c:v>2106233</c:v>
                </c:pt>
                <c:pt idx="1655">
                  <c:v>15764085</c:v>
                </c:pt>
                <c:pt idx="1656">
                  <c:v>36636816</c:v>
                </c:pt>
                <c:pt idx="1657">
                  <c:v>6526393</c:v>
                </c:pt>
                <c:pt idx="1658">
                  <c:v>15638743</c:v>
                </c:pt>
                <c:pt idx="1659">
                  <c:v>17707116</c:v>
                </c:pt>
                <c:pt idx="1660">
                  <c:v>6987757</c:v>
                </c:pt>
                <c:pt idx="1661">
                  <c:v>2570442</c:v>
                </c:pt>
                <c:pt idx="1662">
                  <c:v>15370763</c:v>
                </c:pt>
                <c:pt idx="1663">
                  <c:v>15280058</c:v>
                </c:pt>
                <c:pt idx="1664">
                  <c:v>7617947</c:v>
                </c:pt>
                <c:pt idx="1665">
                  <c:v>5077977</c:v>
                </c:pt>
                <c:pt idx="1666">
                  <c:v>506446</c:v>
                </c:pt>
                <c:pt idx="1667">
                  <c:v>1518876</c:v>
                </c:pt>
                <c:pt idx="1668">
                  <c:v>20169068</c:v>
                </c:pt>
                <c:pt idx="1669">
                  <c:v>201437</c:v>
                </c:pt>
                <c:pt idx="1670">
                  <c:v>1409668</c:v>
                </c:pt>
                <c:pt idx="1671">
                  <c:v>2514138</c:v>
                </c:pt>
                <c:pt idx="1672">
                  <c:v>9045037</c:v>
                </c:pt>
                <c:pt idx="1673">
                  <c:v>8792641</c:v>
                </c:pt>
                <c:pt idx="1674">
                  <c:v>13750000</c:v>
                </c:pt>
                <c:pt idx="1675">
                  <c:v>24870275</c:v>
                </c:pt>
                <c:pt idx="1676">
                  <c:v>1239558</c:v>
                </c:pt>
                <c:pt idx="1677">
                  <c:v>4452209</c:v>
                </c:pt>
                <c:pt idx="1678">
                  <c:v>12318875</c:v>
                </c:pt>
                <c:pt idx="1679">
                  <c:v>9851591</c:v>
                </c:pt>
                <c:pt idx="1680">
                  <c:v>12253315</c:v>
                </c:pt>
                <c:pt idx="1681">
                  <c:v>43806889</c:v>
                </c:pt>
                <c:pt idx="1682">
                  <c:v>15086030</c:v>
                </c:pt>
                <c:pt idx="1683">
                  <c:v>4848292</c:v>
                </c:pt>
                <c:pt idx="1684">
                  <c:v>13218041</c:v>
                </c:pt>
                <c:pt idx="1685">
                  <c:v>21544445</c:v>
                </c:pt>
                <c:pt idx="1686">
                  <c:v>14573300</c:v>
                </c:pt>
                <c:pt idx="1687">
                  <c:v>5920167</c:v>
                </c:pt>
                <c:pt idx="1688">
                  <c:v>7568996</c:v>
                </c:pt>
                <c:pt idx="1689">
                  <c:v>2592872</c:v>
                </c:pt>
                <c:pt idx="1690">
                  <c:v>12676062</c:v>
                </c:pt>
                <c:pt idx="1691">
                  <c:v>7036404</c:v>
                </c:pt>
                <c:pt idx="1692">
                  <c:v>14058698</c:v>
                </c:pt>
                <c:pt idx="1693">
                  <c:v>2558739</c:v>
                </c:pt>
                <c:pt idx="1694">
                  <c:v>8813366</c:v>
                </c:pt>
                <c:pt idx="1695">
                  <c:v>1157157</c:v>
                </c:pt>
                <c:pt idx="1696">
                  <c:v>10116191</c:v>
                </c:pt>
                <c:pt idx="1697">
                  <c:v>13701902</c:v>
                </c:pt>
                <c:pt idx="1698">
                  <c:v>13648142</c:v>
                </c:pt>
                <c:pt idx="1699">
                  <c:v>8175394</c:v>
                </c:pt>
                <c:pt idx="1700">
                  <c:v>38543795</c:v>
                </c:pt>
                <c:pt idx="1701">
                  <c:v>2817771</c:v>
                </c:pt>
                <c:pt idx="1702">
                  <c:v>1676553</c:v>
                </c:pt>
                <c:pt idx="1703">
                  <c:v>3352454</c:v>
                </c:pt>
                <c:pt idx="1704">
                  <c:v>24520804</c:v>
                </c:pt>
                <c:pt idx="1705">
                  <c:v>11112916</c:v>
                </c:pt>
                <c:pt idx="1706">
                  <c:v>31997107</c:v>
                </c:pt>
                <c:pt idx="1707">
                  <c:v>36360018</c:v>
                </c:pt>
                <c:pt idx="1708">
                  <c:v>7867349</c:v>
                </c:pt>
                <c:pt idx="1709">
                  <c:v>9300852</c:v>
                </c:pt>
                <c:pt idx="1710">
                  <c:v>16632614</c:v>
                </c:pt>
                <c:pt idx="1711">
                  <c:v>13883359</c:v>
                </c:pt>
                <c:pt idx="1712">
                  <c:v>4440119</c:v>
                </c:pt>
                <c:pt idx="1713">
                  <c:v>10470220</c:v>
                </c:pt>
                <c:pt idx="1714">
                  <c:v>2929123</c:v>
                </c:pt>
                <c:pt idx="1715">
                  <c:v>12117571</c:v>
                </c:pt>
                <c:pt idx="1716">
                  <c:v>5222640</c:v>
                </c:pt>
                <c:pt idx="1717">
                  <c:v>103943</c:v>
                </c:pt>
                <c:pt idx="1718">
                  <c:v>51956980</c:v>
                </c:pt>
                <c:pt idx="1719">
                  <c:v>31015141</c:v>
                </c:pt>
                <c:pt idx="1720">
                  <c:v>11365290</c:v>
                </c:pt>
                <c:pt idx="1721">
                  <c:v>24795350</c:v>
                </c:pt>
                <c:pt idx="1722">
                  <c:v>4104113</c:v>
                </c:pt>
                <c:pt idx="1723">
                  <c:v>7168445</c:v>
                </c:pt>
                <c:pt idx="1724">
                  <c:v>4296447</c:v>
                </c:pt>
                <c:pt idx="1725">
                  <c:v>530592</c:v>
                </c:pt>
                <c:pt idx="1726">
                  <c:v>38756232</c:v>
                </c:pt>
                <c:pt idx="1727">
                  <c:v>8768623</c:v>
                </c:pt>
                <c:pt idx="1728">
                  <c:v>4871190</c:v>
                </c:pt>
                <c:pt idx="1729">
                  <c:v>2214255</c:v>
                </c:pt>
                <c:pt idx="1730">
                  <c:v>14049211</c:v>
                </c:pt>
                <c:pt idx="1731">
                  <c:v>5012990</c:v>
                </c:pt>
                <c:pt idx="1732">
                  <c:v>18416702</c:v>
                </c:pt>
                <c:pt idx="1733">
                  <c:v>29982968</c:v>
                </c:pt>
                <c:pt idx="1734">
                  <c:v>29883016</c:v>
                </c:pt>
                <c:pt idx="1735">
                  <c:v>6954997</c:v>
                </c:pt>
                <c:pt idx="1736">
                  <c:v>6532308</c:v>
                </c:pt>
                <c:pt idx="1737">
                  <c:v>1186670</c:v>
                </c:pt>
                <c:pt idx="1738">
                  <c:v>5927406</c:v>
                </c:pt>
                <c:pt idx="1739">
                  <c:v>11844424</c:v>
                </c:pt>
                <c:pt idx="1740">
                  <c:v>8854588</c:v>
                </c:pt>
                <c:pt idx="1741">
                  <c:v>1373585</c:v>
                </c:pt>
                <c:pt idx="1742">
                  <c:v>2348123</c:v>
                </c:pt>
                <c:pt idx="1743">
                  <c:v>13257500</c:v>
                </c:pt>
                <c:pt idx="1744">
                  <c:v>7781388</c:v>
                </c:pt>
                <c:pt idx="1745">
                  <c:v>13552429</c:v>
                </c:pt>
                <c:pt idx="1746">
                  <c:v>19219978</c:v>
                </c:pt>
                <c:pt idx="1747">
                  <c:v>14930005</c:v>
                </c:pt>
                <c:pt idx="1748">
                  <c:v>2103828</c:v>
                </c:pt>
                <c:pt idx="1749">
                  <c:v>3057024</c:v>
                </c:pt>
                <c:pt idx="1750">
                  <c:v>4338033</c:v>
                </c:pt>
                <c:pt idx="1751">
                  <c:v>559990</c:v>
                </c:pt>
                <c:pt idx="1752">
                  <c:v>5565975</c:v>
                </c:pt>
                <c:pt idx="1753">
                  <c:v>14822707</c:v>
                </c:pt>
                <c:pt idx="1754">
                  <c:v>5911876</c:v>
                </c:pt>
                <c:pt idx="1755">
                  <c:v>19995817</c:v>
                </c:pt>
                <c:pt idx="1756">
                  <c:v>2361537</c:v>
                </c:pt>
                <c:pt idx="1757">
                  <c:v>27243721</c:v>
                </c:pt>
                <c:pt idx="1758">
                  <c:v>16638745</c:v>
                </c:pt>
                <c:pt idx="1759">
                  <c:v>9563543</c:v>
                </c:pt>
                <c:pt idx="1760">
                  <c:v>48622</c:v>
                </c:pt>
                <c:pt idx="1761">
                  <c:v>8607223</c:v>
                </c:pt>
                <c:pt idx="1762">
                  <c:v>4659817</c:v>
                </c:pt>
                <c:pt idx="1763">
                  <c:v>5000377</c:v>
                </c:pt>
                <c:pt idx="1764">
                  <c:v>4768374</c:v>
                </c:pt>
                <c:pt idx="1765">
                  <c:v>7034272</c:v>
                </c:pt>
                <c:pt idx="1766">
                  <c:v>5266619</c:v>
                </c:pt>
                <c:pt idx="1767">
                  <c:v>3842000</c:v>
                </c:pt>
                <c:pt idx="1768">
                  <c:v>2354988</c:v>
                </c:pt>
                <c:pt idx="1769">
                  <c:v>3245861</c:v>
                </c:pt>
                <c:pt idx="1770">
                  <c:v>1703287</c:v>
                </c:pt>
                <c:pt idx="1771">
                  <c:v>4247405</c:v>
                </c:pt>
                <c:pt idx="1772">
                  <c:v>3393765</c:v>
                </c:pt>
                <c:pt idx="1773">
                  <c:v>33914986</c:v>
                </c:pt>
                <c:pt idx="1774">
                  <c:v>35428137</c:v>
                </c:pt>
                <c:pt idx="1775">
                  <c:v>16866727</c:v>
                </c:pt>
                <c:pt idx="1776">
                  <c:v>7580895</c:v>
                </c:pt>
                <c:pt idx="1777">
                  <c:v>2508670</c:v>
                </c:pt>
                <c:pt idx="1778">
                  <c:v>6019483</c:v>
                </c:pt>
                <c:pt idx="1779">
                  <c:v>8336565</c:v>
                </c:pt>
                <c:pt idx="1780">
                  <c:v>8297830</c:v>
                </c:pt>
                <c:pt idx="1781">
                  <c:v>3292105</c:v>
                </c:pt>
                <c:pt idx="1782">
                  <c:v>2298046</c:v>
                </c:pt>
                <c:pt idx="1783">
                  <c:v>2439163</c:v>
                </c:pt>
                <c:pt idx="1784">
                  <c:v>5687294</c:v>
                </c:pt>
                <c:pt idx="1785">
                  <c:v>12969824</c:v>
                </c:pt>
                <c:pt idx="1786">
                  <c:v>9688384</c:v>
                </c:pt>
                <c:pt idx="1787">
                  <c:v>2411331</c:v>
                </c:pt>
                <c:pt idx="1788">
                  <c:v>3179303</c:v>
                </c:pt>
                <c:pt idx="1789">
                  <c:v>1093039</c:v>
                </c:pt>
                <c:pt idx="1790">
                  <c:v>7887882</c:v>
                </c:pt>
                <c:pt idx="1791">
                  <c:v>6280507</c:v>
                </c:pt>
                <c:pt idx="1792">
                  <c:v>4703228</c:v>
                </c:pt>
                <c:pt idx="1793">
                  <c:v>4604054</c:v>
                </c:pt>
                <c:pt idx="1794">
                  <c:v>3831145</c:v>
                </c:pt>
                <c:pt idx="1795">
                  <c:v>8408614</c:v>
                </c:pt>
                <c:pt idx="1796">
                  <c:v>5334024</c:v>
                </c:pt>
                <c:pt idx="1797">
                  <c:v>6012734</c:v>
                </c:pt>
                <c:pt idx="1798">
                  <c:v>2237244</c:v>
                </c:pt>
                <c:pt idx="1799">
                  <c:v>33355354</c:v>
                </c:pt>
                <c:pt idx="1800">
                  <c:v>19234747</c:v>
                </c:pt>
                <c:pt idx="1801">
                  <c:v>24412677</c:v>
                </c:pt>
                <c:pt idx="1802">
                  <c:v>4733909</c:v>
                </c:pt>
                <c:pt idx="1803">
                  <c:v>1610731</c:v>
                </c:pt>
                <c:pt idx="1804">
                  <c:v>5856732</c:v>
                </c:pt>
                <c:pt idx="1805">
                  <c:v>243649</c:v>
                </c:pt>
                <c:pt idx="1806">
                  <c:v>851636</c:v>
                </c:pt>
                <c:pt idx="1807">
                  <c:v>15531634</c:v>
                </c:pt>
                <c:pt idx="1808">
                  <c:v>18337537</c:v>
                </c:pt>
                <c:pt idx="1809">
                  <c:v>16144183</c:v>
                </c:pt>
                <c:pt idx="1810">
                  <c:v>11188905</c:v>
                </c:pt>
                <c:pt idx="1811">
                  <c:v>15332007</c:v>
                </c:pt>
                <c:pt idx="1812">
                  <c:v>22991439</c:v>
                </c:pt>
                <c:pt idx="1813">
                  <c:v>32030663</c:v>
                </c:pt>
                <c:pt idx="1814">
                  <c:v>12515793</c:v>
                </c:pt>
                <c:pt idx="1815">
                  <c:v>5500797</c:v>
                </c:pt>
                <c:pt idx="1816">
                  <c:v>6724080</c:v>
                </c:pt>
                <c:pt idx="1817">
                  <c:v>4692139</c:v>
                </c:pt>
                <c:pt idx="1818">
                  <c:v>3341469</c:v>
                </c:pt>
                <c:pt idx="1819">
                  <c:v>23332128</c:v>
                </c:pt>
                <c:pt idx="1820">
                  <c:v>2862501</c:v>
                </c:pt>
                <c:pt idx="1821">
                  <c:v>2163911</c:v>
                </c:pt>
                <c:pt idx="1822">
                  <c:v>2483154</c:v>
                </c:pt>
                <c:pt idx="1823">
                  <c:v>10443603</c:v>
                </c:pt>
                <c:pt idx="1824">
                  <c:v>11643008</c:v>
                </c:pt>
                <c:pt idx="1825">
                  <c:v>1677654</c:v>
                </c:pt>
                <c:pt idx="1826">
                  <c:v>1161099</c:v>
                </c:pt>
                <c:pt idx="1827">
                  <c:v>3600000</c:v>
                </c:pt>
                <c:pt idx="1828">
                  <c:v>18201106</c:v>
                </c:pt>
                <c:pt idx="1829">
                  <c:v>5740078</c:v>
                </c:pt>
                <c:pt idx="1830">
                  <c:v>5648679</c:v>
                </c:pt>
                <c:pt idx="1831">
                  <c:v>1560950</c:v>
                </c:pt>
                <c:pt idx="1832">
                  <c:v>10853835</c:v>
                </c:pt>
                <c:pt idx="1833">
                  <c:v>24360014</c:v>
                </c:pt>
                <c:pt idx="1834">
                  <c:v>4026186</c:v>
                </c:pt>
                <c:pt idx="1835">
                  <c:v>7236496</c:v>
                </c:pt>
                <c:pt idx="1836">
                  <c:v>8031620</c:v>
                </c:pt>
                <c:pt idx="1837">
                  <c:v>5682070</c:v>
                </c:pt>
                <c:pt idx="1838">
                  <c:v>17007184</c:v>
                </c:pt>
                <c:pt idx="1839">
                  <c:v>8503161</c:v>
                </c:pt>
                <c:pt idx="1840">
                  <c:v>7862546</c:v>
                </c:pt>
                <c:pt idx="1841">
                  <c:v>6734992</c:v>
                </c:pt>
                <c:pt idx="1842">
                  <c:v>670712</c:v>
                </c:pt>
                <c:pt idx="1843">
                  <c:v>4806295</c:v>
                </c:pt>
                <c:pt idx="1844">
                  <c:v>10018837</c:v>
                </c:pt>
                <c:pt idx="1845">
                  <c:v>10012500</c:v>
                </c:pt>
                <c:pt idx="1846">
                  <c:v>2556065</c:v>
                </c:pt>
                <c:pt idx="1847">
                  <c:v>1549702</c:v>
                </c:pt>
                <c:pt idx="1848">
                  <c:v>5473600</c:v>
                </c:pt>
                <c:pt idx="1849">
                  <c:v>8077470</c:v>
                </c:pt>
                <c:pt idx="1850">
                  <c:v>1483540</c:v>
                </c:pt>
                <c:pt idx="1851">
                  <c:v>3997790</c:v>
                </c:pt>
                <c:pt idx="1852">
                  <c:v>12550960</c:v>
                </c:pt>
                <c:pt idx="1853">
                  <c:v>1043445</c:v>
                </c:pt>
                <c:pt idx="1854">
                  <c:v>10332737</c:v>
                </c:pt>
                <c:pt idx="1855">
                  <c:v>15230261</c:v>
                </c:pt>
                <c:pt idx="1856">
                  <c:v>3432299</c:v>
                </c:pt>
                <c:pt idx="1857">
                  <c:v>3228696</c:v>
                </c:pt>
                <c:pt idx="1858">
                  <c:v>4997476</c:v>
                </c:pt>
                <c:pt idx="1859">
                  <c:v>293258</c:v>
                </c:pt>
                <c:pt idx="1860">
                  <c:v>1459004</c:v>
                </c:pt>
                <c:pt idx="1861">
                  <c:v>250263</c:v>
                </c:pt>
                <c:pt idx="1862">
                  <c:v>2501651</c:v>
                </c:pt>
                <c:pt idx="1863">
                  <c:v>480318</c:v>
                </c:pt>
                <c:pt idx="1864">
                  <c:v>2688364</c:v>
                </c:pt>
                <c:pt idx="1865">
                  <c:v>1679969</c:v>
                </c:pt>
                <c:pt idx="1866">
                  <c:v>3063732</c:v>
                </c:pt>
                <c:pt idx="1867">
                  <c:v>4886369</c:v>
                </c:pt>
                <c:pt idx="1868">
                  <c:v>19903076</c:v>
                </c:pt>
                <c:pt idx="1869">
                  <c:v>2774834</c:v>
                </c:pt>
                <c:pt idx="1870">
                  <c:v>2667015</c:v>
                </c:pt>
                <c:pt idx="1871">
                  <c:v>824921</c:v>
                </c:pt>
                <c:pt idx="1872">
                  <c:v>7678089</c:v>
                </c:pt>
                <c:pt idx="1873">
                  <c:v>10248063</c:v>
                </c:pt>
                <c:pt idx="1874">
                  <c:v>2357532</c:v>
                </c:pt>
                <c:pt idx="1875">
                  <c:v>3290318</c:v>
                </c:pt>
                <c:pt idx="1876">
                  <c:v>3472213</c:v>
                </c:pt>
                <c:pt idx="1877">
                  <c:v>15185</c:v>
                </c:pt>
                <c:pt idx="1878">
                  <c:v>1062898</c:v>
                </c:pt>
                <c:pt idx="1879">
                  <c:v>8311368</c:v>
                </c:pt>
                <c:pt idx="1880">
                  <c:v>301331</c:v>
                </c:pt>
                <c:pt idx="1881">
                  <c:v>902790</c:v>
                </c:pt>
                <c:pt idx="1882">
                  <c:v>7515297</c:v>
                </c:pt>
                <c:pt idx="1883">
                  <c:v>3746915</c:v>
                </c:pt>
                <c:pt idx="1884">
                  <c:v>2588228</c:v>
                </c:pt>
                <c:pt idx="1885">
                  <c:v>2154410</c:v>
                </c:pt>
                <c:pt idx="1886">
                  <c:v>2481242</c:v>
                </c:pt>
                <c:pt idx="1887">
                  <c:v>1413105</c:v>
                </c:pt>
                <c:pt idx="1888">
                  <c:v>3984028</c:v>
                </c:pt>
                <c:pt idx="1889">
                  <c:v>2048809</c:v>
                </c:pt>
                <c:pt idx="1890">
                  <c:v>2180954</c:v>
                </c:pt>
                <c:pt idx="1891">
                  <c:v>2000000</c:v>
                </c:pt>
                <c:pt idx="1892">
                  <c:v>2304950</c:v>
                </c:pt>
                <c:pt idx="1893">
                  <c:v>2615685</c:v>
                </c:pt>
                <c:pt idx="1894">
                  <c:v>455447</c:v>
                </c:pt>
                <c:pt idx="1895">
                  <c:v>12351611</c:v>
                </c:pt>
                <c:pt idx="1896">
                  <c:v>25899</c:v>
                </c:pt>
                <c:pt idx="1897">
                  <c:v>8396624</c:v>
                </c:pt>
                <c:pt idx="1898">
                  <c:v>2575718</c:v>
                </c:pt>
                <c:pt idx="1899">
                  <c:v>2057332</c:v>
                </c:pt>
                <c:pt idx="1900">
                  <c:v>3422650</c:v>
                </c:pt>
                <c:pt idx="1901">
                  <c:v>4329966</c:v>
                </c:pt>
                <c:pt idx="1902">
                  <c:v>308707</c:v>
                </c:pt>
                <c:pt idx="1903">
                  <c:v>57962</c:v>
                </c:pt>
                <c:pt idx="1904">
                  <c:v>1200000</c:v>
                </c:pt>
                <c:pt idx="1905">
                  <c:v>1743332</c:v>
                </c:pt>
                <c:pt idx="1906">
                  <c:v>2822418</c:v>
                </c:pt>
                <c:pt idx="1907">
                  <c:v>2137776</c:v>
                </c:pt>
                <c:pt idx="1908">
                  <c:v>561238</c:v>
                </c:pt>
                <c:pt idx="1909">
                  <c:v>1655091</c:v>
                </c:pt>
                <c:pt idx="1910">
                  <c:v>2752475</c:v>
                </c:pt>
                <c:pt idx="1911">
                  <c:v>11051260</c:v>
                </c:pt>
                <c:pt idx="1912">
                  <c:v>2808744</c:v>
                </c:pt>
                <c:pt idx="1913">
                  <c:v>5802596</c:v>
                </c:pt>
                <c:pt idx="1914">
                  <c:v>7015224</c:v>
                </c:pt>
                <c:pt idx="1915">
                  <c:v>4185387</c:v>
                </c:pt>
                <c:pt idx="1916">
                  <c:v>2307550</c:v>
                </c:pt>
                <c:pt idx="1917">
                  <c:v>3600000</c:v>
                </c:pt>
                <c:pt idx="1918">
                  <c:v>3208190</c:v>
                </c:pt>
                <c:pt idx="1919">
                  <c:v>1167270</c:v>
                </c:pt>
                <c:pt idx="1920">
                  <c:v>3000000</c:v>
                </c:pt>
                <c:pt idx="1921">
                  <c:v>700000</c:v>
                </c:pt>
                <c:pt idx="1922">
                  <c:v>2173190</c:v>
                </c:pt>
                <c:pt idx="1923">
                  <c:v>3069884</c:v>
                </c:pt>
                <c:pt idx="1924">
                  <c:v>1797066</c:v>
                </c:pt>
                <c:pt idx="1925">
                  <c:v>1003072</c:v>
                </c:pt>
                <c:pt idx="1926">
                  <c:v>292175</c:v>
                </c:pt>
                <c:pt idx="1927">
                  <c:v>3120196</c:v>
                </c:pt>
                <c:pt idx="1928">
                  <c:v>4976634</c:v>
                </c:pt>
                <c:pt idx="1929">
                  <c:v>608545</c:v>
                </c:pt>
                <c:pt idx="1930">
                  <c:v>1815748</c:v>
                </c:pt>
                <c:pt idx="1931">
                  <c:v>3009155</c:v>
                </c:pt>
                <c:pt idx="1932">
                  <c:v>2401264</c:v>
                </c:pt>
                <c:pt idx="1933">
                  <c:v>3738726</c:v>
                </c:pt>
                <c:pt idx="1934">
                  <c:v>794341</c:v>
                </c:pt>
                <c:pt idx="1935">
                  <c:v>1932305</c:v>
                </c:pt>
                <c:pt idx="1936">
                  <c:v>105269</c:v>
                </c:pt>
                <c:pt idx="1937">
                  <c:v>279017</c:v>
                </c:pt>
                <c:pt idx="1938">
                  <c:v>2128202</c:v>
                </c:pt>
                <c:pt idx="1939">
                  <c:v>9404152</c:v>
                </c:pt>
                <c:pt idx="1940">
                  <c:v>1177215</c:v>
                </c:pt>
                <c:pt idx="1941">
                  <c:v>1014398</c:v>
                </c:pt>
                <c:pt idx="1942">
                  <c:v>3330342</c:v>
                </c:pt>
                <c:pt idx="1943">
                  <c:v>761283</c:v>
                </c:pt>
                <c:pt idx="1944">
                  <c:v>165429</c:v>
                </c:pt>
                <c:pt idx="1945">
                  <c:v>1102171</c:v>
                </c:pt>
                <c:pt idx="1946">
                  <c:v>751715</c:v>
                </c:pt>
                <c:pt idx="1947">
                  <c:v>615792</c:v>
                </c:pt>
                <c:pt idx="1948">
                  <c:v>3629485</c:v>
                </c:pt>
                <c:pt idx="1949">
                  <c:v>323741</c:v>
                </c:pt>
                <c:pt idx="1950">
                  <c:v>1178893</c:v>
                </c:pt>
                <c:pt idx="1951">
                  <c:v>701088</c:v>
                </c:pt>
                <c:pt idx="1952">
                  <c:v>346122</c:v>
                </c:pt>
                <c:pt idx="1953">
                  <c:v>682273</c:v>
                </c:pt>
                <c:pt idx="1954">
                  <c:v>5108370</c:v>
                </c:pt>
                <c:pt idx="1955">
                  <c:v>1019112</c:v>
                </c:pt>
                <c:pt idx="1956">
                  <c:v>200000</c:v>
                </c:pt>
                <c:pt idx="1957">
                  <c:v>834712</c:v>
                </c:pt>
                <c:pt idx="1958">
                  <c:v>329466</c:v>
                </c:pt>
                <c:pt idx="1959">
                  <c:v>523568</c:v>
                </c:pt>
                <c:pt idx="1960">
                  <c:v>513940</c:v>
                </c:pt>
                <c:pt idx="1961">
                  <c:v>417500</c:v>
                </c:pt>
                <c:pt idx="1962">
                  <c:v>815288</c:v>
                </c:pt>
                <c:pt idx="1963">
                  <c:v>1920333</c:v>
                </c:pt>
                <c:pt idx="1964">
                  <c:v>1081498</c:v>
                </c:pt>
                <c:pt idx="1965">
                  <c:v>2853933</c:v>
                </c:pt>
                <c:pt idx="1966">
                  <c:v>747724</c:v>
                </c:pt>
                <c:pt idx="1967">
                  <c:v>259297</c:v>
                </c:pt>
                <c:pt idx="1968">
                  <c:v>204793</c:v>
                </c:pt>
                <c:pt idx="1969">
                  <c:v>1228120</c:v>
                </c:pt>
                <c:pt idx="1970">
                  <c:v>241395</c:v>
                </c:pt>
                <c:pt idx="1971">
                  <c:v>2051787</c:v>
                </c:pt>
                <c:pt idx="1972">
                  <c:v>264487</c:v>
                </c:pt>
                <c:pt idx="1973">
                  <c:v>46737</c:v>
                </c:pt>
                <c:pt idx="1974">
                  <c:v>573641</c:v>
                </c:pt>
                <c:pt idx="1975">
                  <c:v>57096</c:v>
                </c:pt>
                <c:pt idx="1976">
                  <c:v>100000</c:v>
                </c:pt>
                <c:pt idx="1977">
                  <c:v>203020</c:v>
                </c:pt>
                <c:pt idx="1978">
                  <c:v>360866</c:v>
                </c:pt>
                <c:pt idx="1979">
                  <c:v>224196</c:v>
                </c:pt>
                <c:pt idx="1980">
                  <c:v>150619</c:v>
                </c:pt>
                <c:pt idx="1981">
                  <c:v>128566</c:v>
                </c:pt>
                <c:pt idx="1982">
                  <c:v>9677</c:v>
                </c:pt>
                <c:pt idx="1983">
                  <c:v>117603</c:v>
                </c:pt>
                <c:pt idx="1984">
                  <c:v>80850</c:v>
                </c:pt>
                <c:pt idx="1985">
                  <c:v>7168</c:v>
                </c:pt>
                <c:pt idx="1986">
                  <c:v>0</c:v>
                </c:pt>
                <c:pt idx="1987">
                  <c:v>-10239</c:v>
                </c:pt>
                <c:pt idx="1988">
                  <c:v>-23927</c:v>
                </c:pt>
                <c:pt idx="1989">
                  <c:v>-60918</c:v>
                </c:pt>
                <c:pt idx="1990">
                  <c:v>-61430</c:v>
                </c:pt>
                <c:pt idx="1991">
                  <c:v>-123471</c:v>
                </c:pt>
                <c:pt idx="1992">
                  <c:v>-100000</c:v>
                </c:pt>
                <c:pt idx="1993">
                  <c:v>-625893</c:v>
                </c:pt>
                <c:pt idx="1994">
                  <c:v>-190187</c:v>
                </c:pt>
                <c:pt idx="1995">
                  <c:v>-15622</c:v>
                </c:pt>
                <c:pt idx="1996">
                  <c:v>-636215</c:v>
                </c:pt>
                <c:pt idx="1997">
                  <c:v>-696442</c:v>
                </c:pt>
                <c:pt idx="1998">
                  <c:v>-1476537</c:v>
                </c:pt>
                <c:pt idx="1999">
                  <c:v>-456793</c:v>
                </c:pt>
                <c:pt idx="2000">
                  <c:v>-49971</c:v>
                </c:pt>
                <c:pt idx="2001">
                  <c:v>-468168</c:v>
                </c:pt>
                <c:pt idx="2002">
                  <c:v>-492921</c:v>
                </c:pt>
                <c:pt idx="2003">
                  <c:v>-506218</c:v>
                </c:pt>
                <c:pt idx="2004">
                  <c:v>-338013</c:v>
                </c:pt>
                <c:pt idx="2005">
                  <c:v>-104762</c:v>
                </c:pt>
                <c:pt idx="2006">
                  <c:v>-17786</c:v>
                </c:pt>
                <c:pt idx="2007">
                  <c:v>-747572</c:v>
                </c:pt>
                <c:pt idx="2008">
                  <c:v>-1338990</c:v>
                </c:pt>
                <c:pt idx="2009">
                  <c:v>-315648</c:v>
                </c:pt>
                <c:pt idx="2010">
                  <c:v>-904547</c:v>
                </c:pt>
                <c:pt idx="2011">
                  <c:v>-198218</c:v>
                </c:pt>
                <c:pt idx="2012">
                  <c:v>-1304240</c:v>
                </c:pt>
                <c:pt idx="2013">
                  <c:v>-73435</c:v>
                </c:pt>
                <c:pt idx="2014">
                  <c:v>-1254850</c:v>
                </c:pt>
                <c:pt idx="2015">
                  <c:v>-4016</c:v>
                </c:pt>
                <c:pt idx="2016">
                  <c:v>-360000</c:v>
                </c:pt>
                <c:pt idx="2017">
                  <c:v>-1425912</c:v>
                </c:pt>
                <c:pt idx="2018">
                  <c:v>-1459475</c:v>
                </c:pt>
                <c:pt idx="2019">
                  <c:v>-3535096</c:v>
                </c:pt>
                <c:pt idx="2020">
                  <c:v>-1388796</c:v>
                </c:pt>
                <c:pt idx="2021">
                  <c:v>-87637</c:v>
                </c:pt>
                <c:pt idx="2022">
                  <c:v>-2969275</c:v>
                </c:pt>
                <c:pt idx="2023">
                  <c:v>-500000</c:v>
                </c:pt>
                <c:pt idx="2024">
                  <c:v>-774089</c:v>
                </c:pt>
                <c:pt idx="2025">
                  <c:v>-3630883</c:v>
                </c:pt>
                <c:pt idx="2026">
                  <c:v>-1734419</c:v>
                </c:pt>
                <c:pt idx="2027">
                  <c:v>-30061</c:v>
                </c:pt>
                <c:pt idx="2028">
                  <c:v>-4877005</c:v>
                </c:pt>
                <c:pt idx="2029">
                  <c:v>-1000000</c:v>
                </c:pt>
                <c:pt idx="2030">
                  <c:v>-8936125</c:v>
                </c:pt>
                <c:pt idx="2031">
                  <c:v>-572808</c:v>
                </c:pt>
                <c:pt idx="2032">
                  <c:v>-1456527</c:v>
                </c:pt>
                <c:pt idx="2033">
                  <c:v>-1845268</c:v>
                </c:pt>
                <c:pt idx="2034">
                  <c:v>-957510</c:v>
                </c:pt>
                <c:pt idx="2035">
                  <c:v>-2200996</c:v>
                </c:pt>
                <c:pt idx="2036">
                  <c:v>-688237</c:v>
                </c:pt>
                <c:pt idx="2037">
                  <c:v>-8930592</c:v>
                </c:pt>
                <c:pt idx="2038">
                  <c:v>-8549125</c:v>
                </c:pt>
                <c:pt idx="2039">
                  <c:v>-1026818</c:v>
                </c:pt>
                <c:pt idx="2040">
                  <c:v>-1576479</c:v>
                </c:pt>
                <c:pt idx="2041">
                  <c:v>-1355230</c:v>
                </c:pt>
                <c:pt idx="2042">
                  <c:v>-1823108</c:v>
                </c:pt>
                <c:pt idx="2043">
                  <c:v>-4115185</c:v>
                </c:pt>
                <c:pt idx="2044">
                  <c:v>-825130</c:v>
                </c:pt>
                <c:pt idx="2045">
                  <c:v>-420316</c:v>
                </c:pt>
                <c:pt idx="2046">
                  <c:v>-4671063</c:v>
                </c:pt>
                <c:pt idx="2047">
                  <c:v>-1642524</c:v>
                </c:pt>
                <c:pt idx="2048">
                  <c:v>-1894923</c:v>
                </c:pt>
                <c:pt idx="2049">
                  <c:v>-1912244</c:v>
                </c:pt>
                <c:pt idx="2050">
                  <c:v>-2446488</c:v>
                </c:pt>
                <c:pt idx="2051">
                  <c:v>-99275</c:v>
                </c:pt>
                <c:pt idx="2052">
                  <c:v>-750995</c:v>
                </c:pt>
                <c:pt idx="2053">
                  <c:v>-928770</c:v>
                </c:pt>
                <c:pt idx="2054">
                  <c:v>-526618</c:v>
                </c:pt>
                <c:pt idx="2055">
                  <c:v>-3742998</c:v>
                </c:pt>
                <c:pt idx="2056">
                  <c:v>-3297099</c:v>
                </c:pt>
                <c:pt idx="2057">
                  <c:v>-718500</c:v>
                </c:pt>
                <c:pt idx="2058">
                  <c:v>-1117120</c:v>
                </c:pt>
                <c:pt idx="2059">
                  <c:v>-2247069</c:v>
                </c:pt>
                <c:pt idx="2060">
                  <c:v>-4829854</c:v>
                </c:pt>
                <c:pt idx="2061">
                  <c:v>-398921</c:v>
                </c:pt>
                <c:pt idx="2062">
                  <c:v>-7487948</c:v>
                </c:pt>
                <c:pt idx="2063">
                  <c:v>-1156686</c:v>
                </c:pt>
                <c:pt idx="2064">
                  <c:v>-2894915</c:v>
                </c:pt>
                <c:pt idx="2065">
                  <c:v>-1472045</c:v>
                </c:pt>
                <c:pt idx="2066">
                  <c:v>-3556518</c:v>
                </c:pt>
                <c:pt idx="2067">
                  <c:v>-954324</c:v>
                </c:pt>
                <c:pt idx="2068">
                  <c:v>-8069340</c:v>
                </c:pt>
                <c:pt idx="2069">
                  <c:v>-299639</c:v>
                </c:pt>
                <c:pt idx="2070">
                  <c:v>-3017368</c:v>
                </c:pt>
                <c:pt idx="2071">
                  <c:v>-1331157</c:v>
                </c:pt>
                <c:pt idx="2072">
                  <c:v>-2446068</c:v>
                </c:pt>
                <c:pt idx="2073">
                  <c:v>-4841843</c:v>
                </c:pt>
                <c:pt idx="2074">
                  <c:v>-6238280</c:v>
                </c:pt>
                <c:pt idx="2075">
                  <c:v>-2628615</c:v>
                </c:pt>
                <c:pt idx="2076">
                  <c:v>-4005443</c:v>
                </c:pt>
                <c:pt idx="2077">
                  <c:v>-7391173</c:v>
                </c:pt>
                <c:pt idx="2078">
                  <c:v>-2480678</c:v>
                </c:pt>
                <c:pt idx="2079">
                  <c:v>-4988000</c:v>
                </c:pt>
                <c:pt idx="2080">
                  <c:v>-785353</c:v>
                </c:pt>
                <c:pt idx="2081">
                  <c:v>-10740241</c:v>
                </c:pt>
                <c:pt idx="2082">
                  <c:v>-1297136</c:v>
                </c:pt>
                <c:pt idx="2083">
                  <c:v>-2022635</c:v>
                </c:pt>
                <c:pt idx="2084">
                  <c:v>-2898989</c:v>
                </c:pt>
                <c:pt idx="2085">
                  <c:v>-10265197</c:v>
                </c:pt>
                <c:pt idx="2086">
                  <c:v>-2816208</c:v>
                </c:pt>
                <c:pt idx="2087">
                  <c:v>-1207221</c:v>
                </c:pt>
                <c:pt idx="2088">
                  <c:v>-6982599</c:v>
                </c:pt>
                <c:pt idx="2089">
                  <c:v>-2055787</c:v>
                </c:pt>
                <c:pt idx="2090">
                  <c:v>-1318980</c:v>
                </c:pt>
                <c:pt idx="2091">
                  <c:v>-8553105</c:v>
                </c:pt>
                <c:pt idx="2092">
                  <c:v>-13912817</c:v>
                </c:pt>
                <c:pt idx="2093">
                  <c:v>-44995</c:v>
                </c:pt>
                <c:pt idx="2094">
                  <c:v>-1217162</c:v>
                </c:pt>
                <c:pt idx="2095">
                  <c:v>-3087018</c:v>
                </c:pt>
                <c:pt idx="2096">
                  <c:v>-4907170</c:v>
                </c:pt>
                <c:pt idx="2097">
                  <c:v>-1233986</c:v>
                </c:pt>
                <c:pt idx="2098">
                  <c:v>-5382932</c:v>
                </c:pt>
                <c:pt idx="2099">
                  <c:v>-3334146</c:v>
                </c:pt>
                <c:pt idx="2100">
                  <c:v>-6784690</c:v>
                </c:pt>
                <c:pt idx="2101">
                  <c:v>-5089440</c:v>
                </c:pt>
                <c:pt idx="2102">
                  <c:v>-13594629</c:v>
                </c:pt>
                <c:pt idx="2103">
                  <c:v>-8102818</c:v>
                </c:pt>
                <c:pt idx="2104">
                  <c:v>-6526640</c:v>
                </c:pt>
                <c:pt idx="2105">
                  <c:v>-11792806</c:v>
                </c:pt>
                <c:pt idx="2106">
                  <c:v>-14888185</c:v>
                </c:pt>
                <c:pt idx="2107">
                  <c:v>-5744713</c:v>
                </c:pt>
                <c:pt idx="2108">
                  <c:v>-5005196</c:v>
                </c:pt>
                <c:pt idx="2109">
                  <c:v>-5225998</c:v>
                </c:pt>
                <c:pt idx="2110">
                  <c:v>-3716496</c:v>
                </c:pt>
                <c:pt idx="2111">
                  <c:v>-7484640</c:v>
                </c:pt>
                <c:pt idx="2112">
                  <c:v>-11834365</c:v>
                </c:pt>
                <c:pt idx="2113">
                  <c:v>-3712212</c:v>
                </c:pt>
                <c:pt idx="2114">
                  <c:v>-1333</c:v>
                </c:pt>
                <c:pt idx="2115">
                  <c:v>-11478165</c:v>
                </c:pt>
                <c:pt idx="2116">
                  <c:v>-1918374</c:v>
                </c:pt>
                <c:pt idx="2117">
                  <c:v>-3401692</c:v>
                </c:pt>
                <c:pt idx="2118">
                  <c:v>-2236987</c:v>
                </c:pt>
                <c:pt idx="2119">
                  <c:v>-14618493</c:v>
                </c:pt>
                <c:pt idx="2120">
                  <c:v>-6644564</c:v>
                </c:pt>
                <c:pt idx="2121">
                  <c:v>-5682650</c:v>
                </c:pt>
                <c:pt idx="2122">
                  <c:v>-2216223</c:v>
                </c:pt>
                <c:pt idx="2123">
                  <c:v>-2533006</c:v>
                </c:pt>
                <c:pt idx="2124">
                  <c:v>-338009</c:v>
                </c:pt>
                <c:pt idx="2125">
                  <c:v>-15481610</c:v>
                </c:pt>
                <c:pt idx="2126">
                  <c:v>-4347435</c:v>
                </c:pt>
                <c:pt idx="2127">
                  <c:v>-6210687</c:v>
                </c:pt>
                <c:pt idx="2128">
                  <c:v>-5094254</c:v>
                </c:pt>
                <c:pt idx="2129">
                  <c:v>-13266274</c:v>
                </c:pt>
                <c:pt idx="2130">
                  <c:v>-787759</c:v>
                </c:pt>
                <c:pt idx="2131">
                  <c:v>-7352460</c:v>
                </c:pt>
                <c:pt idx="2132">
                  <c:v>-9252415</c:v>
                </c:pt>
                <c:pt idx="2133">
                  <c:v>-5262941</c:v>
                </c:pt>
                <c:pt idx="2134">
                  <c:v>-6964896</c:v>
                </c:pt>
                <c:pt idx="2135">
                  <c:v>-640226</c:v>
                </c:pt>
                <c:pt idx="2136">
                  <c:v>-2777139</c:v>
                </c:pt>
                <c:pt idx="2137">
                  <c:v>-10703427</c:v>
                </c:pt>
                <c:pt idx="2138">
                  <c:v>-3962246</c:v>
                </c:pt>
                <c:pt idx="2139">
                  <c:v>-9245330</c:v>
                </c:pt>
                <c:pt idx="2140">
                  <c:v>-7678961</c:v>
                </c:pt>
                <c:pt idx="2141">
                  <c:v>-2195727</c:v>
                </c:pt>
                <c:pt idx="2142">
                  <c:v>-2196204</c:v>
                </c:pt>
                <c:pt idx="2143">
                  <c:v>-5515935</c:v>
                </c:pt>
                <c:pt idx="2144">
                  <c:v>-3312828</c:v>
                </c:pt>
                <c:pt idx="2145">
                  <c:v>-16617691</c:v>
                </c:pt>
                <c:pt idx="2146">
                  <c:v>-16624154</c:v>
                </c:pt>
                <c:pt idx="2147">
                  <c:v>-8363615</c:v>
                </c:pt>
                <c:pt idx="2148">
                  <c:v>-2800000</c:v>
                </c:pt>
                <c:pt idx="2149">
                  <c:v>-799244</c:v>
                </c:pt>
                <c:pt idx="2150">
                  <c:v>-1498907</c:v>
                </c:pt>
                <c:pt idx="2151">
                  <c:v>-3474166</c:v>
                </c:pt>
                <c:pt idx="2152">
                  <c:v>-826515</c:v>
                </c:pt>
                <c:pt idx="2153">
                  <c:v>-1891482</c:v>
                </c:pt>
                <c:pt idx="2154">
                  <c:v>-2648431</c:v>
                </c:pt>
                <c:pt idx="2155">
                  <c:v>-428053</c:v>
                </c:pt>
                <c:pt idx="2156">
                  <c:v>-1717323</c:v>
                </c:pt>
                <c:pt idx="2157">
                  <c:v>-18435269</c:v>
                </c:pt>
                <c:pt idx="2158">
                  <c:v>-4308561</c:v>
                </c:pt>
                <c:pt idx="2159">
                  <c:v>-4072280</c:v>
                </c:pt>
                <c:pt idx="2160">
                  <c:v>-2716218</c:v>
                </c:pt>
                <c:pt idx="2161">
                  <c:v>-2470843</c:v>
                </c:pt>
                <c:pt idx="2162">
                  <c:v>-4330587</c:v>
                </c:pt>
                <c:pt idx="2163">
                  <c:v>-2481780</c:v>
                </c:pt>
                <c:pt idx="2164">
                  <c:v>-2001718</c:v>
                </c:pt>
                <c:pt idx="2165">
                  <c:v>-25318</c:v>
                </c:pt>
                <c:pt idx="2166">
                  <c:v>-10227031</c:v>
                </c:pt>
                <c:pt idx="2167">
                  <c:v>-1939157</c:v>
                </c:pt>
                <c:pt idx="2168">
                  <c:v>-23014913</c:v>
                </c:pt>
                <c:pt idx="2169">
                  <c:v>-226328</c:v>
                </c:pt>
                <c:pt idx="2170">
                  <c:v>-2077789</c:v>
                </c:pt>
                <c:pt idx="2171">
                  <c:v>-2028183</c:v>
                </c:pt>
                <c:pt idx="2172">
                  <c:v>-1965583</c:v>
                </c:pt>
                <c:pt idx="2173">
                  <c:v>-531428</c:v>
                </c:pt>
                <c:pt idx="2174">
                  <c:v>-1994515</c:v>
                </c:pt>
                <c:pt idx="2175">
                  <c:v>-3731172</c:v>
                </c:pt>
                <c:pt idx="2176">
                  <c:v>-4692196</c:v>
                </c:pt>
                <c:pt idx="2177">
                  <c:v>-2438373</c:v>
                </c:pt>
                <c:pt idx="2178">
                  <c:v>-10897090</c:v>
                </c:pt>
                <c:pt idx="2179">
                  <c:v>-14353446</c:v>
                </c:pt>
                <c:pt idx="2180">
                  <c:v>-8916034</c:v>
                </c:pt>
                <c:pt idx="2181">
                  <c:v>-3445415</c:v>
                </c:pt>
                <c:pt idx="2182">
                  <c:v>-693303</c:v>
                </c:pt>
                <c:pt idx="2183">
                  <c:v>-5964485</c:v>
                </c:pt>
                <c:pt idx="2184">
                  <c:v>-8124411</c:v>
                </c:pt>
                <c:pt idx="2185">
                  <c:v>-4920684</c:v>
                </c:pt>
                <c:pt idx="2186">
                  <c:v>-17714996</c:v>
                </c:pt>
                <c:pt idx="2187">
                  <c:v>-24832370</c:v>
                </c:pt>
                <c:pt idx="2188">
                  <c:v>-1774772</c:v>
                </c:pt>
                <c:pt idx="2189">
                  <c:v>-9362320</c:v>
                </c:pt>
                <c:pt idx="2190">
                  <c:v>-2895331</c:v>
                </c:pt>
                <c:pt idx="2191">
                  <c:v>-2198810</c:v>
                </c:pt>
                <c:pt idx="2192">
                  <c:v>-7792888</c:v>
                </c:pt>
                <c:pt idx="2193">
                  <c:v>-9284389</c:v>
                </c:pt>
                <c:pt idx="2194">
                  <c:v>-6639805</c:v>
                </c:pt>
                <c:pt idx="2195">
                  <c:v>-11537400</c:v>
                </c:pt>
                <c:pt idx="2196">
                  <c:v>-44648</c:v>
                </c:pt>
                <c:pt idx="2197">
                  <c:v>-8954199</c:v>
                </c:pt>
                <c:pt idx="2198">
                  <c:v>-22509198</c:v>
                </c:pt>
                <c:pt idx="2199">
                  <c:v>-1801234</c:v>
                </c:pt>
                <c:pt idx="2200">
                  <c:v>-37715</c:v>
                </c:pt>
                <c:pt idx="2201">
                  <c:v>-4527033</c:v>
                </c:pt>
                <c:pt idx="2202">
                  <c:v>-2718714</c:v>
                </c:pt>
                <c:pt idx="2203">
                  <c:v>-6072524</c:v>
                </c:pt>
                <c:pt idx="2204">
                  <c:v>-9181250</c:v>
                </c:pt>
                <c:pt idx="2205">
                  <c:v>-9192361</c:v>
                </c:pt>
                <c:pt idx="2206">
                  <c:v>-2298120</c:v>
                </c:pt>
                <c:pt idx="2207">
                  <c:v>-736141</c:v>
                </c:pt>
                <c:pt idx="2208">
                  <c:v>-6135658</c:v>
                </c:pt>
                <c:pt idx="2209">
                  <c:v>-1539005</c:v>
                </c:pt>
                <c:pt idx="2210">
                  <c:v>-2003560</c:v>
                </c:pt>
                <c:pt idx="2211">
                  <c:v>-3242913</c:v>
                </c:pt>
                <c:pt idx="2212">
                  <c:v>-701468</c:v>
                </c:pt>
                <c:pt idx="2213">
                  <c:v>-23402879</c:v>
                </c:pt>
                <c:pt idx="2214">
                  <c:v>-70878</c:v>
                </c:pt>
                <c:pt idx="2215">
                  <c:v>-9450893</c:v>
                </c:pt>
                <c:pt idx="2216">
                  <c:v>-10241539</c:v>
                </c:pt>
                <c:pt idx="2217">
                  <c:v>-14182006</c:v>
                </c:pt>
                <c:pt idx="2218">
                  <c:v>-1260859</c:v>
                </c:pt>
                <c:pt idx="2219">
                  <c:v>-2844228</c:v>
                </c:pt>
                <c:pt idx="2220">
                  <c:v>-31631573</c:v>
                </c:pt>
                <c:pt idx="2221">
                  <c:v>-19314120</c:v>
                </c:pt>
                <c:pt idx="2222">
                  <c:v>-6491078</c:v>
                </c:pt>
                <c:pt idx="2223">
                  <c:v>-3088667</c:v>
                </c:pt>
                <c:pt idx="2224">
                  <c:v>-2450515</c:v>
                </c:pt>
                <c:pt idx="2225">
                  <c:v>-9810821</c:v>
                </c:pt>
                <c:pt idx="2226">
                  <c:v>-8185137</c:v>
                </c:pt>
                <c:pt idx="2227">
                  <c:v>-4921063</c:v>
                </c:pt>
                <c:pt idx="2228">
                  <c:v>-9975917</c:v>
                </c:pt>
                <c:pt idx="2229">
                  <c:v>-1829786</c:v>
                </c:pt>
                <c:pt idx="2230">
                  <c:v>-4505513</c:v>
                </c:pt>
                <c:pt idx="2231">
                  <c:v>-9708376</c:v>
                </c:pt>
                <c:pt idx="2232">
                  <c:v>-33887833</c:v>
                </c:pt>
                <c:pt idx="2233">
                  <c:v>-8517793</c:v>
                </c:pt>
                <c:pt idx="2234">
                  <c:v>-6004550</c:v>
                </c:pt>
                <c:pt idx="2235">
                  <c:v>-22496684</c:v>
                </c:pt>
                <c:pt idx="2236">
                  <c:v>-8743723</c:v>
                </c:pt>
                <c:pt idx="2237">
                  <c:v>-14051289</c:v>
                </c:pt>
                <c:pt idx="2238">
                  <c:v>-4065142</c:v>
                </c:pt>
                <c:pt idx="2239">
                  <c:v>-21219958</c:v>
                </c:pt>
                <c:pt idx="2240">
                  <c:v>-3206096</c:v>
                </c:pt>
                <c:pt idx="2241">
                  <c:v>-7146360</c:v>
                </c:pt>
                <c:pt idx="2242">
                  <c:v>-25900341</c:v>
                </c:pt>
                <c:pt idx="2243">
                  <c:v>-7200000</c:v>
                </c:pt>
                <c:pt idx="2244">
                  <c:v>-6312165</c:v>
                </c:pt>
                <c:pt idx="2245">
                  <c:v>-10139961</c:v>
                </c:pt>
                <c:pt idx="2246">
                  <c:v>-9094723</c:v>
                </c:pt>
                <c:pt idx="2247">
                  <c:v>-2566866</c:v>
                </c:pt>
                <c:pt idx="2248">
                  <c:v>-44925825</c:v>
                </c:pt>
                <c:pt idx="2249">
                  <c:v>-9561700</c:v>
                </c:pt>
                <c:pt idx="2250">
                  <c:v>-239409</c:v>
                </c:pt>
                <c:pt idx="2251">
                  <c:v>-18442521</c:v>
                </c:pt>
                <c:pt idx="2252">
                  <c:v>-925977</c:v>
                </c:pt>
                <c:pt idx="2253">
                  <c:v>-278739</c:v>
                </c:pt>
                <c:pt idx="2254">
                  <c:v>-2787583</c:v>
                </c:pt>
                <c:pt idx="2255">
                  <c:v>-651422</c:v>
                </c:pt>
                <c:pt idx="2256">
                  <c:v>-6894032</c:v>
                </c:pt>
                <c:pt idx="2257">
                  <c:v>-1305692</c:v>
                </c:pt>
                <c:pt idx="2258">
                  <c:v>-46866</c:v>
                </c:pt>
                <c:pt idx="2259">
                  <c:v>-3751299</c:v>
                </c:pt>
                <c:pt idx="2260">
                  <c:v>-1888640</c:v>
                </c:pt>
                <c:pt idx="2261">
                  <c:v>-4346385</c:v>
                </c:pt>
                <c:pt idx="2262">
                  <c:v>-1140525</c:v>
                </c:pt>
                <c:pt idx="2263">
                  <c:v>-23839471</c:v>
                </c:pt>
                <c:pt idx="2264">
                  <c:v>-21949883</c:v>
                </c:pt>
                <c:pt idx="2265">
                  <c:v>-959412</c:v>
                </c:pt>
                <c:pt idx="2266">
                  <c:v>-1929689</c:v>
                </c:pt>
                <c:pt idx="2267">
                  <c:v>-12602611</c:v>
                </c:pt>
                <c:pt idx="2268">
                  <c:v>-13414611</c:v>
                </c:pt>
                <c:pt idx="2269">
                  <c:v>-16137932</c:v>
                </c:pt>
                <c:pt idx="2270">
                  <c:v>-890722</c:v>
                </c:pt>
                <c:pt idx="2271">
                  <c:v>-6935774</c:v>
                </c:pt>
                <c:pt idx="2272">
                  <c:v>-5952000</c:v>
                </c:pt>
                <c:pt idx="2273">
                  <c:v>-8935090</c:v>
                </c:pt>
                <c:pt idx="2274">
                  <c:v>-5180871</c:v>
                </c:pt>
                <c:pt idx="2275">
                  <c:v>-2795501</c:v>
                </c:pt>
                <c:pt idx="2276">
                  <c:v>-7027590</c:v>
                </c:pt>
                <c:pt idx="2277">
                  <c:v>-14057170</c:v>
                </c:pt>
                <c:pt idx="2278">
                  <c:v>-744000</c:v>
                </c:pt>
                <c:pt idx="2279">
                  <c:v>-201659</c:v>
                </c:pt>
                <c:pt idx="2280">
                  <c:v>-20288322</c:v>
                </c:pt>
                <c:pt idx="2281">
                  <c:v>-5500000</c:v>
                </c:pt>
                <c:pt idx="2282">
                  <c:v>-30579748</c:v>
                </c:pt>
                <c:pt idx="2283">
                  <c:v>-8163255</c:v>
                </c:pt>
                <c:pt idx="2284">
                  <c:v>-45979146</c:v>
                </c:pt>
                <c:pt idx="2285">
                  <c:v>-10221401</c:v>
                </c:pt>
                <c:pt idx="2286">
                  <c:v>-1649942</c:v>
                </c:pt>
                <c:pt idx="2287">
                  <c:v>-28889425</c:v>
                </c:pt>
                <c:pt idx="2288">
                  <c:v>-9382401</c:v>
                </c:pt>
                <c:pt idx="2289">
                  <c:v>-18851301</c:v>
                </c:pt>
                <c:pt idx="2290">
                  <c:v>-4202093</c:v>
                </c:pt>
                <c:pt idx="2291">
                  <c:v>-10120004</c:v>
                </c:pt>
                <c:pt idx="2292">
                  <c:v>-18058441</c:v>
                </c:pt>
                <c:pt idx="2293">
                  <c:v>-11752860</c:v>
                </c:pt>
                <c:pt idx="2294">
                  <c:v>-21383311</c:v>
                </c:pt>
                <c:pt idx="2295">
                  <c:v>-4287928</c:v>
                </c:pt>
                <c:pt idx="2296">
                  <c:v>-5482285</c:v>
                </c:pt>
                <c:pt idx="2297">
                  <c:v>-10822459</c:v>
                </c:pt>
                <c:pt idx="2298">
                  <c:v>-6814219</c:v>
                </c:pt>
                <c:pt idx="2299">
                  <c:v>-15278000</c:v>
                </c:pt>
                <c:pt idx="2300">
                  <c:v>-8600000</c:v>
                </c:pt>
                <c:pt idx="2301">
                  <c:v>-10660475</c:v>
                </c:pt>
                <c:pt idx="2302">
                  <c:v>-24536691</c:v>
                </c:pt>
                <c:pt idx="2303">
                  <c:v>-22320362</c:v>
                </c:pt>
                <c:pt idx="2304">
                  <c:v>-2235973</c:v>
                </c:pt>
                <c:pt idx="2305">
                  <c:v>-1569178</c:v>
                </c:pt>
                <c:pt idx="2306">
                  <c:v>-4715640</c:v>
                </c:pt>
                <c:pt idx="2307">
                  <c:v>-9006456</c:v>
                </c:pt>
                <c:pt idx="2308">
                  <c:v>-12390000</c:v>
                </c:pt>
                <c:pt idx="2309">
                  <c:v>-9018150</c:v>
                </c:pt>
                <c:pt idx="2310">
                  <c:v>-3385764</c:v>
                </c:pt>
                <c:pt idx="2311">
                  <c:v>-6790560</c:v>
                </c:pt>
                <c:pt idx="2312">
                  <c:v>-4535974</c:v>
                </c:pt>
                <c:pt idx="2313">
                  <c:v>-59192738</c:v>
                </c:pt>
                <c:pt idx="2314">
                  <c:v>-22777816</c:v>
                </c:pt>
                <c:pt idx="2315">
                  <c:v>-11409500</c:v>
                </c:pt>
                <c:pt idx="2316">
                  <c:v>-6640707</c:v>
                </c:pt>
                <c:pt idx="2317">
                  <c:v>-21790660</c:v>
                </c:pt>
                <c:pt idx="2318">
                  <c:v>-4591178</c:v>
                </c:pt>
                <c:pt idx="2319">
                  <c:v>-13334037</c:v>
                </c:pt>
                <c:pt idx="2320">
                  <c:v>-14024817</c:v>
                </c:pt>
                <c:pt idx="2321">
                  <c:v>-2308300</c:v>
                </c:pt>
                <c:pt idx="2322">
                  <c:v>-33494358</c:v>
                </c:pt>
                <c:pt idx="2323">
                  <c:v>-6929955</c:v>
                </c:pt>
                <c:pt idx="2324">
                  <c:v>-3024316</c:v>
                </c:pt>
                <c:pt idx="2325">
                  <c:v>-14003282</c:v>
                </c:pt>
                <c:pt idx="2326">
                  <c:v>-8185043</c:v>
                </c:pt>
                <c:pt idx="2327">
                  <c:v>-20066330</c:v>
                </c:pt>
                <c:pt idx="2328">
                  <c:v>-21441338</c:v>
                </c:pt>
                <c:pt idx="2329">
                  <c:v>-41771652</c:v>
                </c:pt>
                <c:pt idx="2330">
                  <c:v>-35946421</c:v>
                </c:pt>
                <c:pt idx="2331">
                  <c:v>-2425934</c:v>
                </c:pt>
                <c:pt idx="2332">
                  <c:v>-1457225</c:v>
                </c:pt>
                <c:pt idx="2333">
                  <c:v>-8505389</c:v>
                </c:pt>
                <c:pt idx="2334">
                  <c:v>-13390407</c:v>
                </c:pt>
                <c:pt idx="2335">
                  <c:v>-2436330</c:v>
                </c:pt>
                <c:pt idx="2336">
                  <c:v>-19492772</c:v>
                </c:pt>
                <c:pt idx="2337">
                  <c:v>-16603219</c:v>
                </c:pt>
                <c:pt idx="2338">
                  <c:v>-9800895</c:v>
                </c:pt>
                <c:pt idx="2339">
                  <c:v>-6139597</c:v>
                </c:pt>
                <c:pt idx="2340">
                  <c:v>-49649808</c:v>
                </c:pt>
                <c:pt idx="2341">
                  <c:v>-7473856</c:v>
                </c:pt>
                <c:pt idx="2342">
                  <c:v>-7474079</c:v>
                </c:pt>
                <c:pt idx="2343">
                  <c:v>-24969837</c:v>
                </c:pt>
                <c:pt idx="2344">
                  <c:v>-12513862</c:v>
                </c:pt>
                <c:pt idx="2345">
                  <c:v>-17525384</c:v>
                </c:pt>
                <c:pt idx="2346">
                  <c:v>-4508347</c:v>
                </c:pt>
                <c:pt idx="2347">
                  <c:v>-479422</c:v>
                </c:pt>
                <c:pt idx="2348">
                  <c:v>-4043793</c:v>
                </c:pt>
                <c:pt idx="2349">
                  <c:v>-4306379</c:v>
                </c:pt>
                <c:pt idx="2350">
                  <c:v>-10197239</c:v>
                </c:pt>
                <c:pt idx="2351">
                  <c:v>-21775151</c:v>
                </c:pt>
                <c:pt idx="2352">
                  <c:v>-3855482</c:v>
                </c:pt>
                <c:pt idx="2353">
                  <c:v>-3602635</c:v>
                </c:pt>
                <c:pt idx="2354">
                  <c:v>-4637692</c:v>
                </c:pt>
                <c:pt idx="2355">
                  <c:v>-30978265</c:v>
                </c:pt>
                <c:pt idx="2356">
                  <c:v>-776010</c:v>
                </c:pt>
                <c:pt idx="2357">
                  <c:v>-9128166</c:v>
                </c:pt>
                <c:pt idx="2358">
                  <c:v>-9136085</c:v>
                </c:pt>
                <c:pt idx="2359">
                  <c:v>-522998</c:v>
                </c:pt>
                <c:pt idx="2360">
                  <c:v>-2497745</c:v>
                </c:pt>
                <c:pt idx="2361">
                  <c:v>-22505025</c:v>
                </c:pt>
                <c:pt idx="2362">
                  <c:v>-1404336</c:v>
                </c:pt>
                <c:pt idx="2363">
                  <c:v>-10625822</c:v>
                </c:pt>
                <c:pt idx="2364">
                  <c:v>-1605064</c:v>
                </c:pt>
                <c:pt idx="2365">
                  <c:v>-24655608</c:v>
                </c:pt>
                <c:pt idx="2366">
                  <c:v>-18774204</c:v>
                </c:pt>
                <c:pt idx="2367">
                  <c:v>-1212565</c:v>
                </c:pt>
                <c:pt idx="2368">
                  <c:v>-8164216</c:v>
                </c:pt>
                <c:pt idx="2369">
                  <c:v>-10886412</c:v>
                </c:pt>
                <c:pt idx="2370">
                  <c:v>-9816803</c:v>
                </c:pt>
                <c:pt idx="2371">
                  <c:v>-818710</c:v>
                </c:pt>
                <c:pt idx="2372">
                  <c:v>-10922453</c:v>
                </c:pt>
                <c:pt idx="2373">
                  <c:v>-8199698</c:v>
                </c:pt>
                <c:pt idx="2374">
                  <c:v>-27339971</c:v>
                </c:pt>
                <c:pt idx="2375">
                  <c:v>-7714482</c:v>
                </c:pt>
                <c:pt idx="2376">
                  <c:v>-5246069</c:v>
                </c:pt>
                <c:pt idx="2377">
                  <c:v>-1107418</c:v>
                </c:pt>
                <c:pt idx="2378">
                  <c:v>-3469419</c:v>
                </c:pt>
                <c:pt idx="2379">
                  <c:v>-16662721</c:v>
                </c:pt>
                <c:pt idx="2380">
                  <c:v>-1806081</c:v>
                </c:pt>
                <c:pt idx="2381">
                  <c:v>-9733871</c:v>
                </c:pt>
                <c:pt idx="2382">
                  <c:v>-25314641</c:v>
                </c:pt>
                <c:pt idx="2383">
                  <c:v>-16880121</c:v>
                </c:pt>
                <c:pt idx="2384">
                  <c:v>-16939434</c:v>
                </c:pt>
                <c:pt idx="2385">
                  <c:v>-4236531</c:v>
                </c:pt>
                <c:pt idx="2386">
                  <c:v>-15559345</c:v>
                </c:pt>
                <c:pt idx="2387">
                  <c:v>-9906393</c:v>
                </c:pt>
                <c:pt idx="2388">
                  <c:v>-569815</c:v>
                </c:pt>
                <c:pt idx="2389">
                  <c:v>-5708430</c:v>
                </c:pt>
                <c:pt idx="2390">
                  <c:v>-19983606</c:v>
                </c:pt>
                <c:pt idx="2391">
                  <c:v>-8573195</c:v>
                </c:pt>
                <c:pt idx="2392">
                  <c:v>-11464232</c:v>
                </c:pt>
                <c:pt idx="2393">
                  <c:v>-12904682</c:v>
                </c:pt>
                <c:pt idx="2394">
                  <c:v>-41599308</c:v>
                </c:pt>
                <c:pt idx="2395">
                  <c:v>-14964155</c:v>
                </c:pt>
                <c:pt idx="2396">
                  <c:v>-7208969</c:v>
                </c:pt>
                <c:pt idx="2397">
                  <c:v>-2452144</c:v>
                </c:pt>
                <c:pt idx="2398">
                  <c:v>-72160</c:v>
                </c:pt>
                <c:pt idx="2399">
                  <c:v>-15116461</c:v>
                </c:pt>
                <c:pt idx="2400">
                  <c:v>-4797910</c:v>
                </c:pt>
                <c:pt idx="2401">
                  <c:v>-7281777</c:v>
                </c:pt>
                <c:pt idx="2402">
                  <c:v>-23315181</c:v>
                </c:pt>
                <c:pt idx="2403">
                  <c:v>-11096291</c:v>
                </c:pt>
                <c:pt idx="2404">
                  <c:v>-12863050</c:v>
                </c:pt>
                <c:pt idx="2405">
                  <c:v>-7035257</c:v>
                </c:pt>
                <c:pt idx="2406">
                  <c:v>-54531374</c:v>
                </c:pt>
                <c:pt idx="2407">
                  <c:v>-42823835</c:v>
                </c:pt>
                <c:pt idx="2408">
                  <c:v>-14831605</c:v>
                </c:pt>
                <c:pt idx="2409">
                  <c:v>-6876149</c:v>
                </c:pt>
                <c:pt idx="2410">
                  <c:v>-16446167</c:v>
                </c:pt>
                <c:pt idx="2411">
                  <c:v>-26355679</c:v>
                </c:pt>
                <c:pt idx="2412">
                  <c:v>-35962961</c:v>
                </c:pt>
                <c:pt idx="2413">
                  <c:v>-1200000</c:v>
                </c:pt>
                <c:pt idx="2414">
                  <c:v>-15614237</c:v>
                </c:pt>
                <c:pt idx="2415">
                  <c:v>-4505853</c:v>
                </c:pt>
                <c:pt idx="2416">
                  <c:v>-9018367</c:v>
                </c:pt>
                <c:pt idx="2417">
                  <c:v>-6012518</c:v>
                </c:pt>
                <c:pt idx="2418">
                  <c:v>-3017320</c:v>
                </c:pt>
                <c:pt idx="2419">
                  <c:v>-4556684</c:v>
                </c:pt>
                <c:pt idx="2420">
                  <c:v>-24326667</c:v>
                </c:pt>
                <c:pt idx="2421">
                  <c:v>-2737058</c:v>
                </c:pt>
                <c:pt idx="2422">
                  <c:v>-4588020</c:v>
                </c:pt>
                <c:pt idx="2423">
                  <c:v>-10723500</c:v>
                </c:pt>
                <c:pt idx="2424">
                  <c:v>-6146000</c:v>
                </c:pt>
                <c:pt idx="2425">
                  <c:v>-21569645</c:v>
                </c:pt>
                <c:pt idx="2426">
                  <c:v>-12336018</c:v>
                </c:pt>
                <c:pt idx="2427">
                  <c:v>-29346242</c:v>
                </c:pt>
                <c:pt idx="2428">
                  <c:v>-23185810</c:v>
                </c:pt>
                <c:pt idx="2429">
                  <c:v>-6198245</c:v>
                </c:pt>
                <c:pt idx="2430">
                  <c:v>-62149904</c:v>
                </c:pt>
                <c:pt idx="2431">
                  <c:v>-55948241</c:v>
                </c:pt>
                <c:pt idx="2432">
                  <c:v>-10639221</c:v>
                </c:pt>
                <c:pt idx="2433">
                  <c:v>-7214368</c:v>
                </c:pt>
                <c:pt idx="2434">
                  <c:v>-12600000</c:v>
                </c:pt>
                <c:pt idx="2435">
                  <c:v>-7885118</c:v>
                </c:pt>
                <c:pt idx="2436">
                  <c:v>-5365542</c:v>
                </c:pt>
                <c:pt idx="2437">
                  <c:v>-3157942</c:v>
                </c:pt>
                <c:pt idx="2438">
                  <c:v>-7900000</c:v>
                </c:pt>
                <c:pt idx="2439">
                  <c:v>-17399565</c:v>
                </c:pt>
                <c:pt idx="2440">
                  <c:v>-29459980</c:v>
                </c:pt>
                <c:pt idx="2441">
                  <c:v>-6349262</c:v>
                </c:pt>
                <c:pt idx="2442">
                  <c:v>-6369774</c:v>
                </c:pt>
                <c:pt idx="2443">
                  <c:v>-2400000</c:v>
                </c:pt>
                <c:pt idx="2444">
                  <c:v>-7709024</c:v>
                </c:pt>
                <c:pt idx="2445">
                  <c:v>-8030610</c:v>
                </c:pt>
                <c:pt idx="2446">
                  <c:v>-22543550</c:v>
                </c:pt>
                <c:pt idx="2447">
                  <c:v>-3865783</c:v>
                </c:pt>
                <c:pt idx="2448">
                  <c:v>-22620910</c:v>
                </c:pt>
                <c:pt idx="2449">
                  <c:v>-21017158</c:v>
                </c:pt>
                <c:pt idx="2450">
                  <c:v>-29125385</c:v>
                </c:pt>
                <c:pt idx="2451">
                  <c:v>-33982216</c:v>
                </c:pt>
                <c:pt idx="2452">
                  <c:v>-12946185</c:v>
                </c:pt>
                <c:pt idx="2453">
                  <c:v>-32368843</c:v>
                </c:pt>
                <c:pt idx="2454">
                  <c:v>-19440070</c:v>
                </c:pt>
                <c:pt idx="2455">
                  <c:v>-19443</c:v>
                </c:pt>
                <c:pt idx="2456">
                  <c:v>-2279629</c:v>
                </c:pt>
                <c:pt idx="2457">
                  <c:v>-50616376</c:v>
                </c:pt>
                <c:pt idx="2458">
                  <c:v>-16356539</c:v>
                </c:pt>
                <c:pt idx="2459">
                  <c:v>-32713269</c:v>
                </c:pt>
                <c:pt idx="2460">
                  <c:v>-4597590</c:v>
                </c:pt>
                <c:pt idx="2461">
                  <c:v>-27989147</c:v>
                </c:pt>
                <c:pt idx="2462">
                  <c:v>-21467706</c:v>
                </c:pt>
                <c:pt idx="2463">
                  <c:v>-6608826</c:v>
                </c:pt>
                <c:pt idx="2464">
                  <c:v>-6616263</c:v>
                </c:pt>
                <c:pt idx="2465">
                  <c:v>-56254592</c:v>
                </c:pt>
                <c:pt idx="2466">
                  <c:v>-16577194</c:v>
                </c:pt>
                <c:pt idx="2467">
                  <c:v>-165959</c:v>
                </c:pt>
                <c:pt idx="2468">
                  <c:v>-19923562</c:v>
                </c:pt>
                <c:pt idx="2469">
                  <c:v>-6662701</c:v>
                </c:pt>
                <c:pt idx="2470">
                  <c:v>-17363557</c:v>
                </c:pt>
                <c:pt idx="2471">
                  <c:v>-13383001</c:v>
                </c:pt>
                <c:pt idx="2472">
                  <c:v>-17419365</c:v>
                </c:pt>
                <c:pt idx="2473">
                  <c:v>-5071000</c:v>
                </c:pt>
                <c:pt idx="2474">
                  <c:v>-3380827</c:v>
                </c:pt>
                <c:pt idx="2475">
                  <c:v>-30524377</c:v>
                </c:pt>
                <c:pt idx="2476">
                  <c:v>-6785970</c:v>
                </c:pt>
                <c:pt idx="2477">
                  <c:v>-22431493</c:v>
                </c:pt>
                <c:pt idx="2478">
                  <c:v>-13595247</c:v>
                </c:pt>
                <c:pt idx="2479">
                  <c:v>-1870242</c:v>
                </c:pt>
                <c:pt idx="2480">
                  <c:v>-4081717</c:v>
                </c:pt>
                <c:pt idx="2481">
                  <c:v>-17258404</c:v>
                </c:pt>
                <c:pt idx="2482">
                  <c:v>-12086323</c:v>
                </c:pt>
                <c:pt idx="2483">
                  <c:v>-34547688</c:v>
                </c:pt>
                <c:pt idx="2484">
                  <c:v>-9000954</c:v>
                </c:pt>
                <c:pt idx="2485">
                  <c:v>-12122192</c:v>
                </c:pt>
                <c:pt idx="2486">
                  <c:v>-40581346</c:v>
                </c:pt>
                <c:pt idx="2487">
                  <c:v>-22654469</c:v>
                </c:pt>
                <c:pt idx="2488">
                  <c:v>-29649103</c:v>
                </c:pt>
                <c:pt idx="2489">
                  <c:v>-1398153</c:v>
                </c:pt>
                <c:pt idx="2490">
                  <c:v>-8752225</c:v>
                </c:pt>
                <c:pt idx="2491">
                  <c:v>-19292673</c:v>
                </c:pt>
                <c:pt idx="2492">
                  <c:v>-3508650</c:v>
                </c:pt>
                <c:pt idx="2493">
                  <c:v>-7747170</c:v>
                </c:pt>
                <c:pt idx="2494">
                  <c:v>-31770880</c:v>
                </c:pt>
                <c:pt idx="2495">
                  <c:v>-8881923</c:v>
                </c:pt>
                <c:pt idx="2496">
                  <c:v>-17430732</c:v>
                </c:pt>
                <c:pt idx="2497">
                  <c:v>-10683354</c:v>
                </c:pt>
                <c:pt idx="2498">
                  <c:v>-1780971</c:v>
                </c:pt>
                <c:pt idx="2499">
                  <c:v>-8972134</c:v>
                </c:pt>
                <c:pt idx="2500">
                  <c:v>-9352616</c:v>
                </c:pt>
                <c:pt idx="2501">
                  <c:v>-18125131</c:v>
                </c:pt>
                <c:pt idx="2502">
                  <c:v>-10151678</c:v>
                </c:pt>
                <c:pt idx="2503">
                  <c:v>-27251390</c:v>
                </c:pt>
                <c:pt idx="2504">
                  <c:v>-30784021</c:v>
                </c:pt>
                <c:pt idx="2505">
                  <c:v>-14664065</c:v>
                </c:pt>
                <c:pt idx="2506">
                  <c:v>-13955468</c:v>
                </c:pt>
                <c:pt idx="2507">
                  <c:v>-11032429</c:v>
                </c:pt>
                <c:pt idx="2508">
                  <c:v>-48651080</c:v>
                </c:pt>
                <c:pt idx="2509">
                  <c:v>-7373095</c:v>
                </c:pt>
                <c:pt idx="2510">
                  <c:v>-3219004</c:v>
                </c:pt>
                <c:pt idx="2511">
                  <c:v>-14821835</c:v>
                </c:pt>
                <c:pt idx="2512">
                  <c:v>-83385977</c:v>
                </c:pt>
                <c:pt idx="2513">
                  <c:v>-14882502</c:v>
                </c:pt>
                <c:pt idx="2514">
                  <c:v>-2981550</c:v>
                </c:pt>
                <c:pt idx="2515">
                  <c:v>-27999515</c:v>
                </c:pt>
                <c:pt idx="2516">
                  <c:v>-74679997</c:v>
                </c:pt>
                <c:pt idx="2517">
                  <c:v>-5603513</c:v>
                </c:pt>
                <c:pt idx="2518">
                  <c:v>-56073614</c:v>
                </c:pt>
                <c:pt idx="2519">
                  <c:v>-22520222</c:v>
                </c:pt>
                <c:pt idx="2520">
                  <c:v>-20761389</c:v>
                </c:pt>
                <c:pt idx="2521">
                  <c:v>-13215568</c:v>
                </c:pt>
                <c:pt idx="2522">
                  <c:v>-18218547</c:v>
                </c:pt>
                <c:pt idx="2523">
                  <c:v>-26573039</c:v>
                </c:pt>
                <c:pt idx="2524">
                  <c:v>-3798243</c:v>
                </c:pt>
                <c:pt idx="2525">
                  <c:v>-62684455</c:v>
                </c:pt>
                <c:pt idx="2526">
                  <c:v>-20901437</c:v>
                </c:pt>
                <c:pt idx="2527">
                  <c:v>-7601372</c:v>
                </c:pt>
                <c:pt idx="2528">
                  <c:v>-3802134</c:v>
                </c:pt>
                <c:pt idx="2529">
                  <c:v>-10675256</c:v>
                </c:pt>
                <c:pt idx="2530">
                  <c:v>-1906509</c:v>
                </c:pt>
                <c:pt idx="2531">
                  <c:v>-4973029</c:v>
                </c:pt>
                <c:pt idx="2532">
                  <c:v>-11499034</c:v>
                </c:pt>
                <c:pt idx="2533">
                  <c:v>-8444012</c:v>
                </c:pt>
                <c:pt idx="2534">
                  <c:v>-9994022</c:v>
                </c:pt>
                <c:pt idx="2535">
                  <c:v>-2499696</c:v>
                </c:pt>
                <c:pt idx="2536">
                  <c:v>-21171682</c:v>
                </c:pt>
                <c:pt idx="2537">
                  <c:v>-51975100</c:v>
                </c:pt>
                <c:pt idx="2538">
                  <c:v>-389009</c:v>
                </c:pt>
                <c:pt idx="2539">
                  <c:v>-11701351</c:v>
                </c:pt>
                <c:pt idx="2540">
                  <c:v>-1950865</c:v>
                </c:pt>
                <c:pt idx="2541">
                  <c:v>-2856597</c:v>
                </c:pt>
                <c:pt idx="2542">
                  <c:v>-21527150</c:v>
                </c:pt>
                <c:pt idx="2543">
                  <c:v>-11747316</c:v>
                </c:pt>
                <c:pt idx="2544">
                  <c:v>-15667676</c:v>
                </c:pt>
                <c:pt idx="2545">
                  <c:v>-5876166</c:v>
                </c:pt>
                <c:pt idx="2546">
                  <c:v>-1178017</c:v>
                </c:pt>
                <c:pt idx="2547">
                  <c:v>-14549025</c:v>
                </c:pt>
                <c:pt idx="2548">
                  <c:v>-7865580</c:v>
                </c:pt>
                <c:pt idx="2549">
                  <c:v>-1573149</c:v>
                </c:pt>
                <c:pt idx="2550">
                  <c:v>-5118665</c:v>
                </c:pt>
                <c:pt idx="2551">
                  <c:v>-19693732</c:v>
                </c:pt>
                <c:pt idx="2552">
                  <c:v>-29565557</c:v>
                </c:pt>
                <c:pt idx="2553">
                  <c:v>-29643614</c:v>
                </c:pt>
                <c:pt idx="2554">
                  <c:v>-53361326</c:v>
                </c:pt>
                <c:pt idx="2555">
                  <c:v>-23720770</c:v>
                </c:pt>
                <c:pt idx="2556">
                  <c:v>-3955382</c:v>
                </c:pt>
                <c:pt idx="2557">
                  <c:v>-5940412</c:v>
                </c:pt>
                <c:pt idx="2558">
                  <c:v>-27727253</c:v>
                </c:pt>
                <c:pt idx="2559">
                  <c:v>-13870652</c:v>
                </c:pt>
                <c:pt idx="2560">
                  <c:v>-9908458</c:v>
                </c:pt>
                <c:pt idx="2561">
                  <c:v>-27805940</c:v>
                </c:pt>
                <c:pt idx="2562">
                  <c:v>-23962091</c:v>
                </c:pt>
                <c:pt idx="2563">
                  <c:v>-43997807</c:v>
                </c:pt>
                <c:pt idx="2564">
                  <c:v>-26033943</c:v>
                </c:pt>
                <c:pt idx="2565">
                  <c:v>-10016428</c:v>
                </c:pt>
                <c:pt idx="2566">
                  <c:v>-11220364</c:v>
                </c:pt>
                <c:pt idx="2567">
                  <c:v>-15229136</c:v>
                </c:pt>
                <c:pt idx="2568">
                  <c:v>-12048569</c:v>
                </c:pt>
                <c:pt idx="2569">
                  <c:v>-2411568</c:v>
                </c:pt>
                <c:pt idx="2570">
                  <c:v>-10053771</c:v>
                </c:pt>
                <c:pt idx="2571">
                  <c:v>-11011124</c:v>
                </c:pt>
                <c:pt idx="2572">
                  <c:v>-12249417</c:v>
                </c:pt>
                <c:pt idx="2573">
                  <c:v>-204532</c:v>
                </c:pt>
                <c:pt idx="2574">
                  <c:v>-8216000</c:v>
                </c:pt>
                <c:pt idx="2575">
                  <c:v>-41132306</c:v>
                </c:pt>
                <c:pt idx="2576">
                  <c:v>-25976605</c:v>
                </c:pt>
                <c:pt idx="2577">
                  <c:v>-24768635</c:v>
                </c:pt>
                <c:pt idx="2578">
                  <c:v>-3307186</c:v>
                </c:pt>
                <c:pt idx="2579">
                  <c:v>-41392993</c:v>
                </c:pt>
                <c:pt idx="2580">
                  <c:v>-10362510</c:v>
                </c:pt>
                <c:pt idx="2581">
                  <c:v>-24903810</c:v>
                </c:pt>
                <c:pt idx="2582">
                  <c:v>-29067628</c:v>
                </c:pt>
                <c:pt idx="2583">
                  <c:v>-1661305</c:v>
                </c:pt>
                <c:pt idx="2584">
                  <c:v>-3557841</c:v>
                </c:pt>
                <c:pt idx="2585">
                  <c:v>-12069815</c:v>
                </c:pt>
                <c:pt idx="2586">
                  <c:v>-707762</c:v>
                </c:pt>
                <c:pt idx="2587">
                  <c:v>-10410556</c:v>
                </c:pt>
                <c:pt idx="2588">
                  <c:v>-14577793</c:v>
                </c:pt>
                <c:pt idx="2589">
                  <c:v>-4998280</c:v>
                </c:pt>
                <c:pt idx="2590">
                  <c:v>-7505506</c:v>
                </c:pt>
                <c:pt idx="2591">
                  <c:v>-83406809</c:v>
                </c:pt>
                <c:pt idx="2592">
                  <c:v>-13363463</c:v>
                </c:pt>
                <c:pt idx="2593">
                  <c:v>-6264471</c:v>
                </c:pt>
                <c:pt idx="2594">
                  <c:v>-41779224</c:v>
                </c:pt>
                <c:pt idx="2595">
                  <c:v>-417976</c:v>
                </c:pt>
                <c:pt idx="2596">
                  <c:v>-9215287</c:v>
                </c:pt>
                <c:pt idx="2597">
                  <c:v>-17624564</c:v>
                </c:pt>
                <c:pt idx="2598">
                  <c:v>-10500000</c:v>
                </c:pt>
                <c:pt idx="2599">
                  <c:v>-14724554</c:v>
                </c:pt>
                <c:pt idx="2600">
                  <c:v>-14306109</c:v>
                </c:pt>
                <c:pt idx="2601">
                  <c:v>-48844258</c:v>
                </c:pt>
                <c:pt idx="2602">
                  <c:v>-65267965</c:v>
                </c:pt>
                <c:pt idx="2603">
                  <c:v>-21162885</c:v>
                </c:pt>
                <c:pt idx="2604">
                  <c:v>-12733495</c:v>
                </c:pt>
                <c:pt idx="2605">
                  <c:v>-57435963</c:v>
                </c:pt>
                <c:pt idx="2606">
                  <c:v>-42633738</c:v>
                </c:pt>
                <c:pt idx="2607">
                  <c:v>-10665355</c:v>
                </c:pt>
                <c:pt idx="2608">
                  <c:v>-6827190</c:v>
                </c:pt>
                <c:pt idx="2609">
                  <c:v>-74710310</c:v>
                </c:pt>
                <c:pt idx="2610">
                  <c:v>-2567658</c:v>
                </c:pt>
                <c:pt idx="2611">
                  <c:v>-7937613</c:v>
                </c:pt>
                <c:pt idx="2612">
                  <c:v>-12879981</c:v>
                </c:pt>
                <c:pt idx="2613">
                  <c:v>-18569728</c:v>
                </c:pt>
                <c:pt idx="2614">
                  <c:v>-17282242</c:v>
                </c:pt>
                <c:pt idx="2615">
                  <c:v>-18592056</c:v>
                </c:pt>
                <c:pt idx="2616">
                  <c:v>-16008503</c:v>
                </c:pt>
                <c:pt idx="2617">
                  <c:v>-865951</c:v>
                </c:pt>
                <c:pt idx="2618">
                  <c:v>-10825346</c:v>
                </c:pt>
                <c:pt idx="2619">
                  <c:v>-9530189</c:v>
                </c:pt>
                <c:pt idx="2620">
                  <c:v>-28169943</c:v>
                </c:pt>
                <c:pt idx="2621">
                  <c:v>-9980747</c:v>
                </c:pt>
                <c:pt idx="2622">
                  <c:v>-3260233</c:v>
                </c:pt>
                <c:pt idx="2623">
                  <c:v>-23948874</c:v>
                </c:pt>
                <c:pt idx="2624">
                  <c:v>-13069116</c:v>
                </c:pt>
                <c:pt idx="2625">
                  <c:v>-10904697</c:v>
                </c:pt>
                <c:pt idx="2626">
                  <c:v>-5245102</c:v>
                </c:pt>
                <c:pt idx="2627">
                  <c:v>-77810499</c:v>
                </c:pt>
                <c:pt idx="2628">
                  <c:v>-21866841</c:v>
                </c:pt>
                <c:pt idx="2629">
                  <c:v>-15307392</c:v>
                </c:pt>
                <c:pt idx="2630">
                  <c:v>-30619558</c:v>
                </c:pt>
                <c:pt idx="2631">
                  <c:v>-39371991</c:v>
                </c:pt>
                <c:pt idx="2632">
                  <c:v>-48343151</c:v>
                </c:pt>
                <c:pt idx="2633">
                  <c:v>-19799588</c:v>
                </c:pt>
                <c:pt idx="2634">
                  <c:v>-37407175</c:v>
                </c:pt>
                <c:pt idx="2635">
                  <c:v>-11026468</c:v>
                </c:pt>
                <c:pt idx="2636">
                  <c:v>-6621859</c:v>
                </c:pt>
                <c:pt idx="2637">
                  <c:v>-8830469</c:v>
                </c:pt>
                <c:pt idx="2638">
                  <c:v>-66359574</c:v>
                </c:pt>
                <c:pt idx="2639">
                  <c:v>-11530572</c:v>
                </c:pt>
                <c:pt idx="2640">
                  <c:v>-14202684</c:v>
                </c:pt>
                <c:pt idx="2641">
                  <c:v>-9767063</c:v>
                </c:pt>
                <c:pt idx="2642">
                  <c:v>-10217492</c:v>
                </c:pt>
                <c:pt idx="2643">
                  <c:v>-15552522</c:v>
                </c:pt>
                <c:pt idx="2644">
                  <c:v>-7569012</c:v>
                </c:pt>
                <c:pt idx="2645">
                  <c:v>-22332053</c:v>
                </c:pt>
                <c:pt idx="2646">
                  <c:v>-8965564</c:v>
                </c:pt>
                <c:pt idx="2647">
                  <c:v>-15705099</c:v>
                </c:pt>
                <c:pt idx="2648">
                  <c:v>-3368360</c:v>
                </c:pt>
                <c:pt idx="2649">
                  <c:v>-901776</c:v>
                </c:pt>
                <c:pt idx="2650">
                  <c:v>-27059493</c:v>
                </c:pt>
                <c:pt idx="2651">
                  <c:v>-47362515</c:v>
                </c:pt>
                <c:pt idx="2652">
                  <c:v>-4515625</c:v>
                </c:pt>
                <c:pt idx="2653">
                  <c:v>-31654597</c:v>
                </c:pt>
                <c:pt idx="2654">
                  <c:v>-67838031</c:v>
                </c:pt>
                <c:pt idx="2655">
                  <c:v>-2535644</c:v>
                </c:pt>
                <c:pt idx="2656">
                  <c:v>-7713686</c:v>
                </c:pt>
                <c:pt idx="2657">
                  <c:v>-11348338</c:v>
                </c:pt>
                <c:pt idx="2658">
                  <c:v>-2726412</c:v>
                </c:pt>
                <c:pt idx="2659">
                  <c:v>-20479108</c:v>
                </c:pt>
                <c:pt idx="2660">
                  <c:v>-3649226</c:v>
                </c:pt>
                <c:pt idx="2661">
                  <c:v>-48816034</c:v>
                </c:pt>
                <c:pt idx="2662">
                  <c:v>-31483987</c:v>
                </c:pt>
                <c:pt idx="2663">
                  <c:v>-14168495</c:v>
                </c:pt>
                <c:pt idx="2664">
                  <c:v>-4118133</c:v>
                </c:pt>
                <c:pt idx="2665">
                  <c:v>-2288790</c:v>
                </c:pt>
                <c:pt idx="2666">
                  <c:v>-27477648</c:v>
                </c:pt>
                <c:pt idx="2667">
                  <c:v>-11000000</c:v>
                </c:pt>
                <c:pt idx="2668">
                  <c:v>-32098491</c:v>
                </c:pt>
                <c:pt idx="2669">
                  <c:v>-22932840</c:v>
                </c:pt>
                <c:pt idx="2670">
                  <c:v>-36709023</c:v>
                </c:pt>
                <c:pt idx="2671">
                  <c:v>-20656327</c:v>
                </c:pt>
                <c:pt idx="2672">
                  <c:v>-55263886</c:v>
                </c:pt>
                <c:pt idx="2673">
                  <c:v>-32239920</c:v>
                </c:pt>
                <c:pt idx="2674">
                  <c:v>-32245792</c:v>
                </c:pt>
                <c:pt idx="2675">
                  <c:v>-18891023</c:v>
                </c:pt>
                <c:pt idx="2676">
                  <c:v>-6919884</c:v>
                </c:pt>
                <c:pt idx="2677">
                  <c:v>-26800785</c:v>
                </c:pt>
                <c:pt idx="2678">
                  <c:v>-88214518</c:v>
                </c:pt>
                <c:pt idx="2679">
                  <c:v>-27877751</c:v>
                </c:pt>
                <c:pt idx="2680">
                  <c:v>-18586498</c:v>
                </c:pt>
                <c:pt idx="2681">
                  <c:v>-4651683</c:v>
                </c:pt>
                <c:pt idx="2682">
                  <c:v>-604771</c:v>
                </c:pt>
                <c:pt idx="2683">
                  <c:v>-44197339</c:v>
                </c:pt>
                <c:pt idx="2684">
                  <c:v>-12170266</c:v>
                </c:pt>
                <c:pt idx="2685">
                  <c:v>-16406844</c:v>
                </c:pt>
                <c:pt idx="2686">
                  <c:v>-12662421</c:v>
                </c:pt>
                <c:pt idx="2687">
                  <c:v>-23463880</c:v>
                </c:pt>
                <c:pt idx="2688">
                  <c:v>-10810486</c:v>
                </c:pt>
                <c:pt idx="2689">
                  <c:v>-18823678</c:v>
                </c:pt>
                <c:pt idx="2690">
                  <c:v>-8950114</c:v>
                </c:pt>
                <c:pt idx="2691">
                  <c:v>-23557749</c:v>
                </c:pt>
                <c:pt idx="2692">
                  <c:v>-9430929</c:v>
                </c:pt>
                <c:pt idx="2693">
                  <c:v>-61357548</c:v>
                </c:pt>
                <c:pt idx="2694">
                  <c:v>-28329069</c:v>
                </c:pt>
                <c:pt idx="2695">
                  <c:v>-9444652</c:v>
                </c:pt>
                <c:pt idx="2696">
                  <c:v>-33068911</c:v>
                </c:pt>
                <c:pt idx="2697">
                  <c:v>-42525888</c:v>
                </c:pt>
                <c:pt idx="2698">
                  <c:v>-9455857</c:v>
                </c:pt>
                <c:pt idx="2699">
                  <c:v>-94780265</c:v>
                </c:pt>
                <c:pt idx="2700">
                  <c:v>-37955679</c:v>
                </c:pt>
                <c:pt idx="2701">
                  <c:v>-10439741</c:v>
                </c:pt>
                <c:pt idx="2702">
                  <c:v>-19000897</c:v>
                </c:pt>
                <c:pt idx="2703">
                  <c:v>-28505730</c:v>
                </c:pt>
                <c:pt idx="2704">
                  <c:v>-5149694</c:v>
                </c:pt>
                <c:pt idx="2705">
                  <c:v>-23800483</c:v>
                </c:pt>
                <c:pt idx="2706">
                  <c:v>-14290615</c:v>
                </c:pt>
                <c:pt idx="2707">
                  <c:v>-16675758</c:v>
                </c:pt>
                <c:pt idx="2708">
                  <c:v>-35748872</c:v>
                </c:pt>
                <c:pt idx="2709">
                  <c:v>-16682849</c:v>
                </c:pt>
                <c:pt idx="2710">
                  <c:v>-16693834</c:v>
                </c:pt>
                <c:pt idx="2711">
                  <c:v>-6439124</c:v>
                </c:pt>
                <c:pt idx="2712">
                  <c:v>-19083691</c:v>
                </c:pt>
                <c:pt idx="2713">
                  <c:v>-4059945</c:v>
                </c:pt>
                <c:pt idx="2714">
                  <c:v>-11961340</c:v>
                </c:pt>
                <c:pt idx="2715">
                  <c:v>-50299935</c:v>
                </c:pt>
                <c:pt idx="2716">
                  <c:v>-407362</c:v>
                </c:pt>
                <c:pt idx="2717">
                  <c:v>-4318497</c:v>
                </c:pt>
                <c:pt idx="2718">
                  <c:v>-32675768</c:v>
                </c:pt>
                <c:pt idx="2719">
                  <c:v>-28834579</c:v>
                </c:pt>
                <c:pt idx="2720">
                  <c:v>-38476729</c:v>
                </c:pt>
                <c:pt idx="2721">
                  <c:v>-29821223</c:v>
                </c:pt>
                <c:pt idx="2722">
                  <c:v>-28888740</c:v>
                </c:pt>
                <c:pt idx="2723">
                  <c:v>-7242870</c:v>
                </c:pt>
                <c:pt idx="2724">
                  <c:v>-11627590</c:v>
                </c:pt>
                <c:pt idx="2725">
                  <c:v>-10673164</c:v>
                </c:pt>
                <c:pt idx="2726">
                  <c:v>-36490658</c:v>
                </c:pt>
                <c:pt idx="2727">
                  <c:v>-1217916</c:v>
                </c:pt>
                <c:pt idx="2728">
                  <c:v>-31671949</c:v>
                </c:pt>
                <c:pt idx="2729">
                  <c:v>-41424284</c:v>
                </c:pt>
                <c:pt idx="2730">
                  <c:v>-15622726</c:v>
                </c:pt>
                <c:pt idx="2731">
                  <c:v>-29304773</c:v>
                </c:pt>
                <c:pt idx="2732">
                  <c:v>-28419913</c:v>
                </c:pt>
                <c:pt idx="2733">
                  <c:v>-8337682</c:v>
                </c:pt>
                <c:pt idx="2734">
                  <c:v>-4416</c:v>
                </c:pt>
                <c:pt idx="2735">
                  <c:v>-24549473</c:v>
                </c:pt>
                <c:pt idx="2736">
                  <c:v>-6384422</c:v>
                </c:pt>
                <c:pt idx="2737">
                  <c:v>-31951647</c:v>
                </c:pt>
                <c:pt idx="2738">
                  <c:v>-24592750</c:v>
                </c:pt>
                <c:pt idx="2739">
                  <c:v>-19700000</c:v>
                </c:pt>
                <c:pt idx="2740">
                  <c:v>-14843800</c:v>
                </c:pt>
                <c:pt idx="2741">
                  <c:v>-33649447</c:v>
                </c:pt>
                <c:pt idx="2742">
                  <c:v>-2970919</c:v>
                </c:pt>
                <c:pt idx="2743">
                  <c:v>-86753780</c:v>
                </c:pt>
                <c:pt idx="2744">
                  <c:v>-7443292</c:v>
                </c:pt>
                <c:pt idx="2745">
                  <c:v>-17390018</c:v>
                </c:pt>
                <c:pt idx="2746">
                  <c:v>-19886035</c:v>
                </c:pt>
                <c:pt idx="2747">
                  <c:v>-17403744</c:v>
                </c:pt>
                <c:pt idx="2748">
                  <c:v>-24878709</c:v>
                </c:pt>
                <c:pt idx="2749">
                  <c:v>-7725270</c:v>
                </c:pt>
                <c:pt idx="2750">
                  <c:v>-32401069</c:v>
                </c:pt>
                <c:pt idx="2751">
                  <c:v>-29936195</c:v>
                </c:pt>
                <c:pt idx="2752">
                  <c:v>-4995352</c:v>
                </c:pt>
                <c:pt idx="2753">
                  <c:v>-11491577</c:v>
                </c:pt>
                <c:pt idx="2754">
                  <c:v>-43122835</c:v>
                </c:pt>
                <c:pt idx="2755">
                  <c:v>-21084535</c:v>
                </c:pt>
                <c:pt idx="2756">
                  <c:v>-15111972</c:v>
                </c:pt>
                <c:pt idx="2757">
                  <c:v>-6050307</c:v>
                </c:pt>
                <c:pt idx="2758">
                  <c:v>-605096</c:v>
                </c:pt>
                <c:pt idx="2759">
                  <c:v>-45393665</c:v>
                </c:pt>
                <c:pt idx="2760">
                  <c:v>-34314732</c:v>
                </c:pt>
                <c:pt idx="2761">
                  <c:v>-113700</c:v>
                </c:pt>
                <c:pt idx="2762">
                  <c:v>-50607905</c:v>
                </c:pt>
                <c:pt idx="2763">
                  <c:v>-40557129</c:v>
                </c:pt>
                <c:pt idx="2764">
                  <c:v>-38023633</c:v>
                </c:pt>
                <c:pt idx="2765">
                  <c:v>-96582135</c:v>
                </c:pt>
                <c:pt idx="2766">
                  <c:v>-19346254</c:v>
                </c:pt>
                <c:pt idx="2767">
                  <c:v>-13751523</c:v>
                </c:pt>
                <c:pt idx="2768">
                  <c:v>-2554354</c:v>
                </c:pt>
                <c:pt idx="2769">
                  <c:v>-29671868</c:v>
                </c:pt>
                <c:pt idx="2770">
                  <c:v>-22528315</c:v>
                </c:pt>
                <c:pt idx="2771">
                  <c:v>-76896216</c:v>
                </c:pt>
                <c:pt idx="2772">
                  <c:v>-256653</c:v>
                </c:pt>
                <c:pt idx="2773">
                  <c:v>-10285518</c:v>
                </c:pt>
                <c:pt idx="2774">
                  <c:v>-9257739</c:v>
                </c:pt>
                <c:pt idx="2775">
                  <c:v>-30863374</c:v>
                </c:pt>
                <c:pt idx="2776">
                  <c:v>-18011004</c:v>
                </c:pt>
                <c:pt idx="2777">
                  <c:v>-32945076</c:v>
                </c:pt>
                <c:pt idx="2778">
                  <c:v>-20593594</c:v>
                </c:pt>
                <c:pt idx="2779">
                  <c:v>-515779</c:v>
                </c:pt>
                <c:pt idx="2780">
                  <c:v>-4241500</c:v>
                </c:pt>
                <c:pt idx="2781">
                  <c:v>-25872105</c:v>
                </c:pt>
                <c:pt idx="2782">
                  <c:v>-41457582</c:v>
                </c:pt>
                <c:pt idx="2783">
                  <c:v>-7780422</c:v>
                </c:pt>
                <c:pt idx="2784">
                  <c:v>-25993274</c:v>
                </c:pt>
                <c:pt idx="2785">
                  <c:v>-6758303</c:v>
                </c:pt>
                <c:pt idx="2786">
                  <c:v>-20848136</c:v>
                </c:pt>
                <c:pt idx="2787">
                  <c:v>-20881753</c:v>
                </c:pt>
                <c:pt idx="2788">
                  <c:v>-1047380</c:v>
                </c:pt>
                <c:pt idx="2789">
                  <c:v>-10474724</c:v>
                </c:pt>
                <c:pt idx="2790">
                  <c:v>-787706</c:v>
                </c:pt>
                <c:pt idx="2791">
                  <c:v>-262699</c:v>
                </c:pt>
                <c:pt idx="2792">
                  <c:v>-71007672</c:v>
                </c:pt>
                <c:pt idx="2793">
                  <c:v>-15791616</c:v>
                </c:pt>
                <c:pt idx="2794">
                  <c:v>-36894400</c:v>
                </c:pt>
                <c:pt idx="2795">
                  <c:v>-9491157</c:v>
                </c:pt>
                <c:pt idx="2796">
                  <c:v>-27968963</c:v>
                </c:pt>
                <c:pt idx="2797">
                  <c:v>-13723190</c:v>
                </c:pt>
                <c:pt idx="2798">
                  <c:v>-44951668</c:v>
                </c:pt>
                <c:pt idx="2799">
                  <c:v>-30161611</c:v>
                </c:pt>
                <c:pt idx="2800">
                  <c:v>-13811358</c:v>
                </c:pt>
                <c:pt idx="2801">
                  <c:v>-690958</c:v>
                </c:pt>
                <c:pt idx="2802">
                  <c:v>-63885779</c:v>
                </c:pt>
                <c:pt idx="2803">
                  <c:v>-15981636</c:v>
                </c:pt>
                <c:pt idx="2804">
                  <c:v>-31968750</c:v>
                </c:pt>
                <c:pt idx="2805">
                  <c:v>-23990820</c:v>
                </c:pt>
                <c:pt idx="2806">
                  <c:v>-18704226</c:v>
                </c:pt>
                <c:pt idx="2807">
                  <c:v>-69477903</c:v>
                </c:pt>
                <c:pt idx="2808">
                  <c:v>-1336492</c:v>
                </c:pt>
                <c:pt idx="2809">
                  <c:v>-535345</c:v>
                </c:pt>
                <c:pt idx="2810">
                  <c:v>-53559509</c:v>
                </c:pt>
                <c:pt idx="2811">
                  <c:v>-74992955</c:v>
                </c:pt>
                <c:pt idx="2812">
                  <c:v>-40713572</c:v>
                </c:pt>
                <c:pt idx="2813">
                  <c:v>-535874</c:v>
                </c:pt>
                <c:pt idx="2814">
                  <c:v>-4286998</c:v>
                </c:pt>
                <c:pt idx="2815">
                  <c:v>-12339853</c:v>
                </c:pt>
                <c:pt idx="2816">
                  <c:v>-6457975</c:v>
                </c:pt>
                <c:pt idx="2817">
                  <c:v>-13461796</c:v>
                </c:pt>
                <c:pt idx="2818">
                  <c:v>-21561851</c:v>
                </c:pt>
                <c:pt idx="2819">
                  <c:v>-35344410</c:v>
                </c:pt>
                <c:pt idx="2820">
                  <c:v>-10890678</c:v>
                </c:pt>
                <c:pt idx="2821">
                  <c:v>-20694789</c:v>
                </c:pt>
                <c:pt idx="2822">
                  <c:v>-29959707</c:v>
                </c:pt>
                <c:pt idx="2823">
                  <c:v>-12803790</c:v>
                </c:pt>
                <c:pt idx="2824">
                  <c:v>-59973647</c:v>
                </c:pt>
                <c:pt idx="2825">
                  <c:v>-109244357</c:v>
                </c:pt>
                <c:pt idx="2826">
                  <c:v>-24599087</c:v>
                </c:pt>
                <c:pt idx="2827">
                  <c:v>-39383131</c:v>
                </c:pt>
                <c:pt idx="2828">
                  <c:v>-17231467</c:v>
                </c:pt>
                <c:pt idx="2829">
                  <c:v>-93153376</c:v>
                </c:pt>
                <c:pt idx="2830">
                  <c:v>-7128397</c:v>
                </c:pt>
                <c:pt idx="2831">
                  <c:v>-24697039</c:v>
                </c:pt>
                <c:pt idx="2832">
                  <c:v>-43926768</c:v>
                </c:pt>
                <c:pt idx="2833">
                  <c:v>-27481675</c:v>
                </c:pt>
                <c:pt idx="2834">
                  <c:v>-28675334</c:v>
                </c:pt>
                <c:pt idx="2835">
                  <c:v>-31471505</c:v>
                </c:pt>
                <c:pt idx="2836">
                  <c:v>-24898139</c:v>
                </c:pt>
                <c:pt idx="2837">
                  <c:v>-32100000</c:v>
                </c:pt>
                <c:pt idx="2838">
                  <c:v>-4152561</c:v>
                </c:pt>
                <c:pt idx="2839">
                  <c:v>-1552547</c:v>
                </c:pt>
                <c:pt idx="2840">
                  <c:v>-10000000</c:v>
                </c:pt>
                <c:pt idx="2841">
                  <c:v>-11111645</c:v>
                </c:pt>
                <c:pt idx="2842">
                  <c:v>-2778191</c:v>
                </c:pt>
                <c:pt idx="2843">
                  <c:v>-13900000</c:v>
                </c:pt>
                <c:pt idx="2844">
                  <c:v>-45618284</c:v>
                </c:pt>
                <c:pt idx="2845">
                  <c:v>-33383410</c:v>
                </c:pt>
                <c:pt idx="2846">
                  <c:v>-18918217</c:v>
                </c:pt>
                <c:pt idx="2847">
                  <c:v>-23399089</c:v>
                </c:pt>
                <c:pt idx="2848">
                  <c:v>-28979512</c:v>
                </c:pt>
                <c:pt idx="2849">
                  <c:v>-10603058</c:v>
                </c:pt>
                <c:pt idx="2850">
                  <c:v>-12305895</c:v>
                </c:pt>
                <c:pt idx="2851">
                  <c:v>-13991568</c:v>
                </c:pt>
                <c:pt idx="2852">
                  <c:v>-25280070</c:v>
                </c:pt>
                <c:pt idx="2853">
                  <c:v>-33711680</c:v>
                </c:pt>
                <c:pt idx="2854">
                  <c:v>-6185756</c:v>
                </c:pt>
                <c:pt idx="2855">
                  <c:v>-50707978</c:v>
                </c:pt>
                <c:pt idx="2856">
                  <c:v>-14088250</c:v>
                </c:pt>
                <c:pt idx="2857">
                  <c:v>-10162368</c:v>
                </c:pt>
                <c:pt idx="2858">
                  <c:v>-13568780</c:v>
                </c:pt>
                <c:pt idx="2859">
                  <c:v>-96179906</c:v>
                </c:pt>
                <c:pt idx="2860">
                  <c:v>-3400000</c:v>
                </c:pt>
                <c:pt idx="2861">
                  <c:v>-12471908</c:v>
                </c:pt>
                <c:pt idx="2862">
                  <c:v>-17012353</c:v>
                </c:pt>
                <c:pt idx="2863">
                  <c:v>-84540684</c:v>
                </c:pt>
                <c:pt idx="2864">
                  <c:v>-45433254</c:v>
                </c:pt>
                <c:pt idx="2865">
                  <c:v>-28342760</c:v>
                </c:pt>
                <c:pt idx="2866">
                  <c:v>-36954460</c:v>
                </c:pt>
                <c:pt idx="2867">
                  <c:v>-43798339</c:v>
                </c:pt>
                <c:pt idx="2868">
                  <c:v>-39842984</c:v>
                </c:pt>
                <c:pt idx="2869">
                  <c:v>-14230040</c:v>
                </c:pt>
                <c:pt idx="2870">
                  <c:v>-50100362</c:v>
                </c:pt>
                <c:pt idx="2871">
                  <c:v>-25622273</c:v>
                </c:pt>
                <c:pt idx="2872">
                  <c:v>-4557180</c:v>
                </c:pt>
                <c:pt idx="2873">
                  <c:v>-18236870</c:v>
                </c:pt>
                <c:pt idx="2874">
                  <c:v>-10260951</c:v>
                </c:pt>
                <c:pt idx="2875">
                  <c:v>-39916</c:v>
                </c:pt>
                <c:pt idx="2876">
                  <c:v>-11413624</c:v>
                </c:pt>
                <c:pt idx="2877">
                  <c:v>-14280633</c:v>
                </c:pt>
                <c:pt idx="2878">
                  <c:v>-571465</c:v>
                </c:pt>
                <c:pt idx="2879">
                  <c:v>-20001930</c:v>
                </c:pt>
                <c:pt idx="2880">
                  <c:v>-5719423</c:v>
                </c:pt>
                <c:pt idx="2881">
                  <c:v>-17168879</c:v>
                </c:pt>
                <c:pt idx="2882">
                  <c:v>-8590794</c:v>
                </c:pt>
                <c:pt idx="2883">
                  <c:v>-39034803</c:v>
                </c:pt>
                <c:pt idx="2884">
                  <c:v>-861524</c:v>
                </c:pt>
                <c:pt idx="2885">
                  <c:v>-11500000</c:v>
                </c:pt>
                <c:pt idx="2886">
                  <c:v>-8626307</c:v>
                </c:pt>
                <c:pt idx="2887">
                  <c:v>-5755845</c:v>
                </c:pt>
                <c:pt idx="2888">
                  <c:v>-17287907</c:v>
                </c:pt>
                <c:pt idx="2889">
                  <c:v>-518814</c:v>
                </c:pt>
                <c:pt idx="2890">
                  <c:v>-4170061</c:v>
                </c:pt>
                <c:pt idx="2891">
                  <c:v>-26003245</c:v>
                </c:pt>
                <c:pt idx="2892">
                  <c:v>-12144354</c:v>
                </c:pt>
                <c:pt idx="2893">
                  <c:v>-47456299</c:v>
                </c:pt>
                <c:pt idx="2894">
                  <c:v>-86856188</c:v>
                </c:pt>
                <c:pt idx="2895">
                  <c:v>-6967504</c:v>
                </c:pt>
                <c:pt idx="2896">
                  <c:v>-4078262</c:v>
                </c:pt>
                <c:pt idx="2897">
                  <c:v>-36142013</c:v>
                </c:pt>
                <c:pt idx="2898">
                  <c:v>-67047980</c:v>
                </c:pt>
                <c:pt idx="2899">
                  <c:v>-20412268</c:v>
                </c:pt>
                <c:pt idx="2900">
                  <c:v>-18696681</c:v>
                </c:pt>
                <c:pt idx="2901">
                  <c:v>-32156953</c:v>
                </c:pt>
                <c:pt idx="2902">
                  <c:v>-125710090</c:v>
                </c:pt>
                <c:pt idx="2903">
                  <c:v>-11352310</c:v>
                </c:pt>
                <c:pt idx="2904">
                  <c:v>-14675559</c:v>
                </c:pt>
                <c:pt idx="2905">
                  <c:v>-88062505</c:v>
                </c:pt>
                <c:pt idx="2906">
                  <c:v>-47114435</c:v>
                </c:pt>
                <c:pt idx="2907">
                  <c:v>-29449288</c:v>
                </c:pt>
                <c:pt idx="2908">
                  <c:v>-7077834</c:v>
                </c:pt>
                <c:pt idx="2909">
                  <c:v>-29511421</c:v>
                </c:pt>
                <c:pt idx="2910">
                  <c:v>-4370130</c:v>
                </c:pt>
                <c:pt idx="2911">
                  <c:v>-7097000</c:v>
                </c:pt>
                <c:pt idx="2912">
                  <c:v>-23676031</c:v>
                </c:pt>
                <c:pt idx="2913">
                  <c:v>-1421092</c:v>
                </c:pt>
                <c:pt idx="2914">
                  <c:v>-29610033</c:v>
                </c:pt>
                <c:pt idx="2915">
                  <c:v>-7998060</c:v>
                </c:pt>
                <c:pt idx="2916">
                  <c:v>-7115337</c:v>
                </c:pt>
                <c:pt idx="2917">
                  <c:v>-32637500</c:v>
                </c:pt>
                <c:pt idx="2918">
                  <c:v>-11895931</c:v>
                </c:pt>
                <c:pt idx="2919">
                  <c:v>-11906682</c:v>
                </c:pt>
                <c:pt idx="2920">
                  <c:v>-14885685</c:v>
                </c:pt>
                <c:pt idx="2921">
                  <c:v>-10144863</c:v>
                </c:pt>
                <c:pt idx="2922">
                  <c:v>-14930000</c:v>
                </c:pt>
                <c:pt idx="2923">
                  <c:v>-11945720</c:v>
                </c:pt>
                <c:pt idx="2924">
                  <c:v>-59801290</c:v>
                </c:pt>
                <c:pt idx="2925">
                  <c:v>-14360758</c:v>
                </c:pt>
                <c:pt idx="2926">
                  <c:v>-953049</c:v>
                </c:pt>
                <c:pt idx="2927">
                  <c:v>-10482822</c:v>
                </c:pt>
                <c:pt idx="2928">
                  <c:v>-44986654</c:v>
                </c:pt>
                <c:pt idx="2929">
                  <c:v>-12000000</c:v>
                </c:pt>
                <c:pt idx="2930">
                  <c:v>-9000000</c:v>
                </c:pt>
                <c:pt idx="2931">
                  <c:v>-1800000</c:v>
                </c:pt>
                <c:pt idx="2932">
                  <c:v>-21621647</c:v>
                </c:pt>
                <c:pt idx="2933">
                  <c:v>-24037529</c:v>
                </c:pt>
                <c:pt idx="2934">
                  <c:v>-37948000</c:v>
                </c:pt>
                <c:pt idx="2935">
                  <c:v>-18100000</c:v>
                </c:pt>
                <c:pt idx="2936">
                  <c:v>-10265156</c:v>
                </c:pt>
                <c:pt idx="2937">
                  <c:v>-3019662</c:v>
                </c:pt>
                <c:pt idx="2938">
                  <c:v>-603965</c:v>
                </c:pt>
                <c:pt idx="2939">
                  <c:v>-16969037</c:v>
                </c:pt>
                <c:pt idx="2940">
                  <c:v>-7282545</c:v>
                </c:pt>
                <c:pt idx="2941">
                  <c:v>-30406260</c:v>
                </c:pt>
                <c:pt idx="2942">
                  <c:v>-121970</c:v>
                </c:pt>
                <c:pt idx="2943">
                  <c:v>-17092709</c:v>
                </c:pt>
                <c:pt idx="2944">
                  <c:v>-109916481</c:v>
                </c:pt>
                <c:pt idx="2945">
                  <c:v>-33716560</c:v>
                </c:pt>
                <c:pt idx="2946">
                  <c:v>-25747235</c:v>
                </c:pt>
                <c:pt idx="2947">
                  <c:v>-44203958</c:v>
                </c:pt>
                <c:pt idx="2948">
                  <c:v>-18423913</c:v>
                </c:pt>
                <c:pt idx="2949">
                  <c:v>-7997690</c:v>
                </c:pt>
                <c:pt idx="2950">
                  <c:v>-52305212</c:v>
                </c:pt>
                <c:pt idx="2951">
                  <c:v>-4923575</c:v>
                </c:pt>
                <c:pt idx="2952">
                  <c:v>-27699111</c:v>
                </c:pt>
                <c:pt idx="2953">
                  <c:v>-1231955</c:v>
                </c:pt>
                <c:pt idx="2954">
                  <c:v>-21598317</c:v>
                </c:pt>
                <c:pt idx="2955">
                  <c:v>-19145306</c:v>
                </c:pt>
                <c:pt idx="2956">
                  <c:v>-24720320</c:v>
                </c:pt>
                <c:pt idx="2957">
                  <c:v>-69223741</c:v>
                </c:pt>
                <c:pt idx="2958">
                  <c:v>-16702103</c:v>
                </c:pt>
                <c:pt idx="2959">
                  <c:v>-80448338</c:v>
                </c:pt>
                <c:pt idx="2960">
                  <c:v>-9297917</c:v>
                </c:pt>
                <c:pt idx="2961">
                  <c:v>-99344497</c:v>
                </c:pt>
                <c:pt idx="2962">
                  <c:v>-21735014</c:v>
                </c:pt>
                <c:pt idx="2963">
                  <c:v>-8080104</c:v>
                </c:pt>
                <c:pt idx="2964">
                  <c:v>-12436000</c:v>
                </c:pt>
                <c:pt idx="2965">
                  <c:v>-87207693</c:v>
                </c:pt>
                <c:pt idx="2966">
                  <c:v>-4985459</c:v>
                </c:pt>
                <c:pt idx="2967">
                  <c:v>-11843275</c:v>
                </c:pt>
                <c:pt idx="2968">
                  <c:v>-26261368</c:v>
                </c:pt>
                <c:pt idx="2969">
                  <c:v>-21898858</c:v>
                </c:pt>
                <c:pt idx="2970">
                  <c:v>-25032818</c:v>
                </c:pt>
                <c:pt idx="2971">
                  <c:v>-37566085</c:v>
                </c:pt>
                <c:pt idx="2972">
                  <c:v>-8142624</c:v>
                </c:pt>
                <c:pt idx="2973">
                  <c:v>-25057578</c:v>
                </c:pt>
                <c:pt idx="2974">
                  <c:v>-56425668</c:v>
                </c:pt>
                <c:pt idx="2975">
                  <c:v>-37673753</c:v>
                </c:pt>
                <c:pt idx="2976">
                  <c:v>-31527637</c:v>
                </c:pt>
                <c:pt idx="2977">
                  <c:v>-12617007</c:v>
                </c:pt>
                <c:pt idx="2978">
                  <c:v>-10100000</c:v>
                </c:pt>
                <c:pt idx="2979">
                  <c:v>-3792025</c:v>
                </c:pt>
                <c:pt idx="2980">
                  <c:v>-76070659</c:v>
                </c:pt>
                <c:pt idx="2981">
                  <c:v>-19034791</c:v>
                </c:pt>
                <c:pt idx="2982">
                  <c:v>-19044575</c:v>
                </c:pt>
                <c:pt idx="2983">
                  <c:v>-82603302</c:v>
                </c:pt>
                <c:pt idx="2984">
                  <c:v>-12731341</c:v>
                </c:pt>
                <c:pt idx="2985">
                  <c:v>-2994861</c:v>
                </c:pt>
                <c:pt idx="2986">
                  <c:v>-19119074</c:v>
                </c:pt>
                <c:pt idx="2987">
                  <c:v>-22947259</c:v>
                </c:pt>
                <c:pt idx="2988">
                  <c:v>-25551411</c:v>
                </c:pt>
                <c:pt idx="2989">
                  <c:v>-11528148</c:v>
                </c:pt>
                <c:pt idx="2990">
                  <c:v>-25641967</c:v>
                </c:pt>
                <c:pt idx="2991">
                  <c:v>-6428265</c:v>
                </c:pt>
                <c:pt idx="2992">
                  <c:v>-10938241</c:v>
                </c:pt>
                <c:pt idx="2993">
                  <c:v>-74088170</c:v>
                </c:pt>
                <c:pt idx="2994">
                  <c:v>-5806898</c:v>
                </c:pt>
                <c:pt idx="2995">
                  <c:v>-2712523</c:v>
                </c:pt>
                <c:pt idx="2996">
                  <c:v>-9693553</c:v>
                </c:pt>
                <c:pt idx="2997">
                  <c:v>-3877439</c:v>
                </c:pt>
                <c:pt idx="2998">
                  <c:v>-35610546</c:v>
                </c:pt>
                <c:pt idx="2999">
                  <c:v>-64831323</c:v>
                </c:pt>
                <c:pt idx="3000">
                  <c:v>-17835684</c:v>
                </c:pt>
                <c:pt idx="3001">
                  <c:v>-15572796</c:v>
                </c:pt>
                <c:pt idx="3002">
                  <c:v>-64975525</c:v>
                </c:pt>
                <c:pt idx="3003">
                  <c:v>-12037424</c:v>
                </c:pt>
                <c:pt idx="3004">
                  <c:v>-4231704</c:v>
                </c:pt>
                <c:pt idx="3005">
                  <c:v>-9782502</c:v>
                </c:pt>
                <c:pt idx="3006">
                  <c:v>-3922954</c:v>
                </c:pt>
                <c:pt idx="3007">
                  <c:v>-3270031</c:v>
                </c:pt>
                <c:pt idx="3008">
                  <c:v>-26161870</c:v>
                </c:pt>
                <c:pt idx="3009">
                  <c:v>-29476832</c:v>
                </c:pt>
                <c:pt idx="3010">
                  <c:v>-1507034</c:v>
                </c:pt>
                <c:pt idx="3011">
                  <c:v>-16400000</c:v>
                </c:pt>
                <c:pt idx="3012">
                  <c:v>-1971342</c:v>
                </c:pt>
                <c:pt idx="3013">
                  <c:v>-23660367</c:v>
                </c:pt>
                <c:pt idx="3014">
                  <c:v>-49999390</c:v>
                </c:pt>
                <c:pt idx="3015">
                  <c:v>-7246194</c:v>
                </c:pt>
                <c:pt idx="3016">
                  <c:v>-9258013</c:v>
                </c:pt>
                <c:pt idx="3017">
                  <c:v>-19865246</c:v>
                </c:pt>
                <c:pt idx="3018">
                  <c:v>-36426209</c:v>
                </c:pt>
                <c:pt idx="3019">
                  <c:v>-3974762</c:v>
                </c:pt>
                <c:pt idx="3020">
                  <c:v>-4655153</c:v>
                </c:pt>
                <c:pt idx="3021">
                  <c:v>-7981305</c:v>
                </c:pt>
                <c:pt idx="3022">
                  <c:v>-9976725</c:v>
                </c:pt>
                <c:pt idx="3023">
                  <c:v>-26623494</c:v>
                </c:pt>
                <c:pt idx="3024">
                  <c:v>-129828140</c:v>
                </c:pt>
                <c:pt idx="3025">
                  <c:v>-33328495</c:v>
                </c:pt>
                <c:pt idx="3026">
                  <c:v>-6666177</c:v>
                </c:pt>
                <c:pt idx="3027">
                  <c:v>-12000000</c:v>
                </c:pt>
                <c:pt idx="3028">
                  <c:v>-23368755</c:v>
                </c:pt>
                <c:pt idx="3029">
                  <c:v>-2674927</c:v>
                </c:pt>
                <c:pt idx="3030">
                  <c:v>-46840695</c:v>
                </c:pt>
                <c:pt idx="3031">
                  <c:v>-10043599</c:v>
                </c:pt>
                <c:pt idx="3032">
                  <c:v>-22772060</c:v>
                </c:pt>
                <c:pt idx="3033">
                  <c:v>-31480159</c:v>
                </c:pt>
                <c:pt idx="3034">
                  <c:v>-40218121</c:v>
                </c:pt>
                <c:pt idx="3035">
                  <c:v>-8049706</c:v>
                </c:pt>
                <c:pt idx="3036">
                  <c:v>-6044961</c:v>
                </c:pt>
                <c:pt idx="3037">
                  <c:v>-13436643</c:v>
                </c:pt>
                <c:pt idx="3038">
                  <c:v>-12112543</c:v>
                </c:pt>
                <c:pt idx="3039">
                  <c:v>-1346379</c:v>
                </c:pt>
                <c:pt idx="3040">
                  <c:v>-23594175</c:v>
                </c:pt>
                <c:pt idx="3041">
                  <c:v>-14169043</c:v>
                </c:pt>
                <c:pt idx="3042">
                  <c:v>-8642509</c:v>
                </c:pt>
                <c:pt idx="3043">
                  <c:v>-40554783</c:v>
                </c:pt>
                <c:pt idx="3044">
                  <c:v>-15565274</c:v>
                </c:pt>
                <c:pt idx="3045">
                  <c:v>-18287436</c:v>
                </c:pt>
                <c:pt idx="3046">
                  <c:v>-47468302</c:v>
                </c:pt>
                <c:pt idx="3047">
                  <c:v>-13579681</c:v>
                </c:pt>
                <c:pt idx="3048">
                  <c:v>-6794756</c:v>
                </c:pt>
                <c:pt idx="3049">
                  <c:v>-40923185</c:v>
                </c:pt>
                <c:pt idx="3050">
                  <c:v>-40712370</c:v>
                </c:pt>
                <c:pt idx="3051">
                  <c:v>-19111857</c:v>
                </c:pt>
                <c:pt idx="3052">
                  <c:v>-12305599</c:v>
                </c:pt>
                <c:pt idx="3053">
                  <c:v>-273613</c:v>
                </c:pt>
                <c:pt idx="3054">
                  <c:v>-10265765</c:v>
                </c:pt>
                <c:pt idx="3055">
                  <c:v>-28791977</c:v>
                </c:pt>
                <c:pt idx="3056">
                  <c:v>-13320925</c:v>
                </c:pt>
                <c:pt idx="3057">
                  <c:v>-24008619</c:v>
                </c:pt>
                <c:pt idx="3058">
                  <c:v>-23345419</c:v>
                </c:pt>
                <c:pt idx="3059">
                  <c:v>-24043621</c:v>
                </c:pt>
                <c:pt idx="3060">
                  <c:v>-22673938</c:v>
                </c:pt>
                <c:pt idx="3061">
                  <c:v>-143826840</c:v>
                </c:pt>
                <c:pt idx="3062">
                  <c:v>-4475146</c:v>
                </c:pt>
                <c:pt idx="3063">
                  <c:v>-15147856</c:v>
                </c:pt>
                <c:pt idx="3064">
                  <c:v>-6364114</c:v>
                </c:pt>
                <c:pt idx="3065">
                  <c:v>-345923</c:v>
                </c:pt>
                <c:pt idx="3066">
                  <c:v>-4851788</c:v>
                </c:pt>
                <c:pt idx="3067">
                  <c:v>-9708035</c:v>
                </c:pt>
                <c:pt idx="3068">
                  <c:v>-6939142</c:v>
                </c:pt>
                <c:pt idx="3069">
                  <c:v>-18769</c:v>
                </c:pt>
                <c:pt idx="3070">
                  <c:v>-27818516</c:v>
                </c:pt>
                <c:pt idx="3071">
                  <c:v>-6958197</c:v>
                </c:pt>
                <c:pt idx="3072">
                  <c:v>-62643910</c:v>
                </c:pt>
                <c:pt idx="3073">
                  <c:v>-41791922</c:v>
                </c:pt>
                <c:pt idx="3074">
                  <c:v>-52248021</c:v>
                </c:pt>
                <c:pt idx="3075">
                  <c:v>-348611</c:v>
                </c:pt>
                <c:pt idx="3076">
                  <c:v>-38359790</c:v>
                </c:pt>
                <c:pt idx="3077">
                  <c:v>-11160617</c:v>
                </c:pt>
                <c:pt idx="3078">
                  <c:v>-19565399</c:v>
                </c:pt>
                <c:pt idx="3079">
                  <c:v>-16076109</c:v>
                </c:pt>
                <c:pt idx="3080">
                  <c:v>-45451936</c:v>
                </c:pt>
                <c:pt idx="3081">
                  <c:v>-111931604</c:v>
                </c:pt>
                <c:pt idx="3082">
                  <c:v>-13997244</c:v>
                </c:pt>
                <c:pt idx="3083">
                  <c:v>-24500032</c:v>
                </c:pt>
                <c:pt idx="3084">
                  <c:v>-60917086</c:v>
                </c:pt>
                <c:pt idx="3085">
                  <c:v>-10514515</c:v>
                </c:pt>
                <c:pt idx="3086">
                  <c:v>-40008098</c:v>
                </c:pt>
                <c:pt idx="3087">
                  <c:v>-140621</c:v>
                </c:pt>
                <c:pt idx="3088">
                  <c:v>-38735525</c:v>
                </c:pt>
                <c:pt idx="3089">
                  <c:v>-3525492</c:v>
                </c:pt>
                <c:pt idx="3090">
                  <c:v>-4937934</c:v>
                </c:pt>
                <c:pt idx="3091">
                  <c:v>-113021005</c:v>
                </c:pt>
                <c:pt idx="3092">
                  <c:v>-24731154</c:v>
                </c:pt>
                <c:pt idx="3093">
                  <c:v>-45940982</c:v>
                </c:pt>
                <c:pt idx="3094">
                  <c:v>-38911390</c:v>
                </c:pt>
                <c:pt idx="3095">
                  <c:v>-24785987</c:v>
                </c:pt>
                <c:pt idx="3096">
                  <c:v>-354460</c:v>
                </c:pt>
                <c:pt idx="3097">
                  <c:v>-10639452</c:v>
                </c:pt>
                <c:pt idx="3098">
                  <c:v>-56780252</c:v>
                </c:pt>
                <c:pt idx="3099">
                  <c:v>-12069202</c:v>
                </c:pt>
                <c:pt idx="3100">
                  <c:v>-19880795</c:v>
                </c:pt>
                <c:pt idx="3101">
                  <c:v>-24860746</c:v>
                </c:pt>
                <c:pt idx="3102">
                  <c:v>-24862498</c:v>
                </c:pt>
                <c:pt idx="3103">
                  <c:v>-18503478</c:v>
                </c:pt>
                <c:pt idx="3104">
                  <c:v>-42718168</c:v>
                </c:pt>
                <c:pt idx="3105">
                  <c:v>-24923864</c:v>
                </c:pt>
                <c:pt idx="3106">
                  <c:v>-712239</c:v>
                </c:pt>
                <c:pt idx="3107">
                  <c:v>-14250866</c:v>
                </c:pt>
                <c:pt idx="3108">
                  <c:v>-428012</c:v>
                </c:pt>
                <c:pt idx="3109">
                  <c:v>-17843067</c:v>
                </c:pt>
                <c:pt idx="3110">
                  <c:v>-14298357</c:v>
                </c:pt>
                <c:pt idx="3111">
                  <c:v>-8224415</c:v>
                </c:pt>
                <c:pt idx="3112">
                  <c:v>-21464425</c:v>
                </c:pt>
                <c:pt idx="3113">
                  <c:v>-5724443</c:v>
                </c:pt>
                <c:pt idx="3114">
                  <c:v>-90200974</c:v>
                </c:pt>
                <c:pt idx="3115">
                  <c:v>-50180506</c:v>
                </c:pt>
                <c:pt idx="3116">
                  <c:v>-10764163</c:v>
                </c:pt>
                <c:pt idx="3117">
                  <c:v>-36624819</c:v>
                </c:pt>
                <c:pt idx="3118">
                  <c:v>-1294705</c:v>
                </c:pt>
                <c:pt idx="3119">
                  <c:v>-10806975</c:v>
                </c:pt>
                <c:pt idx="3120">
                  <c:v>-7925162</c:v>
                </c:pt>
                <c:pt idx="3121">
                  <c:v>-1081047</c:v>
                </c:pt>
                <c:pt idx="3122">
                  <c:v>-720718</c:v>
                </c:pt>
                <c:pt idx="3123">
                  <c:v>-19513094</c:v>
                </c:pt>
                <c:pt idx="3124">
                  <c:v>-190641321</c:v>
                </c:pt>
                <c:pt idx="3125">
                  <c:v>-7965819</c:v>
                </c:pt>
                <c:pt idx="3126">
                  <c:v>-725339</c:v>
                </c:pt>
                <c:pt idx="3127">
                  <c:v>-76227778</c:v>
                </c:pt>
                <c:pt idx="3128">
                  <c:v>-945296</c:v>
                </c:pt>
                <c:pt idx="3129">
                  <c:v>-41472875</c:v>
                </c:pt>
                <c:pt idx="3130">
                  <c:v>-11643257</c:v>
                </c:pt>
                <c:pt idx="3131">
                  <c:v>-101879446</c:v>
                </c:pt>
                <c:pt idx="3132">
                  <c:v>-16025347</c:v>
                </c:pt>
                <c:pt idx="3133">
                  <c:v>-51009458</c:v>
                </c:pt>
                <c:pt idx="3134">
                  <c:v>-36439040</c:v>
                </c:pt>
                <c:pt idx="3135">
                  <c:v>-27700000</c:v>
                </c:pt>
                <c:pt idx="3136">
                  <c:v>-54684676</c:v>
                </c:pt>
                <c:pt idx="3137">
                  <c:v>-1093965</c:v>
                </c:pt>
                <c:pt idx="3138">
                  <c:v>-5110478</c:v>
                </c:pt>
                <c:pt idx="3139">
                  <c:v>-128624673</c:v>
                </c:pt>
                <c:pt idx="3140">
                  <c:v>-51178721</c:v>
                </c:pt>
                <c:pt idx="3141">
                  <c:v>-366222</c:v>
                </c:pt>
                <c:pt idx="3142">
                  <c:v>-32973330</c:v>
                </c:pt>
                <c:pt idx="3143">
                  <c:v>-16855194</c:v>
                </c:pt>
                <c:pt idx="3144">
                  <c:v>-10993094</c:v>
                </c:pt>
                <c:pt idx="3145">
                  <c:v>-14666342</c:v>
                </c:pt>
                <c:pt idx="3146">
                  <c:v>-29359355</c:v>
                </c:pt>
                <c:pt idx="3147">
                  <c:v>-74901420</c:v>
                </c:pt>
                <c:pt idx="3148">
                  <c:v>-8851518</c:v>
                </c:pt>
                <c:pt idx="3149">
                  <c:v>-59049180</c:v>
                </c:pt>
                <c:pt idx="3150">
                  <c:v>-14794657</c:v>
                </c:pt>
                <c:pt idx="3151">
                  <c:v>-7116045</c:v>
                </c:pt>
                <c:pt idx="3152">
                  <c:v>-96407585</c:v>
                </c:pt>
                <c:pt idx="3153">
                  <c:v>-8167174</c:v>
                </c:pt>
                <c:pt idx="3154">
                  <c:v>-14867345</c:v>
                </c:pt>
                <c:pt idx="3155">
                  <c:v>-8192146</c:v>
                </c:pt>
                <c:pt idx="3156">
                  <c:v>-2613590</c:v>
                </c:pt>
                <c:pt idx="3157">
                  <c:v>-5231584</c:v>
                </c:pt>
                <c:pt idx="3158">
                  <c:v>-24673965</c:v>
                </c:pt>
                <c:pt idx="3159">
                  <c:v>-89787380</c:v>
                </c:pt>
                <c:pt idx="3160">
                  <c:v>-14994117</c:v>
                </c:pt>
                <c:pt idx="3161">
                  <c:v>-21001676</c:v>
                </c:pt>
                <c:pt idx="3162">
                  <c:v>-75014388</c:v>
                </c:pt>
                <c:pt idx="3163">
                  <c:v>-6002193</c:v>
                </c:pt>
                <c:pt idx="3164">
                  <c:v>-52526755</c:v>
                </c:pt>
                <c:pt idx="3165">
                  <c:v>-1126033</c:v>
                </c:pt>
                <c:pt idx="3166">
                  <c:v>-5481319</c:v>
                </c:pt>
                <c:pt idx="3167">
                  <c:v>-5261308</c:v>
                </c:pt>
                <c:pt idx="3168">
                  <c:v>-22556993</c:v>
                </c:pt>
                <c:pt idx="3169">
                  <c:v>-33853591</c:v>
                </c:pt>
                <c:pt idx="3170">
                  <c:v>-13564917</c:v>
                </c:pt>
                <c:pt idx="3171">
                  <c:v>-52781920</c:v>
                </c:pt>
                <c:pt idx="3172">
                  <c:v>-60326576</c:v>
                </c:pt>
                <c:pt idx="3173">
                  <c:v>-13585465</c:v>
                </c:pt>
                <c:pt idx="3174">
                  <c:v>-9830576</c:v>
                </c:pt>
                <c:pt idx="3175">
                  <c:v>-60519261</c:v>
                </c:pt>
                <c:pt idx="3176">
                  <c:v>-808054</c:v>
                </c:pt>
                <c:pt idx="3177">
                  <c:v>-30348000</c:v>
                </c:pt>
                <c:pt idx="3178">
                  <c:v>-30410125</c:v>
                </c:pt>
                <c:pt idx="3179">
                  <c:v>-12931913</c:v>
                </c:pt>
                <c:pt idx="3180">
                  <c:v>-26675252</c:v>
                </c:pt>
                <c:pt idx="3181">
                  <c:v>-5345633</c:v>
                </c:pt>
                <c:pt idx="3182">
                  <c:v>-13749680</c:v>
                </c:pt>
                <c:pt idx="3183">
                  <c:v>-4207881</c:v>
                </c:pt>
                <c:pt idx="3184">
                  <c:v>-103295584</c:v>
                </c:pt>
                <c:pt idx="3185">
                  <c:v>-104868170</c:v>
                </c:pt>
                <c:pt idx="3186">
                  <c:v>-2296998</c:v>
                </c:pt>
                <c:pt idx="3187">
                  <c:v>-1455956</c:v>
                </c:pt>
                <c:pt idx="3188">
                  <c:v>-7668682</c:v>
                </c:pt>
                <c:pt idx="3189">
                  <c:v>-115035182</c:v>
                </c:pt>
                <c:pt idx="3190">
                  <c:v>-76985496</c:v>
                </c:pt>
                <c:pt idx="3191">
                  <c:v>-3714714</c:v>
                </c:pt>
                <c:pt idx="3192">
                  <c:v>-43129431</c:v>
                </c:pt>
                <c:pt idx="3193">
                  <c:v>-61682000</c:v>
                </c:pt>
                <c:pt idx="3194">
                  <c:v>-27051841</c:v>
                </c:pt>
                <c:pt idx="3195">
                  <c:v>-19345223</c:v>
                </c:pt>
                <c:pt idx="3196">
                  <c:v>-4653497</c:v>
                </c:pt>
                <c:pt idx="3197">
                  <c:v>-36460586</c:v>
                </c:pt>
                <c:pt idx="3198">
                  <c:v>-6210108</c:v>
                </c:pt>
                <c:pt idx="3199">
                  <c:v>-46604061</c:v>
                </c:pt>
                <c:pt idx="3200">
                  <c:v>-108858926</c:v>
                </c:pt>
                <c:pt idx="3201">
                  <c:v>-10899350</c:v>
                </c:pt>
                <c:pt idx="3202">
                  <c:v>-120706229</c:v>
                </c:pt>
                <c:pt idx="3203">
                  <c:v>-29593736</c:v>
                </c:pt>
                <c:pt idx="3204">
                  <c:v>-19483292</c:v>
                </c:pt>
                <c:pt idx="3205">
                  <c:v>-3900000</c:v>
                </c:pt>
                <c:pt idx="3206">
                  <c:v>-62406609</c:v>
                </c:pt>
                <c:pt idx="3207">
                  <c:v>-1951288</c:v>
                </c:pt>
                <c:pt idx="3208">
                  <c:v>-136702695</c:v>
                </c:pt>
                <c:pt idx="3209">
                  <c:v>-50781132</c:v>
                </c:pt>
                <c:pt idx="3210">
                  <c:v>-1172081</c:v>
                </c:pt>
                <c:pt idx="3211">
                  <c:v>-7814734</c:v>
                </c:pt>
                <c:pt idx="3212">
                  <c:v>-85995841</c:v>
                </c:pt>
                <c:pt idx="3213">
                  <c:v>-46917712</c:v>
                </c:pt>
                <c:pt idx="3214">
                  <c:v>-22698869</c:v>
                </c:pt>
                <c:pt idx="3215">
                  <c:v>-1095876</c:v>
                </c:pt>
                <c:pt idx="3216">
                  <c:v>-3917956</c:v>
                </c:pt>
                <c:pt idx="3217">
                  <c:v>-3135041</c:v>
                </c:pt>
                <c:pt idx="3218">
                  <c:v>-39293214</c:v>
                </c:pt>
                <c:pt idx="3219">
                  <c:v>-27541731</c:v>
                </c:pt>
                <c:pt idx="3220">
                  <c:v>-18891180</c:v>
                </c:pt>
                <c:pt idx="3221">
                  <c:v>-15765960</c:v>
                </c:pt>
                <c:pt idx="3222">
                  <c:v>-51249444</c:v>
                </c:pt>
                <c:pt idx="3223">
                  <c:v>-3943898</c:v>
                </c:pt>
                <c:pt idx="3224">
                  <c:v>-39443804</c:v>
                </c:pt>
                <c:pt idx="3225">
                  <c:v>-20540176</c:v>
                </c:pt>
                <c:pt idx="3226">
                  <c:v>-16601608</c:v>
                </c:pt>
                <c:pt idx="3227">
                  <c:v>-84593638</c:v>
                </c:pt>
                <c:pt idx="3228">
                  <c:v>-7913655</c:v>
                </c:pt>
                <c:pt idx="3229">
                  <c:v>-14247275</c:v>
                </c:pt>
                <c:pt idx="3230">
                  <c:v>-39600000</c:v>
                </c:pt>
                <c:pt idx="3231">
                  <c:v>-35646427</c:v>
                </c:pt>
                <c:pt idx="3232">
                  <c:v>-14292206</c:v>
                </c:pt>
                <c:pt idx="3233">
                  <c:v>-6358212</c:v>
                </c:pt>
                <c:pt idx="3234">
                  <c:v>-19871876</c:v>
                </c:pt>
                <c:pt idx="3235">
                  <c:v>-1589759</c:v>
                </c:pt>
                <c:pt idx="3236">
                  <c:v>-55705158</c:v>
                </c:pt>
                <c:pt idx="3237">
                  <c:v>-23100203</c:v>
                </c:pt>
                <c:pt idx="3238">
                  <c:v>-39862768</c:v>
                </c:pt>
                <c:pt idx="3239">
                  <c:v>-66989354</c:v>
                </c:pt>
                <c:pt idx="3240">
                  <c:v>-30340253</c:v>
                </c:pt>
                <c:pt idx="3241">
                  <c:v>-6782889</c:v>
                </c:pt>
                <c:pt idx="3242">
                  <c:v>-47934015</c:v>
                </c:pt>
                <c:pt idx="3243">
                  <c:v>-15997045</c:v>
                </c:pt>
                <c:pt idx="3244">
                  <c:v>-15998879</c:v>
                </c:pt>
                <c:pt idx="3245">
                  <c:v>-20000000</c:v>
                </c:pt>
                <c:pt idx="3246">
                  <c:v>-3200000</c:v>
                </c:pt>
                <c:pt idx="3247">
                  <c:v>-200506</c:v>
                </c:pt>
                <c:pt idx="3248">
                  <c:v>-1604408</c:v>
                </c:pt>
                <c:pt idx="3249">
                  <c:v>-22467699</c:v>
                </c:pt>
                <c:pt idx="3250">
                  <c:v>-48197944</c:v>
                </c:pt>
                <c:pt idx="3251">
                  <c:v>-19289545</c:v>
                </c:pt>
                <c:pt idx="3252">
                  <c:v>-401983</c:v>
                </c:pt>
                <c:pt idx="3253">
                  <c:v>-40204983</c:v>
                </c:pt>
                <c:pt idx="3254">
                  <c:v>-29000000</c:v>
                </c:pt>
                <c:pt idx="3255">
                  <c:v>-17726628</c:v>
                </c:pt>
                <c:pt idx="3256">
                  <c:v>-56403089</c:v>
                </c:pt>
                <c:pt idx="3257">
                  <c:v>-60432117</c:v>
                </c:pt>
                <c:pt idx="3258">
                  <c:v>-8060559</c:v>
                </c:pt>
                <c:pt idx="3259">
                  <c:v>-9673593</c:v>
                </c:pt>
                <c:pt idx="3260">
                  <c:v>-3628423</c:v>
                </c:pt>
                <c:pt idx="3261">
                  <c:v>-27456806</c:v>
                </c:pt>
                <c:pt idx="3262">
                  <c:v>-32310542</c:v>
                </c:pt>
                <c:pt idx="3263">
                  <c:v>-5669173</c:v>
                </c:pt>
                <c:pt idx="3264">
                  <c:v>-64928486</c:v>
                </c:pt>
                <c:pt idx="3265">
                  <c:v>-28407897</c:v>
                </c:pt>
                <c:pt idx="3266">
                  <c:v>-16250939</c:v>
                </c:pt>
                <c:pt idx="3267">
                  <c:v>-18309470</c:v>
                </c:pt>
                <c:pt idx="3268">
                  <c:v>-22795993</c:v>
                </c:pt>
                <c:pt idx="3269">
                  <c:v>-9777353</c:v>
                </c:pt>
                <c:pt idx="3270">
                  <c:v>-28551183</c:v>
                </c:pt>
                <c:pt idx="3271">
                  <c:v>-32737712</c:v>
                </c:pt>
                <c:pt idx="3272">
                  <c:v>-77823100</c:v>
                </c:pt>
                <c:pt idx="3273">
                  <c:v>-655417</c:v>
                </c:pt>
                <c:pt idx="3274">
                  <c:v>-9012238</c:v>
                </c:pt>
                <c:pt idx="3275">
                  <c:v>-36870545</c:v>
                </c:pt>
                <c:pt idx="3276">
                  <c:v>-19691019</c:v>
                </c:pt>
                <c:pt idx="3277">
                  <c:v>-13150858</c:v>
                </c:pt>
                <c:pt idx="3278">
                  <c:v>-14796956</c:v>
                </c:pt>
                <c:pt idx="3279">
                  <c:v>-1234893</c:v>
                </c:pt>
                <c:pt idx="3280">
                  <c:v>-11526000</c:v>
                </c:pt>
                <c:pt idx="3281">
                  <c:v>-24700000</c:v>
                </c:pt>
                <c:pt idx="3282">
                  <c:v>-16480373</c:v>
                </c:pt>
                <c:pt idx="3283">
                  <c:v>-70868670</c:v>
                </c:pt>
                <c:pt idx="3284">
                  <c:v>-37083113</c:v>
                </c:pt>
                <c:pt idx="3285">
                  <c:v>-33795862</c:v>
                </c:pt>
                <c:pt idx="3286">
                  <c:v>-8245681</c:v>
                </c:pt>
                <c:pt idx="3287">
                  <c:v>-30517805</c:v>
                </c:pt>
                <c:pt idx="3288">
                  <c:v>-1820357</c:v>
                </c:pt>
                <c:pt idx="3289">
                  <c:v>-45516179</c:v>
                </c:pt>
                <c:pt idx="3290">
                  <c:v>-9939047</c:v>
                </c:pt>
                <c:pt idx="3291">
                  <c:v>-32005864</c:v>
                </c:pt>
                <c:pt idx="3292">
                  <c:v>-7469465</c:v>
                </c:pt>
                <c:pt idx="3293">
                  <c:v>-2325000</c:v>
                </c:pt>
                <c:pt idx="3294">
                  <c:v>-29067940</c:v>
                </c:pt>
                <c:pt idx="3295">
                  <c:v>-4169790</c:v>
                </c:pt>
                <c:pt idx="3296">
                  <c:v>-22523765</c:v>
                </c:pt>
                <c:pt idx="3297">
                  <c:v>-8368161</c:v>
                </c:pt>
                <c:pt idx="3298">
                  <c:v>-23445431</c:v>
                </c:pt>
                <c:pt idx="3299">
                  <c:v>-20935667</c:v>
                </c:pt>
                <c:pt idx="3300">
                  <c:v>-4021435</c:v>
                </c:pt>
                <c:pt idx="3301">
                  <c:v>-10896000</c:v>
                </c:pt>
                <c:pt idx="3302">
                  <c:v>-3772117</c:v>
                </c:pt>
                <c:pt idx="3303">
                  <c:v>-59533912</c:v>
                </c:pt>
                <c:pt idx="3304">
                  <c:v>-12587955</c:v>
                </c:pt>
                <c:pt idx="3305">
                  <c:v>-3189032</c:v>
                </c:pt>
                <c:pt idx="3306">
                  <c:v>-3238291</c:v>
                </c:pt>
                <c:pt idx="3307">
                  <c:v>-3786587</c:v>
                </c:pt>
                <c:pt idx="3308">
                  <c:v>-5470983</c:v>
                </c:pt>
                <c:pt idx="3309">
                  <c:v>-2864751</c:v>
                </c:pt>
                <c:pt idx="3310">
                  <c:v>-10964434</c:v>
                </c:pt>
                <c:pt idx="3311">
                  <c:v>-54985766</c:v>
                </c:pt>
                <c:pt idx="3312">
                  <c:v>-33885763</c:v>
                </c:pt>
                <c:pt idx="3313">
                  <c:v>-6105202</c:v>
                </c:pt>
                <c:pt idx="3314">
                  <c:v>-46644185</c:v>
                </c:pt>
                <c:pt idx="3315">
                  <c:v>-13571117</c:v>
                </c:pt>
                <c:pt idx="3316">
                  <c:v>-33118496</c:v>
                </c:pt>
                <c:pt idx="3317">
                  <c:v>-25536708</c:v>
                </c:pt>
                <c:pt idx="3318">
                  <c:v>-5959121</c:v>
                </c:pt>
                <c:pt idx="3319">
                  <c:v>-10220716</c:v>
                </c:pt>
                <c:pt idx="3320">
                  <c:v>-18752184</c:v>
                </c:pt>
                <c:pt idx="3321">
                  <c:v>-12796359</c:v>
                </c:pt>
                <c:pt idx="3322">
                  <c:v>-17918075</c:v>
                </c:pt>
                <c:pt idx="3323">
                  <c:v>-4483513</c:v>
                </c:pt>
                <c:pt idx="3324">
                  <c:v>-38434505</c:v>
                </c:pt>
                <c:pt idx="3325">
                  <c:v>-5127357</c:v>
                </c:pt>
                <c:pt idx="3326">
                  <c:v>-25643000</c:v>
                </c:pt>
                <c:pt idx="3327">
                  <c:v>-5130675</c:v>
                </c:pt>
                <c:pt idx="3328">
                  <c:v>-855569</c:v>
                </c:pt>
                <c:pt idx="3329">
                  <c:v>-34226481</c:v>
                </c:pt>
                <c:pt idx="3330">
                  <c:v>-47128307</c:v>
                </c:pt>
                <c:pt idx="3331">
                  <c:v>-128620685</c:v>
                </c:pt>
                <c:pt idx="3332">
                  <c:v>-10297723</c:v>
                </c:pt>
                <c:pt idx="3333">
                  <c:v>-22324928</c:v>
                </c:pt>
                <c:pt idx="3334">
                  <c:v>-21482203</c:v>
                </c:pt>
                <c:pt idx="3335">
                  <c:v>-3437941</c:v>
                </c:pt>
                <c:pt idx="3336">
                  <c:v>-2581732</c:v>
                </c:pt>
                <c:pt idx="3337">
                  <c:v>-37894825</c:v>
                </c:pt>
                <c:pt idx="3338">
                  <c:v>-14684317</c:v>
                </c:pt>
                <c:pt idx="3339">
                  <c:v>-3457140</c:v>
                </c:pt>
                <c:pt idx="3340">
                  <c:v>-259458</c:v>
                </c:pt>
                <c:pt idx="3341">
                  <c:v>-19036988</c:v>
                </c:pt>
                <c:pt idx="3342">
                  <c:v>-1730939</c:v>
                </c:pt>
                <c:pt idx="3343">
                  <c:v>-6928760</c:v>
                </c:pt>
                <c:pt idx="3344">
                  <c:v>-30348023</c:v>
                </c:pt>
                <c:pt idx="3345">
                  <c:v>-5204874</c:v>
                </c:pt>
                <c:pt idx="3346">
                  <c:v>-47778542</c:v>
                </c:pt>
                <c:pt idx="3347">
                  <c:v>-40832183</c:v>
                </c:pt>
                <c:pt idx="3348">
                  <c:v>-8690151</c:v>
                </c:pt>
                <c:pt idx="3349">
                  <c:v>-13045798</c:v>
                </c:pt>
                <c:pt idx="3350">
                  <c:v>-13046268</c:v>
                </c:pt>
                <c:pt idx="3351">
                  <c:v>-26095018</c:v>
                </c:pt>
                <c:pt idx="3352">
                  <c:v>-1305432</c:v>
                </c:pt>
                <c:pt idx="3353">
                  <c:v>-43528606</c:v>
                </c:pt>
                <c:pt idx="3354">
                  <c:v>-2177843</c:v>
                </c:pt>
                <c:pt idx="3355">
                  <c:v>-30503417</c:v>
                </c:pt>
                <c:pt idx="3356">
                  <c:v>-8723016</c:v>
                </c:pt>
                <c:pt idx="3357">
                  <c:v>-69833498</c:v>
                </c:pt>
                <c:pt idx="3358">
                  <c:v>-52394332</c:v>
                </c:pt>
                <c:pt idx="3359">
                  <c:v>-30573703</c:v>
                </c:pt>
                <c:pt idx="3360">
                  <c:v>-39335749</c:v>
                </c:pt>
                <c:pt idx="3361">
                  <c:v>-43708398</c:v>
                </c:pt>
                <c:pt idx="3362">
                  <c:v>-10493002</c:v>
                </c:pt>
                <c:pt idx="3363">
                  <c:v>-12247786</c:v>
                </c:pt>
                <c:pt idx="3364">
                  <c:v>-14015257</c:v>
                </c:pt>
                <c:pt idx="3365">
                  <c:v>-21926608</c:v>
                </c:pt>
                <c:pt idx="3366">
                  <c:v>-35164032</c:v>
                </c:pt>
                <c:pt idx="3367">
                  <c:v>-61539010</c:v>
                </c:pt>
                <c:pt idx="3368">
                  <c:v>-35222993</c:v>
                </c:pt>
                <c:pt idx="3369">
                  <c:v>-41400000</c:v>
                </c:pt>
                <c:pt idx="3370">
                  <c:v>-50231945</c:v>
                </c:pt>
                <c:pt idx="3371">
                  <c:v>-88202</c:v>
                </c:pt>
                <c:pt idx="3372">
                  <c:v>-20291812</c:v>
                </c:pt>
                <c:pt idx="3373">
                  <c:v>-17646272</c:v>
                </c:pt>
                <c:pt idx="3374">
                  <c:v>-15000000</c:v>
                </c:pt>
                <c:pt idx="3375">
                  <c:v>-34636971</c:v>
                </c:pt>
                <c:pt idx="3376">
                  <c:v>-7953834</c:v>
                </c:pt>
                <c:pt idx="3377">
                  <c:v>-24745828</c:v>
                </c:pt>
                <c:pt idx="3378">
                  <c:v>-17680813</c:v>
                </c:pt>
                <c:pt idx="3379">
                  <c:v>-1326934</c:v>
                </c:pt>
                <c:pt idx="3380">
                  <c:v>-17754000</c:v>
                </c:pt>
                <c:pt idx="3381">
                  <c:v>-87000000</c:v>
                </c:pt>
                <c:pt idx="3382">
                  <c:v>-799341</c:v>
                </c:pt>
                <c:pt idx="3383">
                  <c:v>-4086164</c:v>
                </c:pt>
                <c:pt idx="3384">
                  <c:v>-16880006</c:v>
                </c:pt>
                <c:pt idx="3385">
                  <c:v>-28437251</c:v>
                </c:pt>
                <c:pt idx="3386">
                  <c:v>-8000000</c:v>
                </c:pt>
                <c:pt idx="3387">
                  <c:v>-88958772</c:v>
                </c:pt>
                <c:pt idx="3388">
                  <c:v>-1336755</c:v>
                </c:pt>
                <c:pt idx="3389">
                  <c:v>-1516510</c:v>
                </c:pt>
                <c:pt idx="3390">
                  <c:v>-447150</c:v>
                </c:pt>
                <c:pt idx="3391">
                  <c:v>-5813617</c:v>
                </c:pt>
                <c:pt idx="3392">
                  <c:v>-8944346</c:v>
                </c:pt>
                <c:pt idx="3393">
                  <c:v>-14313571</c:v>
                </c:pt>
                <c:pt idx="3394">
                  <c:v>-48339916</c:v>
                </c:pt>
                <c:pt idx="3395">
                  <c:v>-49244714</c:v>
                </c:pt>
                <c:pt idx="3396">
                  <c:v>-14333738</c:v>
                </c:pt>
                <c:pt idx="3397">
                  <c:v>-895923</c:v>
                </c:pt>
                <c:pt idx="3398">
                  <c:v>-1344028</c:v>
                </c:pt>
                <c:pt idx="3399">
                  <c:v>-672499</c:v>
                </c:pt>
                <c:pt idx="3400">
                  <c:v>-24224407</c:v>
                </c:pt>
                <c:pt idx="3401">
                  <c:v>-40415114</c:v>
                </c:pt>
                <c:pt idx="3402">
                  <c:v>-62902875</c:v>
                </c:pt>
                <c:pt idx="3403">
                  <c:v>-8988946</c:v>
                </c:pt>
                <c:pt idx="3404">
                  <c:v>-2697796</c:v>
                </c:pt>
                <c:pt idx="3405">
                  <c:v>-899760</c:v>
                </c:pt>
                <c:pt idx="3406">
                  <c:v>-18000000</c:v>
                </c:pt>
                <c:pt idx="3407">
                  <c:v>-3600207</c:v>
                </c:pt>
                <c:pt idx="3408">
                  <c:v>-10802214</c:v>
                </c:pt>
                <c:pt idx="3409">
                  <c:v>-1801593</c:v>
                </c:pt>
                <c:pt idx="3410">
                  <c:v>-27024351</c:v>
                </c:pt>
                <c:pt idx="3411">
                  <c:v>-8116113</c:v>
                </c:pt>
                <c:pt idx="3412">
                  <c:v>-11272676</c:v>
                </c:pt>
                <c:pt idx="3413">
                  <c:v>-451570</c:v>
                </c:pt>
                <c:pt idx="3414">
                  <c:v>-903266</c:v>
                </c:pt>
                <c:pt idx="3415">
                  <c:v>-27130631</c:v>
                </c:pt>
                <c:pt idx="3416">
                  <c:v>-905404</c:v>
                </c:pt>
                <c:pt idx="3417">
                  <c:v>-4165583</c:v>
                </c:pt>
                <c:pt idx="3418">
                  <c:v>-14491311</c:v>
                </c:pt>
                <c:pt idx="3419">
                  <c:v>-3624277</c:v>
                </c:pt>
                <c:pt idx="3420">
                  <c:v>-3628103</c:v>
                </c:pt>
                <c:pt idx="3421">
                  <c:v>-15430082</c:v>
                </c:pt>
                <c:pt idx="3422">
                  <c:v>-1089280</c:v>
                </c:pt>
                <c:pt idx="3423">
                  <c:v>-28159583</c:v>
                </c:pt>
                <c:pt idx="3424">
                  <c:v>-29100030</c:v>
                </c:pt>
                <c:pt idx="3425">
                  <c:v>-13642958</c:v>
                </c:pt>
                <c:pt idx="3426">
                  <c:v>-11827231</c:v>
                </c:pt>
                <c:pt idx="3427">
                  <c:v>-9099074</c:v>
                </c:pt>
                <c:pt idx="3428">
                  <c:v>-11849597</c:v>
                </c:pt>
                <c:pt idx="3429">
                  <c:v>-9117710</c:v>
                </c:pt>
                <c:pt idx="3430">
                  <c:v>-11410555</c:v>
                </c:pt>
                <c:pt idx="3431">
                  <c:v>-11689814</c:v>
                </c:pt>
                <c:pt idx="3432">
                  <c:v>-9133222</c:v>
                </c:pt>
                <c:pt idx="3433">
                  <c:v>-13705360</c:v>
                </c:pt>
                <c:pt idx="3434">
                  <c:v>-7228760</c:v>
                </c:pt>
                <c:pt idx="3435">
                  <c:v>-18302044</c:v>
                </c:pt>
                <c:pt idx="3436">
                  <c:v>-64148812</c:v>
                </c:pt>
                <c:pt idx="3437">
                  <c:v>-18353336</c:v>
                </c:pt>
                <c:pt idx="3438">
                  <c:v>-33045595</c:v>
                </c:pt>
                <c:pt idx="3439">
                  <c:v>-20203976</c:v>
                </c:pt>
                <c:pt idx="3440">
                  <c:v>-1380159</c:v>
                </c:pt>
                <c:pt idx="3441">
                  <c:v>-11975825</c:v>
                </c:pt>
                <c:pt idx="3442">
                  <c:v>-147562</c:v>
                </c:pt>
                <c:pt idx="3443">
                  <c:v>-14318803</c:v>
                </c:pt>
                <c:pt idx="3444">
                  <c:v>-6467012</c:v>
                </c:pt>
                <c:pt idx="3445">
                  <c:v>-415849</c:v>
                </c:pt>
                <c:pt idx="3446">
                  <c:v>-6470234</c:v>
                </c:pt>
                <c:pt idx="3447">
                  <c:v>-55464883</c:v>
                </c:pt>
                <c:pt idx="3448">
                  <c:v>-83287549</c:v>
                </c:pt>
                <c:pt idx="3449">
                  <c:v>-2271261</c:v>
                </c:pt>
                <c:pt idx="3450">
                  <c:v>-231805</c:v>
                </c:pt>
                <c:pt idx="3451">
                  <c:v>-69590483</c:v>
                </c:pt>
                <c:pt idx="3452">
                  <c:v>-11139998</c:v>
                </c:pt>
                <c:pt idx="3453">
                  <c:v>-13000000</c:v>
                </c:pt>
                <c:pt idx="3454">
                  <c:v>-7431305</c:v>
                </c:pt>
                <c:pt idx="3455">
                  <c:v>-1394057</c:v>
                </c:pt>
                <c:pt idx="3456">
                  <c:v>-2326217</c:v>
                </c:pt>
                <c:pt idx="3457">
                  <c:v>-13960131</c:v>
                </c:pt>
                <c:pt idx="3458">
                  <c:v>-3725615</c:v>
                </c:pt>
                <c:pt idx="3459">
                  <c:v>-17707473</c:v>
                </c:pt>
                <c:pt idx="3460">
                  <c:v>-3263734</c:v>
                </c:pt>
                <c:pt idx="3461">
                  <c:v>-149237822</c:v>
                </c:pt>
                <c:pt idx="3462">
                  <c:v>-2799197</c:v>
                </c:pt>
                <c:pt idx="3463">
                  <c:v>-1399642</c:v>
                </c:pt>
                <c:pt idx="3464">
                  <c:v>-5600389</c:v>
                </c:pt>
                <c:pt idx="3465">
                  <c:v>-7467810</c:v>
                </c:pt>
                <c:pt idx="3466">
                  <c:v>-467355</c:v>
                </c:pt>
                <c:pt idx="3467">
                  <c:v>-4673692</c:v>
                </c:pt>
                <c:pt idx="3468">
                  <c:v>-6546921</c:v>
                </c:pt>
                <c:pt idx="3469">
                  <c:v>-468063</c:v>
                </c:pt>
                <c:pt idx="3470">
                  <c:v>-32778006</c:v>
                </c:pt>
                <c:pt idx="3471">
                  <c:v>-702671</c:v>
                </c:pt>
                <c:pt idx="3472">
                  <c:v>-3279766</c:v>
                </c:pt>
                <c:pt idx="3473">
                  <c:v>-937520</c:v>
                </c:pt>
                <c:pt idx="3474">
                  <c:v>-1875506</c:v>
                </c:pt>
                <c:pt idx="3475">
                  <c:v>-28134226</c:v>
                </c:pt>
                <c:pt idx="3476">
                  <c:v>-23450000</c:v>
                </c:pt>
                <c:pt idx="3477">
                  <c:v>-5628919</c:v>
                </c:pt>
                <c:pt idx="3478">
                  <c:v>-14072893</c:v>
                </c:pt>
                <c:pt idx="3479">
                  <c:v>-1407638</c:v>
                </c:pt>
                <c:pt idx="3480">
                  <c:v>-23487185</c:v>
                </c:pt>
                <c:pt idx="3481">
                  <c:v>-9401355</c:v>
                </c:pt>
                <c:pt idx="3482">
                  <c:v>-188094481</c:v>
                </c:pt>
                <c:pt idx="3483">
                  <c:v>-18809982</c:v>
                </c:pt>
                <c:pt idx="3484">
                  <c:v>-564312</c:v>
                </c:pt>
                <c:pt idx="3485">
                  <c:v>-4703335</c:v>
                </c:pt>
                <c:pt idx="3486">
                  <c:v>-18816646</c:v>
                </c:pt>
                <c:pt idx="3487">
                  <c:v>-33873489</c:v>
                </c:pt>
                <c:pt idx="3488">
                  <c:v>-9421473</c:v>
                </c:pt>
                <c:pt idx="3489">
                  <c:v>-13200000</c:v>
                </c:pt>
                <c:pt idx="3490">
                  <c:v>-3771476</c:v>
                </c:pt>
                <c:pt idx="3491">
                  <c:v>-283108</c:v>
                </c:pt>
                <c:pt idx="3492">
                  <c:v>-6617054</c:v>
                </c:pt>
                <c:pt idx="3493">
                  <c:v>-18935723</c:v>
                </c:pt>
                <c:pt idx="3494">
                  <c:v>-9468991</c:v>
                </c:pt>
                <c:pt idx="3495">
                  <c:v>-473703</c:v>
                </c:pt>
                <c:pt idx="3496">
                  <c:v>-758291</c:v>
                </c:pt>
                <c:pt idx="3497">
                  <c:v>-1043871</c:v>
                </c:pt>
                <c:pt idx="3498">
                  <c:v>-7601580</c:v>
                </c:pt>
                <c:pt idx="3499">
                  <c:v>-1900853</c:v>
                </c:pt>
                <c:pt idx="3500">
                  <c:v>-1141064</c:v>
                </c:pt>
                <c:pt idx="3501">
                  <c:v>-9511128</c:v>
                </c:pt>
                <c:pt idx="3502">
                  <c:v>-20924712</c:v>
                </c:pt>
                <c:pt idx="3503">
                  <c:v>-42845460</c:v>
                </c:pt>
                <c:pt idx="3504">
                  <c:v>-20949555</c:v>
                </c:pt>
                <c:pt idx="3505">
                  <c:v>-23813043</c:v>
                </c:pt>
                <c:pt idx="3506">
                  <c:v>-2381334</c:v>
                </c:pt>
                <c:pt idx="3507">
                  <c:v>-2095743</c:v>
                </c:pt>
                <c:pt idx="3508">
                  <c:v>-25739083</c:v>
                </c:pt>
                <c:pt idx="3509">
                  <c:v>-3814423</c:v>
                </c:pt>
                <c:pt idx="3510">
                  <c:v>-1907599</c:v>
                </c:pt>
                <c:pt idx="3511">
                  <c:v>-477000</c:v>
                </c:pt>
                <c:pt idx="3512">
                  <c:v>-11451066</c:v>
                </c:pt>
                <c:pt idx="3513">
                  <c:v>-20041681</c:v>
                </c:pt>
                <c:pt idx="3514">
                  <c:v>-9550442</c:v>
                </c:pt>
                <c:pt idx="3515">
                  <c:v>-4776122</c:v>
                </c:pt>
                <c:pt idx="3516">
                  <c:v>-9552250</c:v>
                </c:pt>
                <c:pt idx="3517">
                  <c:v>-47791061</c:v>
                </c:pt>
                <c:pt idx="3518">
                  <c:v>-95588898</c:v>
                </c:pt>
                <c:pt idx="3519">
                  <c:v>-23910635</c:v>
                </c:pt>
                <c:pt idx="3520">
                  <c:v>-47824688</c:v>
                </c:pt>
                <c:pt idx="3521">
                  <c:v>-478801</c:v>
                </c:pt>
                <c:pt idx="3522">
                  <c:v>-7663544</c:v>
                </c:pt>
                <c:pt idx="3523">
                  <c:v>-14386444</c:v>
                </c:pt>
                <c:pt idx="3524">
                  <c:v>-30695163</c:v>
                </c:pt>
                <c:pt idx="3525">
                  <c:v>-2400149</c:v>
                </c:pt>
                <c:pt idx="3526">
                  <c:v>-48012713</c:v>
                </c:pt>
                <c:pt idx="3527">
                  <c:v>-15365723</c:v>
                </c:pt>
                <c:pt idx="3528">
                  <c:v>-29103248</c:v>
                </c:pt>
                <c:pt idx="3529">
                  <c:v>-576384</c:v>
                </c:pt>
                <c:pt idx="3530">
                  <c:v>-144142</c:v>
                </c:pt>
                <c:pt idx="3531">
                  <c:v>-8650382</c:v>
                </c:pt>
                <c:pt idx="3532">
                  <c:v>-7696561</c:v>
                </c:pt>
                <c:pt idx="3533">
                  <c:v>-17323302</c:v>
                </c:pt>
                <c:pt idx="3534">
                  <c:v>-7701890</c:v>
                </c:pt>
                <c:pt idx="3535">
                  <c:v>-2407809</c:v>
                </c:pt>
                <c:pt idx="3536">
                  <c:v>-23117290</c:v>
                </c:pt>
                <c:pt idx="3537">
                  <c:v>-3853598</c:v>
                </c:pt>
                <c:pt idx="3538">
                  <c:v>-9634266</c:v>
                </c:pt>
                <c:pt idx="3539">
                  <c:v>-50108179</c:v>
                </c:pt>
                <c:pt idx="3540">
                  <c:v>-375868702</c:v>
                </c:pt>
                <c:pt idx="3541">
                  <c:v>-3856347</c:v>
                </c:pt>
                <c:pt idx="3542">
                  <c:v>-3376223</c:v>
                </c:pt>
                <c:pt idx="3543">
                  <c:v>-2604984</c:v>
                </c:pt>
                <c:pt idx="3544">
                  <c:v>-24123329</c:v>
                </c:pt>
                <c:pt idx="3545">
                  <c:v>-24128473</c:v>
                </c:pt>
                <c:pt idx="3546">
                  <c:v>-42500000</c:v>
                </c:pt>
                <c:pt idx="3547">
                  <c:v>-2899325</c:v>
                </c:pt>
                <c:pt idx="3548">
                  <c:v>-6766897</c:v>
                </c:pt>
                <c:pt idx="3549">
                  <c:v>-22236956</c:v>
                </c:pt>
                <c:pt idx="3550">
                  <c:v>-145086</c:v>
                </c:pt>
                <c:pt idx="3551">
                  <c:v>-1451000</c:v>
                </c:pt>
                <c:pt idx="3552">
                  <c:v>-10647214</c:v>
                </c:pt>
                <c:pt idx="3553">
                  <c:v>-24222577</c:v>
                </c:pt>
                <c:pt idx="3554">
                  <c:v>-9693285</c:v>
                </c:pt>
                <c:pt idx="3555">
                  <c:v>-96941620</c:v>
                </c:pt>
                <c:pt idx="3556">
                  <c:v>-2424273</c:v>
                </c:pt>
                <c:pt idx="3557">
                  <c:v>-34931608</c:v>
                </c:pt>
                <c:pt idx="3558">
                  <c:v>-3398772</c:v>
                </c:pt>
                <c:pt idx="3559">
                  <c:v>-2428096</c:v>
                </c:pt>
                <c:pt idx="3560">
                  <c:v>-24282247</c:v>
                </c:pt>
                <c:pt idx="3561">
                  <c:v>-4857000</c:v>
                </c:pt>
                <c:pt idx="3562">
                  <c:v>-631531</c:v>
                </c:pt>
                <c:pt idx="3563">
                  <c:v>-6803933</c:v>
                </c:pt>
                <c:pt idx="3564">
                  <c:v>-11666024</c:v>
                </c:pt>
                <c:pt idx="3565">
                  <c:v>-3403207</c:v>
                </c:pt>
                <c:pt idx="3566">
                  <c:v>-4863568</c:v>
                </c:pt>
                <c:pt idx="3567">
                  <c:v>-14600121</c:v>
                </c:pt>
                <c:pt idx="3568">
                  <c:v>-3699331</c:v>
                </c:pt>
                <c:pt idx="3569">
                  <c:v>-1363170</c:v>
                </c:pt>
                <c:pt idx="3570">
                  <c:v>-7302852</c:v>
                </c:pt>
                <c:pt idx="3571">
                  <c:v>-486866</c:v>
                </c:pt>
                <c:pt idx="3572">
                  <c:v>-1947834</c:v>
                </c:pt>
                <c:pt idx="3573">
                  <c:v>-194801</c:v>
                </c:pt>
                <c:pt idx="3574">
                  <c:v>-12663533</c:v>
                </c:pt>
                <c:pt idx="3575">
                  <c:v>-2435641</c:v>
                </c:pt>
                <c:pt idx="3576">
                  <c:v>-38972251</c:v>
                </c:pt>
                <c:pt idx="3577">
                  <c:v>-8674623</c:v>
                </c:pt>
                <c:pt idx="3578">
                  <c:v>-3898945</c:v>
                </c:pt>
                <c:pt idx="3579">
                  <c:v>-3899588</c:v>
                </c:pt>
                <c:pt idx="3580">
                  <c:v>-4875280</c:v>
                </c:pt>
                <c:pt idx="3581">
                  <c:v>-1560341</c:v>
                </c:pt>
                <c:pt idx="3582">
                  <c:v>-2926322</c:v>
                </c:pt>
                <c:pt idx="3583">
                  <c:v>-48793865</c:v>
                </c:pt>
                <c:pt idx="3584">
                  <c:v>-487945</c:v>
                </c:pt>
                <c:pt idx="3585">
                  <c:v>-4391771</c:v>
                </c:pt>
                <c:pt idx="3586">
                  <c:v>-27330724</c:v>
                </c:pt>
                <c:pt idx="3587">
                  <c:v>-19523730</c:v>
                </c:pt>
                <c:pt idx="3588">
                  <c:v>-14646257</c:v>
                </c:pt>
                <c:pt idx="3589">
                  <c:v>-12698695</c:v>
                </c:pt>
                <c:pt idx="3590">
                  <c:v>-20519686</c:v>
                </c:pt>
                <c:pt idx="3591">
                  <c:v>-9773208</c:v>
                </c:pt>
                <c:pt idx="3592">
                  <c:v>-586507</c:v>
                </c:pt>
                <c:pt idx="3593">
                  <c:v>-11738519</c:v>
                </c:pt>
                <c:pt idx="3594">
                  <c:v>-909814</c:v>
                </c:pt>
                <c:pt idx="3595">
                  <c:v>-978790</c:v>
                </c:pt>
                <c:pt idx="3596">
                  <c:v>-1175216</c:v>
                </c:pt>
                <c:pt idx="3597">
                  <c:v>-15182960</c:v>
                </c:pt>
                <c:pt idx="3598">
                  <c:v>-881622</c:v>
                </c:pt>
                <c:pt idx="3599">
                  <c:v>-6073753</c:v>
                </c:pt>
                <c:pt idx="3600">
                  <c:v>-15186564</c:v>
                </c:pt>
                <c:pt idx="3601">
                  <c:v>-11120689</c:v>
                </c:pt>
                <c:pt idx="3602">
                  <c:v>-19596068</c:v>
                </c:pt>
                <c:pt idx="3603">
                  <c:v>-15682875</c:v>
                </c:pt>
                <c:pt idx="3604">
                  <c:v>-5882440</c:v>
                </c:pt>
                <c:pt idx="3605">
                  <c:v>-980461</c:v>
                </c:pt>
                <c:pt idx="3606">
                  <c:v>-5884138</c:v>
                </c:pt>
                <c:pt idx="3607">
                  <c:v>-19624526</c:v>
                </c:pt>
                <c:pt idx="3608">
                  <c:v>-17174509</c:v>
                </c:pt>
                <c:pt idx="3609">
                  <c:v>-4907100</c:v>
                </c:pt>
                <c:pt idx="3610">
                  <c:v>-809722</c:v>
                </c:pt>
                <c:pt idx="3611">
                  <c:v>-34369221</c:v>
                </c:pt>
                <c:pt idx="3612">
                  <c:v>-29462420</c:v>
                </c:pt>
                <c:pt idx="3613">
                  <c:v>-11785798</c:v>
                </c:pt>
                <c:pt idx="3614">
                  <c:v>-9830621</c:v>
                </c:pt>
                <c:pt idx="3615">
                  <c:v>-6389971</c:v>
                </c:pt>
                <c:pt idx="3616">
                  <c:v>-1573107</c:v>
                </c:pt>
                <c:pt idx="3617">
                  <c:v>-29500737</c:v>
                </c:pt>
                <c:pt idx="3618">
                  <c:v>-12785034</c:v>
                </c:pt>
                <c:pt idx="3619">
                  <c:v>-8359756</c:v>
                </c:pt>
                <c:pt idx="3620">
                  <c:v>-79860848</c:v>
                </c:pt>
                <c:pt idx="3621">
                  <c:v>-37376626</c:v>
                </c:pt>
                <c:pt idx="3622">
                  <c:v>-39347474</c:v>
                </c:pt>
                <c:pt idx="3623">
                  <c:v>-16726580</c:v>
                </c:pt>
                <c:pt idx="3624">
                  <c:v>-7872856</c:v>
                </c:pt>
                <c:pt idx="3625">
                  <c:v>-8368825</c:v>
                </c:pt>
                <c:pt idx="3626">
                  <c:v>-19694930</c:v>
                </c:pt>
                <c:pt idx="3627">
                  <c:v>-689492</c:v>
                </c:pt>
                <c:pt idx="3628">
                  <c:v>-2561892</c:v>
                </c:pt>
                <c:pt idx="3629">
                  <c:v>-7882810</c:v>
                </c:pt>
                <c:pt idx="3630">
                  <c:v>-11824630</c:v>
                </c:pt>
                <c:pt idx="3631">
                  <c:v>-49300000</c:v>
                </c:pt>
                <c:pt idx="3632">
                  <c:v>-13313646</c:v>
                </c:pt>
                <c:pt idx="3633">
                  <c:v>-7891338</c:v>
                </c:pt>
                <c:pt idx="3634">
                  <c:v>-2960148</c:v>
                </c:pt>
                <c:pt idx="3635">
                  <c:v>-19736635</c:v>
                </c:pt>
                <c:pt idx="3636">
                  <c:v>-1381565</c:v>
                </c:pt>
                <c:pt idx="3637">
                  <c:v>-9868383</c:v>
                </c:pt>
                <c:pt idx="3638">
                  <c:v>-16579086</c:v>
                </c:pt>
                <c:pt idx="3639">
                  <c:v>-4934913</c:v>
                </c:pt>
                <c:pt idx="3640">
                  <c:v>-987004</c:v>
                </c:pt>
                <c:pt idx="3641">
                  <c:v>-9871514</c:v>
                </c:pt>
                <c:pt idx="3642">
                  <c:v>-39488080</c:v>
                </c:pt>
                <c:pt idx="3643">
                  <c:v>-19647348</c:v>
                </c:pt>
                <c:pt idx="3644">
                  <c:v>-7899497</c:v>
                </c:pt>
                <c:pt idx="3645">
                  <c:v>-8887065</c:v>
                </c:pt>
                <c:pt idx="3646">
                  <c:v>-13236409</c:v>
                </c:pt>
                <c:pt idx="3647">
                  <c:v>-14816912</c:v>
                </c:pt>
                <c:pt idx="3648">
                  <c:v>-10374831</c:v>
                </c:pt>
                <c:pt idx="3649">
                  <c:v>-11858147</c:v>
                </c:pt>
                <c:pt idx="3650">
                  <c:v>-1482420</c:v>
                </c:pt>
                <c:pt idx="3651">
                  <c:v>-59331829</c:v>
                </c:pt>
                <c:pt idx="3652">
                  <c:v>-6429473</c:v>
                </c:pt>
                <c:pt idx="3653">
                  <c:v>-3462394</c:v>
                </c:pt>
                <c:pt idx="3654">
                  <c:v>-6433363</c:v>
                </c:pt>
                <c:pt idx="3655">
                  <c:v>-5443993</c:v>
                </c:pt>
                <c:pt idx="3656">
                  <c:v>-989962610</c:v>
                </c:pt>
                <c:pt idx="3657">
                  <c:v>-989982</c:v>
                </c:pt>
                <c:pt idx="3658">
                  <c:v>-11880078</c:v>
                </c:pt>
                <c:pt idx="3659">
                  <c:v>-6435852</c:v>
                </c:pt>
                <c:pt idx="3660">
                  <c:v>-5945394</c:v>
                </c:pt>
                <c:pt idx="3661">
                  <c:v>-69382160</c:v>
                </c:pt>
                <c:pt idx="3662">
                  <c:v>-2973655</c:v>
                </c:pt>
                <c:pt idx="3663">
                  <c:v>-1288722</c:v>
                </c:pt>
                <c:pt idx="3664">
                  <c:v>-689380</c:v>
                </c:pt>
                <c:pt idx="3665">
                  <c:v>-3470767</c:v>
                </c:pt>
                <c:pt idx="3666">
                  <c:v>-13884496</c:v>
                </c:pt>
                <c:pt idx="3667">
                  <c:v>-297532</c:v>
                </c:pt>
                <c:pt idx="3668">
                  <c:v>-4962560</c:v>
                </c:pt>
                <c:pt idx="3669">
                  <c:v>-9528558</c:v>
                </c:pt>
                <c:pt idx="3670">
                  <c:v>-893357</c:v>
                </c:pt>
                <c:pt idx="3671">
                  <c:v>-24816338</c:v>
                </c:pt>
                <c:pt idx="3672">
                  <c:v>-2978000</c:v>
                </c:pt>
                <c:pt idx="3673">
                  <c:v>-83832772</c:v>
                </c:pt>
                <c:pt idx="3674">
                  <c:v>-6750474</c:v>
                </c:pt>
                <c:pt idx="3675">
                  <c:v>-17872563</c:v>
                </c:pt>
                <c:pt idx="3676">
                  <c:v>-7946519</c:v>
                </c:pt>
                <c:pt idx="3677">
                  <c:v>-6953549</c:v>
                </c:pt>
                <c:pt idx="3678">
                  <c:v>-7947039</c:v>
                </c:pt>
                <c:pt idx="3679">
                  <c:v>-1192174</c:v>
                </c:pt>
                <c:pt idx="3680">
                  <c:v>-993613</c:v>
                </c:pt>
                <c:pt idx="3681">
                  <c:v>-13414567</c:v>
                </c:pt>
                <c:pt idx="3682">
                  <c:v>-16893131</c:v>
                </c:pt>
                <c:pt idx="3683">
                  <c:v>-9441786</c:v>
                </c:pt>
                <c:pt idx="3684">
                  <c:v>-5963503</c:v>
                </c:pt>
                <c:pt idx="3685">
                  <c:v>-198889</c:v>
                </c:pt>
                <c:pt idx="3686">
                  <c:v>-21878028</c:v>
                </c:pt>
                <c:pt idx="3687">
                  <c:v>-11934196</c:v>
                </c:pt>
                <c:pt idx="3688">
                  <c:v>-24865096</c:v>
                </c:pt>
                <c:pt idx="3689">
                  <c:v>-13924922</c:v>
                </c:pt>
                <c:pt idx="3690">
                  <c:v>-15218475</c:v>
                </c:pt>
                <c:pt idx="3691">
                  <c:v>-3780041</c:v>
                </c:pt>
                <c:pt idx="3692">
                  <c:v>-34816875</c:v>
                </c:pt>
                <c:pt idx="3693">
                  <c:v>-14125795</c:v>
                </c:pt>
                <c:pt idx="3694">
                  <c:v>-24870885</c:v>
                </c:pt>
                <c:pt idx="3695">
                  <c:v>-3979738</c:v>
                </c:pt>
                <c:pt idx="3696">
                  <c:v>-14926452</c:v>
                </c:pt>
                <c:pt idx="3697">
                  <c:v>-5572976</c:v>
                </c:pt>
                <c:pt idx="3698">
                  <c:v>-696724557</c:v>
                </c:pt>
                <c:pt idx="3699">
                  <c:v>-13936740</c:v>
                </c:pt>
                <c:pt idx="3700">
                  <c:v>-5973565</c:v>
                </c:pt>
                <c:pt idx="3701">
                  <c:v>-5477230</c:v>
                </c:pt>
                <c:pt idx="3702">
                  <c:v>-49793600</c:v>
                </c:pt>
                <c:pt idx="3703">
                  <c:v>-11851144</c:v>
                </c:pt>
                <c:pt idx="3704">
                  <c:v>-164334574</c:v>
                </c:pt>
                <c:pt idx="3705">
                  <c:v>-557755</c:v>
                </c:pt>
                <c:pt idx="3706">
                  <c:v>-3785127</c:v>
                </c:pt>
                <c:pt idx="3707">
                  <c:v>-59768583</c:v>
                </c:pt>
                <c:pt idx="3708">
                  <c:v>-1992320</c:v>
                </c:pt>
                <c:pt idx="3709">
                  <c:v>-2292073</c:v>
                </c:pt>
                <c:pt idx="3710">
                  <c:v>-6976162</c:v>
                </c:pt>
                <c:pt idx="3711">
                  <c:v>-5979800</c:v>
                </c:pt>
                <c:pt idx="3712">
                  <c:v>-13953505</c:v>
                </c:pt>
                <c:pt idx="3713">
                  <c:v>-44854891</c:v>
                </c:pt>
                <c:pt idx="3714">
                  <c:v>-39871022</c:v>
                </c:pt>
                <c:pt idx="3715">
                  <c:v>-4983934</c:v>
                </c:pt>
                <c:pt idx="3716">
                  <c:v>-3987164</c:v>
                </c:pt>
                <c:pt idx="3717">
                  <c:v>-1196170</c:v>
                </c:pt>
                <c:pt idx="3718">
                  <c:v>-24922769</c:v>
                </c:pt>
                <c:pt idx="3719">
                  <c:v>-8972555</c:v>
                </c:pt>
                <c:pt idx="3720">
                  <c:v>-32900538</c:v>
                </c:pt>
                <c:pt idx="3721">
                  <c:v>-30915039</c:v>
                </c:pt>
                <c:pt idx="3722">
                  <c:v>-598397534</c:v>
                </c:pt>
                <c:pt idx="3723">
                  <c:v>-498668</c:v>
                </c:pt>
                <c:pt idx="3724">
                  <c:v>-102725701</c:v>
                </c:pt>
                <c:pt idx="3725">
                  <c:v>-17954750</c:v>
                </c:pt>
                <c:pt idx="3726">
                  <c:v>-12588338</c:v>
                </c:pt>
                <c:pt idx="3727">
                  <c:v>-1995042</c:v>
                </c:pt>
                <c:pt idx="3728">
                  <c:v>-698312689</c:v>
                </c:pt>
                <c:pt idx="3729">
                  <c:v>-1496522</c:v>
                </c:pt>
                <c:pt idx="3730">
                  <c:v>-24943308</c:v>
                </c:pt>
                <c:pt idx="3731">
                  <c:v>-28935714</c:v>
                </c:pt>
                <c:pt idx="3732">
                  <c:v>-5987157</c:v>
                </c:pt>
                <c:pt idx="3733">
                  <c:v>-89809438</c:v>
                </c:pt>
                <c:pt idx="3734">
                  <c:v>-3991940</c:v>
                </c:pt>
                <c:pt idx="3735">
                  <c:v>-9980652</c:v>
                </c:pt>
                <c:pt idx="3736">
                  <c:v>-4491309</c:v>
                </c:pt>
                <c:pt idx="3737">
                  <c:v>-14971130</c:v>
                </c:pt>
                <c:pt idx="3738">
                  <c:v>-12976053</c:v>
                </c:pt>
                <c:pt idx="3739">
                  <c:v>-23957120</c:v>
                </c:pt>
                <c:pt idx="3740">
                  <c:v>-2994995</c:v>
                </c:pt>
                <c:pt idx="3741">
                  <c:v>-25458771</c:v>
                </c:pt>
                <c:pt idx="3742">
                  <c:v>-2096670</c:v>
                </c:pt>
                <c:pt idx="3743">
                  <c:v>-6789304</c:v>
                </c:pt>
                <c:pt idx="3744">
                  <c:v>-1647420</c:v>
                </c:pt>
                <c:pt idx="3745">
                  <c:v>-9984553</c:v>
                </c:pt>
                <c:pt idx="3746">
                  <c:v>-14976909</c:v>
                </c:pt>
                <c:pt idx="3747">
                  <c:v>-34950587</c:v>
                </c:pt>
                <c:pt idx="3748">
                  <c:v>-14979620</c:v>
                </c:pt>
                <c:pt idx="3749">
                  <c:v>-149800772</c:v>
                </c:pt>
                <c:pt idx="3750">
                  <c:v>-11985384</c:v>
                </c:pt>
                <c:pt idx="3751">
                  <c:v>-1997564</c:v>
                </c:pt>
                <c:pt idx="3752">
                  <c:v>-11386249</c:v>
                </c:pt>
                <c:pt idx="3753">
                  <c:v>-9988165</c:v>
                </c:pt>
                <c:pt idx="3754">
                  <c:v>-399545745</c:v>
                </c:pt>
                <c:pt idx="3755">
                  <c:v>-553005191</c:v>
                </c:pt>
                <c:pt idx="3756">
                  <c:v>-64927587</c:v>
                </c:pt>
                <c:pt idx="3757">
                  <c:v>-139853928</c:v>
                </c:pt>
                <c:pt idx="3758">
                  <c:v>-3995937</c:v>
                </c:pt>
                <c:pt idx="3759">
                  <c:v>-1498479</c:v>
                </c:pt>
                <c:pt idx="3760">
                  <c:v>-2397701809</c:v>
                </c:pt>
                <c:pt idx="3761">
                  <c:v>-24977277</c:v>
                </c:pt>
                <c:pt idx="3762">
                  <c:v>-19982851</c:v>
                </c:pt>
                <c:pt idx="3763">
                  <c:v>-23979782</c:v>
                </c:pt>
                <c:pt idx="3764">
                  <c:v>-20984407</c:v>
                </c:pt>
                <c:pt idx="3765">
                  <c:v>-999279</c:v>
                </c:pt>
                <c:pt idx="3766">
                  <c:v>-8394275</c:v>
                </c:pt>
                <c:pt idx="3767">
                  <c:v>-18987439</c:v>
                </c:pt>
                <c:pt idx="3768">
                  <c:v>-9994439</c:v>
                </c:pt>
                <c:pt idx="3769">
                  <c:v>-1499297</c:v>
                </c:pt>
                <c:pt idx="3770">
                  <c:v>-49976894</c:v>
                </c:pt>
                <c:pt idx="3771">
                  <c:v>-1099560838</c:v>
                </c:pt>
                <c:pt idx="3772">
                  <c:v>-24990090</c:v>
                </c:pt>
                <c:pt idx="3773">
                  <c:v>-59977549</c:v>
                </c:pt>
                <c:pt idx="3774">
                  <c:v>-9996393</c:v>
                </c:pt>
                <c:pt idx="3775">
                  <c:v>-299897945</c:v>
                </c:pt>
                <c:pt idx="3776">
                  <c:v>-91973129</c:v>
                </c:pt>
                <c:pt idx="3777">
                  <c:v>-2127109510</c:v>
                </c:pt>
                <c:pt idx="3778">
                  <c:v>-24995244</c:v>
                </c:pt>
                <c:pt idx="3779">
                  <c:v>-15997036</c:v>
                </c:pt>
                <c:pt idx="3780">
                  <c:v>-33995909</c:v>
                </c:pt>
                <c:pt idx="3781">
                  <c:v>-93990787</c:v>
                </c:pt>
                <c:pt idx="3782">
                  <c:v>-2499804112</c:v>
                </c:pt>
                <c:pt idx="3783">
                  <c:v>-4199788333</c:v>
                </c:pt>
                <c:pt idx="3784">
                  <c:v>-8999838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A7-46AB-A179-7E65F4822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3612975"/>
        <c:axId val="1350302143"/>
      </c:scatterChart>
      <c:valAx>
        <c:axId val="1343612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302143"/>
        <c:crosses val="autoZero"/>
        <c:crossBetween val="midCat"/>
      </c:valAx>
      <c:valAx>
        <c:axId val="135030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612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'1. GENRE '!$C$1</c:f>
              <c:strCache>
                <c:ptCount val="1"/>
                <c:pt idx="0">
                  <c:v>Average IMBD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 GENRE '!$A$2:$A$22</c:f>
              <c:strCache>
                <c:ptCount val="21"/>
                <c:pt idx="0">
                  <c:v>History</c:v>
                </c:pt>
                <c:pt idx="1">
                  <c:v>Biography</c:v>
                </c:pt>
                <c:pt idx="2">
                  <c:v>War</c:v>
                </c:pt>
                <c:pt idx="3">
                  <c:v>Drama</c:v>
                </c:pt>
                <c:pt idx="4">
                  <c:v>Romance</c:v>
                </c:pt>
                <c:pt idx="5">
                  <c:v>Thriller</c:v>
                </c:pt>
                <c:pt idx="6">
                  <c:v>Crime</c:v>
                </c:pt>
                <c:pt idx="7">
                  <c:v>Horror</c:v>
                </c:pt>
                <c:pt idx="8">
                  <c:v>Western</c:v>
                </c:pt>
                <c:pt idx="9">
                  <c:v>Animation</c:v>
                </c:pt>
                <c:pt idx="10">
                  <c:v>Mystery</c:v>
                </c:pt>
                <c:pt idx="11">
                  <c:v>Action</c:v>
                </c:pt>
                <c:pt idx="12">
                  <c:v>Comedy</c:v>
                </c:pt>
                <c:pt idx="13">
                  <c:v>Sport</c:v>
                </c:pt>
                <c:pt idx="14">
                  <c:v>Adventure</c:v>
                </c:pt>
                <c:pt idx="15">
                  <c:v>Musical</c:v>
                </c:pt>
                <c:pt idx="16">
                  <c:v>Fantasy</c:v>
                </c:pt>
                <c:pt idx="17">
                  <c:v>Sci-Fi</c:v>
                </c:pt>
                <c:pt idx="18">
                  <c:v>Family</c:v>
                </c:pt>
                <c:pt idx="19">
                  <c:v>Music</c:v>
                </c:pt>
                <c:pt idx="20">
                  <c:v>Documentary</c:v>
                </c:pt>
              </c:strCache>
            </c:strRef>
          </c:cat>
          <c:val>
            <c:numRef>
              <c:f>'1. GENRE '!$C$2:$C$22</c:f>
              <c:numCache>
                <c:formatCode>0.0</c:formatCode>
                <c:ptCount val="21"/>
                <c:pt idx="0">
                  <c:v>7.1315789473684239</c:v>
                </c:pt>
                <c:pt idx="1">
                  <c:v>7.1400826446281007</c:v>
                </c:pt>
                <c:pt idx="2">
                  <c:v>7.0484276729559747</c:v>
                </c:pt>
                <c:pt idx="3">
                  <c:v>6.7890052356021124</c:v>
                </c:pt>
                <c:pt idx="4">
                  <c:v>6.4262124711316346</c:v>
                </c:pt>
                <c:pt idx="5">
                  <c:v>6.372309107635699</c:v>
                </c:pt>
                <c:pt idx="6">
                  <c:v>6.5481481481481483</c:v>
                </c:pt>
                <c:pt idx="7">
                  <c:v>5.9010582010581984</c:v>
                </c:pt>
                <c:pt idx="8">
                  <c:v>6.7655172413793121</c:v>
                </c:pt>
                <c:pt idx="9">
                  <c:v>6.7005076142132003</c:v>
                </c:pt>
                <c:pt idx="10">
                  <c:v>6.469496021220162</c:v>
                </c:pt>
                <c:pt idx="11">
                  <c:v>6.2859893048128415</c:v>
                </c:pt>
                <c:pt idx="12">
                  <c:v>6.18276324614353</c:v>
                </c:pt>
                <c:pt idx="13">
                  <c:v>6.6013605442176848</c:v>
                </c:pt>
                <c:pt idx="14">
                  <c:v>6.4549608355091417</c:v>
                </c:pt>
                <c:pt idx="15">
                  <c:v>6.5509803921568617</c:v>
                </c:pt>
                <c:pt idx="16">
                  <c:v>6.2850806451612913</c:v>
                </c:pt>
                <c:pt idx="17">
                  <c:v>6.3258799171842632</c:v>
                </c:pt>
                <c:pt idx="18">
                  <c:v>6.2</c:v>
                </c:pt>
                <c:pt idx="19">
                  <c:v>6.4566801619433232</c:v>
                </c:pt>
                <c:pt idx="20">
                  <c:v>7.0119402985074641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46-4E98-8952-7DA08E764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21402768"/>
        <c:axId val="191829552"/>
      </c:barChart>
      <c:catAx>
        <c:axId val="921402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29552"/>
        <c:crosses val="autoZero"/>
        <c:auto val="1"/>
        <c:lblAlgn val="ctr"/>
        <c:lblOffset val="100"/>
        <c:noMultiLvlLbl val="0"/>
      </c:catAx>
      <c:valAx>
        <c:axId val="19182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40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Mode</a:t>
            </a:r>
            <a:r>
              <a:rPr lang="en-IN" baseline="0"/>
              <a:t> of IMBD score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 GENRE '!$A$2:$A$22</c:f>
              <c:strCache>
                <c:ptCount val="21"/>
                <c:pt idx="0">
                  <c:v>History</c:v>
                </c:pt>
                <c:pt idx="1">
                  <c:v>Biography</c:v>
                </c:pt>
                <c:pt idx="2">
                  <c:v>War</c:v>
                </c:pt>
                <c:pt idx="3">
                  <c:v>Drama</c:v>
                </c:pt>
                <c:pt idx="4">
                  <c:v>Romance</c:v>
                </c:pt>
                <c:pt idx="5">
                  <c:v>Thriller</c:v>
                </c:pt>
                <c:pt idx="6">
                  <c:v>Crime</c:v>
                </c:pt>
                <c:pt idx="7">
                  <c:v>Horror</c:v>
                </c:pt>
                <c:pt idx="8">
                  <c:v>Western</c:v>
                </c:pt>
                <c:pt idx="9">
                  <c:v>Animation</c:v>
                </c:pt>
                <c:pt idx="10">
                  <c:v>Mystery</c:v>
                </c:pt>
                <c:pt idx="11">
                  <c:v>Action</c:v>
                </c:pt>
                <c:pt idx="12">
                  <c:v>Comedy</c:v>
                </c:pt>
                <c:pt idx="13">
                  <c:v>Sport</c:v>
                </c:pt>
                <c:pt idx="14">
                  <c:v>Adventure</c:v>
                </c:pt>
                <c:pt idx="15">
                  <c:v>Musical</c:v>
                </c:pt>
                <c:pt idx="16">
                  <c:v>Fantasy</c:v>
                </c:pt>
                <c:pt idx="17">
                  <c:v>Sci-Fi</c:v>
                </c:pt>
                <c:pt idx="18">
                  <c:v>Family</c:v>
                </c:pt>
                <c:pt idx="19">
                  <c:v>Music</c:v>
                </c:pt>
                <c:pt idx="20">
                  <c:v>Documentary</c:v>
                </c:pt>
              </c:strCache>
            </c:strRef>
          </c:cat>
          <c:val>
            <c:numRef>
              <c:f>'1. GENRE '!$D$2:$D$22</c:f>
              <c:numCache>
                <c:formatCode>General</c:formatCode>
                <c:ptCount val="21"/>
                <c:pt idx="0">
                  <c:v>7.7</c:v>
                </c:pt>
                <c:pt idx="1">
                  <c:v>7</c:v>
                </c:pt>
                <c:pt idx="2">
                  <c:v>7.1</c:v>
                </c:pt>
                <c:pt idx="3">
                  <c:v>6.7</c:v>
                </c:pt>
                <c:pt idx="4">
                  <c:v>6.5</c:v>
                </c:pt>
                <c:pt idx="5">
                  <c:v>6.5</c:v>
                </c:pt>
                <c:pt idx="6">
                  <c:v>6.6</c:v>
                </c:pt>
                <c:pt idx="7">
                  <c:v>5.9</c:v>
                </c:pt>
                <c:pt idx="8">
                  <c:v>6.8</c:v>
                </c:pt>
                <c:pt idx="9">
                  <c:v>7.3</c:v>
                </c:pt>
                <c:pt idx="10">
                  <c:v>6.6</c:v>
                </c:pt>
                <c:pt idx="11">
                  <c:v>6.6</c:v>
                </c:pt>
                <c:pt idx="12">
                  <c:v>6.3</c:v>
                </c:pt>
                <c:pt idx="13">
                  <c:v>7.2</c:v>
                </c:pt>
                <c:pt idx="14">
                  <c:v>6.7</c:v>
                </c:pt>
                <c:pt idx="15">
                  <c:v>7.1</c:v>
                </c:pt>
                <c:pt idx="16">
                  <c:v>6.7</c:v>
                </c:pt>
                <c:pt idx="17">
                  <c:v>7</c:v>
                </c:pt>
                <c:pt idx="18">
                  <c:v>5.4</c:v>
                </c:pt>
                <c:pt idx="19">
                  <c:v>6.2</c:v>
                </c:pt>
                <c:pt idx="20">
                  <c:v>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4A-4F85-B1B4-DB25B5589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21391728"/>
        <c:axId val="191824096"/>
      </c:barChart>
      <c:catAx>
        <c:axId val="921391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24096"/>
        <c:crosses val="autoZero"/>
        <c:auto val="1"/>
        <c:lblAlgn val="ctr"/>
        <c:lblOffset val="100"/>
        <c:noMultiLvlLbl val="0"/>
      </c:catAx>
      <c:valAx>
        <c:axId val="19182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39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'1. GENRE '!$E$1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 GENRE '!$A$2:$A$22</c:f>
              <c:strCache>
                <c:ptCount val="21"/>
                <c:pt idx="0">
                  <c:v>History</c:v>
                </c:pt>
                <c:pt idx="1">
                  <c:v>Biography</c:v>
                </c:pt>
                <c:pt idx="2">
                  <c:v>War</c:v>
                </c:pt>
                <c:pt idx="3">
                  <c:v>Drama</c:v>
                </c:pt>
                <c:pt idx="4">
                  <c:v>Romance</c:v>
                </c:pt>
                <c:pt idx="5">
                  <c:v>Thriller</c:v>
                </c:pt>
                <c:pt idx="6">
                  <c:v>Crime</c:v>
                </c:pt>
                <c:pt idx="7">
                  <c:v>Horror</c:v>
                </c:pt>
                <c:pt idx="8">
                  <c:v>Western</c:v>
                </c:pt>
                <c:pt idx="9">
                  <c:v>Animation</c:v>
                </c:pt>
                <c:pt idx="10">
                  <c:v>Mystery</c:v>
                </c:pt>
                <c:pt idx="11">
                  <c:v>Action</c:v>
                </c:pt>
                <c:pt idx="12">
                  <c:v>Comedy</c:v>
                </c:pt>
                <c:pt idx="13">
                  <c:v>Sport</c:v>
                </c:pt>
                <c:pt idx="14">
                  <c:v>Adventure</c:v>
                </c:pt>
                <c:pt idx="15">
                  <c:v>Musical</c:v>
                </c:pt>
                <c:pt idx="16">
                  <c:v>Fantasy</c:v>
                </c:pt>
                <c:pt idx="17">
                  <c:v>Sci-Fi</c:v>
                </c:pt>
                <c:pt idx="18">
                  <c:v>Family</c:v>
                </c:pt>
                <c:pt idx="19">
                  <c:v>Music</c:v>
                </c:pt>
                <c:pt idx="20">
                  <c:v>Documentary</c:v>
                </c:pt>
              </c:strCache>
            </c:strRef>
          </c:cat>
          <c:val>
            <c:numRef>
              <c:f>'1. GENRE '!$E$2:$E$22</c:f>
              <c:numCache>
                <c:formatCode>General</c:formatCode>
                <c:ptCount val="21"/>
                <c:pt idx="0">
                  <c:v>7.2</c:v>
                </c:pt>
                <c:pt idx="1">
                  <c:v>7.2</c:v>
                </c:pt>
                <c:pt idx="2">
                  <c:v>7.1</c:v>
                </c:pt>
                <c:pt idx="3">
                  <c:v>6.9</c:v>
                </c:pt>
                <c:pt idx="4">
                  <c:v>6.5</c:v>
                </c:pt>
                <c:pt idx="5">
                  <c:v>6.4</c:v>
                </c:pt>
                <c:pt idx="6">
                  <c:v>6.6</c:v>
                </c:pt>
                <c:pt idx="7">
                  <c:v>5.9</c:v>
                </c:pt>
                <c:pt idx="8">
                  <c:v>6.8</c:v>
                </c:pt>
                <c:pt idx="9">
                  <c:v>6.8</c:v>
                </c:pt>
                <c:pt idx="10">
                  <c:v>6.5</c:v>
                </c:pt>
                <c:pt idx="11">
                  <c:v>6.3</c:v>
                </c:pt>
                <c:pt idx="12">
                  <c:v>6.3</c:v>
                </c:pt>
                <c:pt idx="13">
                  <c:v>6.8</c:v>
                </c:pt>
                <c:pt idx="14">
                  <c:v>6.6</c:v>
                </c:pt>
                <c:pt idx="15">
                  <c:v>6.7</c:v>
                </c:pt>
                <c:pt idx="16">
                  <c:v>6.4</c:v>
                </c:pt>
                <c:pt idx="17">
                  <c:v>6.4</c:v>
                </c:pt>
                <c:pt idx="18">
                  <c:v>6.3</c:v>
                </c:pt>
                <c:pt idx="19">
                  <c:v>6.7</c:v>
                </c:pt>
                <c:pt idx="20">
                  <c:v>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62-425A-AEAA-721127C1A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9016880"/>
        <c:axId val="191825584"/>
      </c:barChart>
      <c:catAx>
        <c:axId val="679016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25584"/>
        <c:crosses val="autoZero"/>
        <c:auto val="1"/>
        <c:lblAlgn val="ctr"/>
        <c:lblOffset val="100"/>
        <c:noMultiLvlLbl val="0"/>
      </c:catAx>
      <c:valAx>
        <c:axId val="19182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01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'1. GENRE '!$F$1</c:f>
              <c:strCache>
                <c:ptCount val="1"/>
                <c:pt idx="0">
                  <c:v>Range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 GENRE '!$A$2:$A$22</c:f>
              <c:strCache>
                <c:ptCount val="21"/>
                <c:pt idx="0">
                  <c:v>History</c:v>
                </c:pt>
                <c:pt idx="1">
                  <c:v>Biography</c:v>
                </c:pt>
                <c:pt idx="2">
                  <c:v>War</c:v>
                </c:pt>
                <c:pt idx="3">
                  <c:v>Drama</c:v>
                </c:pt>
                <c:pt idx="4">
                  <c:v>Romance</c:v>
                </c:pt>
                <c:pt idx="5">
                  <c:v>Thriller</c:v>
                </c:pt>
                <c:pt idx="6">
                  <c:v>Crime</c:v>
                </c:pt>
                <c:pt idx="7">
                  <c:v>Horror</c:v>
                </c:pt>
                <c:pt idx="8">
                  <c:v>Western</c:v>
                </c:pt>
                <c:pt idx="9">
                  <c:v>Animation</c:v>
                </c:pt>
                <c:pt idx="10">
                  <c:v>Mystery</c:v>
                </c:pt>
                <c:pt idx="11">
                  <c:v>Action</c:v>
                </c:pt>
                <c:pt idx="12">
                  <c:v>Comedy</c:v>
                </c:pt>
                <c:pt idx="13">
                  <c:v>Sport</c:v>
                </c:pt>
                <c:pt idx="14">
                  <c:v>Adventure</c:v>
                </c:pt>
                <c:pt idx="15">
                  <c:v>Musical</c:v>
                </c:pt>
                <c:pt idx="16">
                  <c:v>Fantasy</c:v>
                </c:pt>
                <c:pt idx="17">
                  <c:v>Sci-Fi</c:v>
                </c:pt>
                <c:pt idx="18">
                  <c:v>Family</c:v>
                </c:pt>
                <c:pt idx="19">
                  <c:v>Music</c:v>
                </c:pt>
                <c:pt idx="20">
                  <c:v>Documentary</c:v>
                </c:pt>
              </c:strCache>
            </c:strRef>
          </c:cat>
          <c:val>
            <c:numRef>
              <c:f>'1. GENRE '!$F$2:$F$22</c:f>
              <c:numCache>
                <c:formatCode>General</c:formatCode>
                <c:ptCount val="21"/>
                <c:pt idx="0">
                  <c:v>3.4000000000000004</c:v>
                </c:pt>
                <c:pt idx="1">
                  <c:v>4.4000000000000004</c:v>
                </c:pt>
                <c:pt idx="2">
                  <c:v>4.3</c:v>
                </c:pt>
                <c:pt idx="3">
                  <c:v>7.2000000000000011</c:v>
                </c:pt>
                <c:pt idx="4">
                  <c:v>6.4</c:v>
                </c:pt>
                <c:pt idx="5">
                  <c:v>6.3</c:v>
                </c:pt>
                <c:pt idx="6">
                  <c:v>6.9</c:v>
                </c:pt>
                <c:pt idx="7">
                  <c:v>6.3</c:v>
                </c:pt>
                <c:pt idx="8">
                  <c:v>4.8000000000000007</c:v>
                </c:pt>
                <c:pt idx="9">
                  <c:v>5.8</c:v>
                </c:pt>
                <c:pt idx="10">
                  <c:v>5.5</c:v>
                </c:pt>
                <c:pt idx="11">
                  <c:v>6.9</c:v>
                </c:pt>
                <c:pt idx="12">
                  <c:v>6.9</c:v>
                </c:pt>
                <c:pt idx="13">
                  <c:v>6.4</c:v>
                </c:pt>
                <c:pt idx="14">
                  <c:v>6.6000000000000005</c:v>
                </c:pt>
                <c:pt idx="15">
                  <c:v>6.4</c:v>
                </c:pt>
                <c:pt idx="16">
                  <c:v>6.7</c:v>
                </c:pt>
                <c:pt idx="17">
                  <c:v>6.9</c:v>
                </c:pt>
                <c:pt idx="18">
                  <c:v>6.6999999999999993</c:v>
                </c:pt>
                <c:pt idx="19">
                  <c:v>6.9</c:v>
                </c:pt>
                <c:pt idx="20">
                  <c:v>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2A-4F88-BBD6-7D5984B35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25386944"/>
        <c:axId val="191830048"/>
      </c:barChart>
      <c:catAx>
        <c:axId val="1125386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30048"/>
        <c:crosses val="autoZero"/>
        <c:auto val="1"/>
        <c:lblAlgn val="ctr"/>
        <c:lblOffset val="100"/>
        <c:noMultiLvlLbl val="0"/>
      </c:catAx>
      <c:valAx>
        <c:axId val="19183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38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'1. GENRE '!$I$1</c:f>
              <c:strCache>
                <c:ptCount val="1"/>
                <c:pt idx="0">
                  <c:v>VARIANCE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 GENRE '!$A$2:$A$22</c:f>
              <c:strCache>
                <c:ptCount val="21"/>
                <c:pt idx="0">
                  <c:v>History</c:v>
                </c:pt>
                <c:pt idx="1">
                  <c:v>Biography</c:v>
                </c:pt>
                <c:pt idx="2">
                  <c:v>War</c:v>
                </c:pt>
                <c:pt idx="3">
                  <c:v>Drama</c:v>
                </c:pt>
                <c:pt idx="4">
                  <c:v>Romance</c:v>
                </c:pt>
                <c:pt idx="5">
                  <c:v>Thriller</c:v>
                </c:pt>
                <c:pt idx="6">
                  <c:v>Crime</c:v>
                </c:pt>
                <c:pt idx="7">
                  <c:v>Horror</c:v>
                </c:pt>
                <c:pt idx="8">
                  <c:v>Western</c:v>
                </c:pt>
                <c:pt idx="9">
                  <c:v>Animation</c:v>
                </c:pt>
                <c:pt idx="10">
                  <c:v>Mystery</c:v>
                </c:pt>
                <c:pt idx="11">
                  <c:v>Action</c:v>
                </c:pt>
                <c:pt idx="12">
                  <c:v>Comedy</c:v>
                </c:pt>
                <c:pt idx="13">
                  <c:v>Sport</c:v>
                </c:pt>
                <c:pt idx="14">
                  <c:v>Adventure</c:v>
                </c:pt>
                <c:pt idx="15">
                  <c:v>Musical</c:v>
                </c:pt>
                <c:pt idx="16">
                  <c:v>Fantasy</c:v>
                </c:pt>
                <c:pt idx="17">
                  <c:v>Sci-Fi</c:v>
                </c:pt>
                <c:pt idx="18">
                  <c:v>Family</c:v>
                </c:pt>
                <c:pt idx="19">
                  <c:v>Music</c:v>
                </c:pt>
                <c:pt idx="20">
                  <c:v>Documentary</c:v>
                </c:pt>
              </c:strCache>
            </c:strRef>
          </c:cat>
          <c:val>
            <c:numRef>
              <c:f>'1. GENRE '!$I$2:$I$22</c:f>
              <c:numCache>
                <c:formatCode>0.0</c:formatCode>
                <c:ptCount val="21"/>
                <c:pt idx="0">
                  <c:v>0.44860803324099746</c:v>
                </c:pt>
                <c:pt idx="1">
                  <c:v>0.50215371217813021</c:v>
                </c:pt>
                <c:pt idx="2">
                  <c:v>0.64828369130967034</c:v>
                </c:pt>
                <c:pt idx="3">
                  <c:v>0.79397335599329888</c:v>
                </c:pt>
                <c:pt idx="4">
                  <c:v>0.93786948834335293</c:v>
                </c:pt>
                <c:pt idx="5">
                  <c:v>0.93824885385441603</c:v>
                </c:pt>
                <c:pt idx="6">
                  <c:v>0.96708346523160882</c:v>
                </c:pt>
                <c:pt idx="7">
                  <c:v>0.97894067915233862</c:v>
                </c:pt>
                <c:pt idx="8">
                  <c:v>0.97984542211648817</c:v>
                </c:pt>
                <c:pt idx="9">
                  <c:v>0.98228400628718848</c:v>
                </c:pt>
                <c:pt idx="10">
                  <c:v>1.0121464303554786</c:v>
                </c:pt>
                <c:pt idx="11">
                  <c:v>1.0770336469443025</c:v>
                </c:pt>
                <c:pt idx="12">
                  <c:v>1.0809839137664701</c:v>
                </c:pt>
                <c:pt idx="13">
                  <c:v>1.0912906659262809</c:v>
                </c:pt>
                <c:pt idx="14">
                  <c:v>1.2458957556462971</c:v>
                </c:pt>
                <c:pt idx="15">
                  <c:v>1.2948519800077019</c:v>
                </c:pt>
                <c:pt idx="16">
                  <c:v>1.2979225741414691</c:v>
                </c:pt>
                <c:pt idx="17">
                  <c:v>1.3613799193275331</c:v>
                </c:pt>
                <c:pt idx="18">
                  <c:v>1.3648072562358089</c:v>
                </c:pt>
                <c:pt idx="19">
                  <c:v>1.4076375616711458</c:v>
                </c:pt>
                <c:pt idx="20">
                  <c:v>1.4183648919580827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E4-46F6-82D4-0DB26BE86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9024080"/>
        <c:axId val="191819632"/>
      </c:barChart>
      <c:catAx>
        <c:axId val="679024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19632"/>
        <c:crosses val="autoZero"/>
        <c:auto val="1"/>
        <c:lblAlgn val="ctr"/>
        <c:lblOffset val="100"/>
        <c:noMultiLvlLbl val="0"/>
      </c:catAx>
      <c:valAx>
        <c:axId val="19181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02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'1. GENRE '!$J$1</c:f>
              <c:strCache>
                <c:ptCount val="1"/>
                <c:pt idx="0">
                  <c:v>STD DEVIATION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 GENRE '!$A$2:$A$22</c:f>
              <c:strCache>
                <c:ptCount val="21"/>
                <c:pt idx="0">
                  <c:v>History</c:v>
                </c:pt>
                <c:pt idx="1">
                  <c:v>Biography</c:v>
                </c:pt>
                <c:pt idx="2">
                  <c:v>War</c:v>
                </c:pt>
                <c:pt idx="3">
                  <c:v>Drama</c:v>
                </c:pt>
                <c:pt idx="4">
                  <c:v>Romance</c:v>
                </c:pt>
                <c:pt idx="5">
                  <c:v>Thriller</c:v>
                </c:pt>
                <c:pt idx="6">
                  <c:v>Crime</c:v>
                </c:pt>
                <c:pt idx="7">
                  <c:v>Horror</c:v>
                </c:pt>
                <c:pt idx="8">
                  <c:v>Western</c:v>
                </c:pt>
                <c:pt idx="9">
                  <c:v>Animation</c:v>
                </c:pt>
                <c:pt idx="10">
                  <c:v>Mystery</c:v>
                </c:pt>
                <c:pt idx="11">
                  <c:v>Action</c:v>
                </c:pt>
                <c:pt idx="12">
                  <c:v>Comedy</c:v>
                </c:pt>
                <c:pt idx="13">
                  <c:v>Sport</c:v>
                </c:pt>
                <c:pt idx="14">
                  <c:v>Adventure</c:v>
                </c:pt>
                <c:pt idx="15">
                  <c:v>Musical</c:v>
                </c:pt>
                <c:pt idx="16">
                  <c:v>Fantasy</c:v>
                </c:pt>
                <c:pt idx="17">
                  <c:v>Sci-Fi</c:v>
                </c:pt>
                <c:pt idx="18">
                  <c:v>Family</c:v>
                </c:pt>
                <c:pt idx="19">
                  <c:v>Music</c:v>
                </c:pt>
                <c:pt idx="20">
                  <c:v>Documentary</c:v>
                </c:pt>
              </c:strCache>
            </c:strRef>
          </c:cat>
          <c:val>
            <c:numRef>
              <c:f>'1. GENRE '!$J$2:$J$22</c:f>
              <c:numCache>
                <c:formatCode>0.0</c:formatCode>
                <c:ptCount val="21"/>
                <c:pt idx="0">
                  <c:v>0.66978207891895514</c:v>
                </c:pt>
                <c:pt idx="1">
                  <c:v>0.70862804924595679</c:v>
                </c:pt>
                <c:pt idx="2">
                  <c:v>0.80516066179966239</c:v>
                </c:pt>
                <c:pt idx="3">
                  <c:v>0.89105182564949548</c:v>
                </c:pt>
                <c:pt idx="4">
                  <c:v>0.96843662071575598</c:v>
                </c:pt>
                <c:pt idx="5">
                  <c:v>0.96863246582716611</c:v>
                </c:pt>
                <c:pt idx="6">
                  <c:v>0.98340401932858135</c:v>
                </c:pt>
                <c:pt idx="7">
                  <c:v>0.9894143111721897</c:v>
                </c:pt>
                <c:pt idx="8">
                  <c:v>0.98987141696105574</c:v>
                </c:pt>
                <c:pt idx="9">
                  <c:v>0.99110241967578128</c:v>
                </c:pt>
                <c:pt idx="10">
                  <c:v>1.0060548843654</c:v>
                </c:pt>
                <c:pt idx="11">
                  <c:v>1.0378023159274132</c:v>
                </c:pt>
                <c:pt idx="12">
                  <c:v>1.0397037625047194</c:v>
                </c:pt>
                <c:pt idx="13">
                  <c:v>1.0446485848965099</c:v>
                </c:pt>
                <c:pt idx="14">
                  <c:v>1.116197005750462</c:v>
                </c:pt>
                <c:pt idx="15">
                  <c:v>1.1379156295647326</c:v>
                </c:pt>
                <c:pt idx="16">
                  <c:v>1.1392640493500481</c:v>
                </c:pt>
                <c:pt idx="17">
                  <c:v>1.1667818645006156</c:v>
                </c:pt>
                <c:pt idx="18">
                  <c:v>1.1682496549264669</c:v>
                </c:pt>
                <c:pt idx="19">
                  <c:v>1.186439025686169</c:v>
                </c:pt>
                <c:pt idx="20">
                  <c:v>1.1909512550722143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AF-44A1-8653-1171AD8EC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9021200"/>
        <c:axId val="191824592"/>
      </c:barChart>
      <c:catAx>
        <c:axId val="679021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24592"/>
        <c:crosses val="autoZero"/>
        <c:auto val="1"/>
        <c:lblAlgn val="ctr"/>
        <c:lblOffset val="100"/>
        <c:noMultiLvlLbl val="0"/>
      </c:catAx>
      <c:valAx>
        <c:axId val="19182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02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IMBD Vs Movie Duration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'2. DURATION'!$C$1</c:f>
              <c:strCache>
                <c:ptCount val="1"/>
                <c:pt idx="0">
                  <c:v>Average IMBD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4127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'2. DURATION'!$A$2:$A$157</c:f>
              <c:numCache>
                <c:formatCode>General</c:formatCode>
                <c:ptCount val="156"/>
                <c:pt idx="0">
                  <c:v>84</c:v>
                </c:pt>
                <c:pt idx="1">
                  <c:v>88</c:v>
                </c:pt>
                <c:pt idx="2">
                  <c:v>81</c:v>
                </c:pt>
                <c:pt idx="3">
                  <c:v>98</c:v>
                </c:pt>
                <c:pt idx="4">
                  <c:v>100</c:v>
                </c:pt>
                <c:pt idx="5">
                  <c:v>101</c:v>
                </c:pt>
                <c:pt idx="6">
                  <c:v>112</c:v>
                </c:pt>
                <c:pt idx="7">
                  <c:v>145</c:v>
                </c:pt>
                <c:pt idx="8">
                  <c:v>97</c:v>
                </c:pt>
                <c:pt idx="9">
                  <c:v>92</c:v>
                </c:pt>
                <c:pt idx="10">
                  <c:v>111</c:v>
                </c:pt>
                <c:pt idx="11">
                  <c:v>83</c:v>
                </c:pt>
                <c:pt idx="12">
                  <c:v>86</c:v>
                </c:pt>
                <c:pt idx="13">
                  <c:v>90</c:v>
                </c:pt>
                <c:pt idx="14">
                  <c:v>122</c:v>
                </c:pt>
                <c:pt idx="15">
                  <c:v>79</c:v>
                </c:pt>
                <c:pt idx="16">
                  <c:v>77</c:v>
                </c:pt>
                <c:pt idx="17">
                  <c:v>85</c:v>
                </c:pt>
                <c:pt idx="18">
                  <c:v>226</c:v>
                </c:pt>
                <c:pt idx="19">
                  <c:v>95</c:v>
                </c:pt>
                <c:pt idx="20">
                  <c:v>113</c:v>
                </c:pt>
                <c:pt idx="21">
                  <c:v>109</c:v>
                </c:pt>
                <c:pt idx="22">
                  <c:v>93</c:v>
                </c:pt>
                <c:pt idx="23">
                  <c:v>103</c:v>
                </c:pt>
                <c:pt idx="24">
                  <c:v>91</c:v>
                </c:pt>
                <c:pt idx="25">
                  <c:v>125</c:v>
                </c:pt>
                <c:pt idx="26">
                  <c:v>120</c:v>
                </c:pt>
                <c:pt idx="27">
                  <c:v>108</c:v>
                </c:pt>
                <c:pt idx="28">
                  <c:v>130</c:v>
                </c:pt>
                <c:pt idx="29">
                  <c:v>106</c:v>
                </c:pt>
                <c:pt idx="30">
                  <c:v>110</c:v>
                </c:pt>
                <c:pt idx="31">
                  <c:v>129</c:v>
                </c:pt>
                <c:pt idx="32">
                  <c:v>148</c:v>
                </c:pt>
                <c:pt idx="33">
                  <c:v>94</c:v>
                </c:pt>
                <c:pt idx="34">
                  <c:v>132</c:v>
                </c:pt>
                <c:pt idx="35">
                  <c:v>133</c:v>
                </c:pt>
                <c:pt idx="36">
                  <c:v>80</c:v>
                </c:pt>
                <c:pt idx="37">
                  <c:v>87</c:v>
                </c:pt>
                <c:pt idx="38">
                  <c:v>96</c:v>
                </c:pt>
                <c:pt idx="39">
                  <c:v>175</c:v>
                </c:pt>
                <c:pt idx="40">
                  <c:v>215</c:v>
                </c:pt>
                <c:pt idx="41">
                  <c:v>89</c:v>
                </c:pt>
                <c:pt idx="42">
                  <c:v>138</c:v>
                </c:pt>
                <c:pt idx="43">
                  <c:v>174</c:v>
                </c:pt>
                <c:pt idx="44">
                  <c:v>78</c:v>
                </c:pt>
                <c:pt idx="45">
                  <c:v>99</c:v>
                </c:pt>
                <c:pt idx="46">
                  <c:v>139</c:v>
                </c:pt>
                <c:pt idx="47">
                  <c:v>105</c:v>
                </c:pt>
                <c:pt idx="48">
                  <c:v>127</c:v>
                </c:pt>
                <c:pt idx="49">
                  <c:v>102</c:v>
                </c:pt>
                <c:pt idx="50">
                  <c:v>123</c:v>
                </c:pt>
                <c:pt idx="51">
                  <c:v>126</c:v>
                </c:pt>
                <c:pt idx="52">
                  <c:v>178</c:v>
                </c:pt>
                <c:pt idx="53">
                  <c:v>115</c:v>
                </c:pt>
                <c:pt idx="54">
                  <c:v>75</c:v>
                </c:pt>
                <c:pt idx="55">
                  <c:v>143</c:v>
                </c:pt>
                <c:pt idx="56">
                  <c:v>117</c:v>
                </c:pt>
                <c:pt idx="57">
                  <c:v>172</c:v>
                </c:pt>
                <c:pt idx="58">
                  <c:v>119</c:v>
                </c:pt>
                <c:pt idx="59">
                  <c:v>170</c:v>
                </c:pt>
                <c:pt idx="60">
                  <c:v>116</c:v>
                </c:pt>
                <c:pt idx="61">
                  <c:v>107</c:v>
                </c:pt>
                <c:pt idx="62">
                  <c:v>200</c:v>
                </c:pt>
                <c:pt idx="63">
                  <c:v>34</c:v>
                </c:pt>
                <c:pt idx="64">
                  <c:v>121</c:v>
                </c:pt>
                <c:pt idx="65">
                  <c:v>134</c:v>
                </c:pt>
                <c:pt idx="66">
                  <c:v>73</c:v>
                </c:pt>
                <c:pt idx="67">
                  <c:v>118</c:v>
                </c:pt>
                <c:pt idx="68">
                  <c:v>124</c:v>
                </c:pt>
                <c:pt idx="69">
                  <c:v>161</c:v>
                </c:pt>
                <c:pt idx="70">
                  <c:v>152</c:v>
                </c:pt>
                <c:pt idx="71">
                  <c:v>236</c:v>
                </c:pt>
                <c:pt idx="72">
                  <c:v>135</c:v>
                </c:pt>
                <c:pt idx="73">
                  <c:v>82</c:v>
                </c:pt>
                <c:pt idx="74">
                  <c:v>131</c:v>
                </c:pt>
                <c:pt idx="75">
                  <c:v>146</c:v>
                </c:pt>
                <c:pt idx="76">
                  <c:v>114</c:v>
                </c:pt>
                <c:pt idx="77">
                  <c:v>74</c:v>
                </c:pt>
                <c:pt idx="78">
                  <c:v>165</c:v>
                </c:pt>
                <c:pt idx="79">
                  <c:v>154</c:v>
                </c:pt>
                <c:pt idx="80">
                  <c:v>142</c:v>
                </c:pt>
                <c:pt idx="81">
                  <c:v>128</c:v>
                </c:pt>
                <c:pt idx="82">
                  <c:v>167</c:v>
                </c:pt>
                <c:pt idx="83">
                  <c:v>137</c:v>
                </c:pt>
                <c:pt idx="84">
                  <c:v>181</c:v>
                </c:pt>
                <c:pt idx="85">
                  <c:v>104</c:v>
                </c:pt>
                <c:pt idx="86">
                  <c:v>197</c:v>
                </c:pt>
                <c:pt idx="87">
                  <c:v>76</c:v>
                </c:pt>
                <c:pt idx="88">
                  <c:v>220</c:v>
                </c:pt>
                <c:pt idx="89">
                  <c:v>185</c:v>
                </c:pt>
                <c:pt idx="90">
                  <c:v>153</c:v>
                </c:pt>
                <c:pt idx="91">
                  <c:v>136</c:v>
                </c:pt>
                <c:pt idx="92">
                  <c:v>192</c:v>
                </c:pt>
                <c:pt idx="93">
                  <c:v>69</c:v>
                </c:pt>
                <c:pt idx="94">
                  <c:v>155</c:v>
                </c:pt>
                <c:pt idx="95">
                  <c:v>171</c:v>
                </c:pt>
                <c:pt idx="96">
                  <c:v>140</c:v>
                </c:pt>
                <c:pt idx="97">
                  <c:v>194</c:v>
                </c:pt>
                <c:pt idx="98">
                  <c:v>68</c:v>
                </c:pt>
                <c:pt idx="99">
                  <c:v>141</c:v>
                </c:pt>
                <c:pt idx="100">
                  <c:v>169</c:v>
                </c:pt>
                <c:pt idx="101">
                  <c:v>162</c:v>
                </c:pt>
                <c:pt idx="102">
                  <c:v>180</c:v>
                </c:pt>
                <c:pt idx="103">
                  <c:v>173</c:v>
                </c:pt>
                <c:pt idx="104">
                  <c:v>150</c:v>
                </c:pt>
                <c:pt idx="105">
                  <c:v>149</c:v>
                </c:pt>
                <c:pt idx="106">
                  <c:v>190</c:v>
                </c:pt>
                <c:pt idx="107">
                  <c:v>144</c:v>
                </c:pt>
                <c:pt idx="108">
                  <c:v>159</c:v>
                </c:pt>
                <c:pt idx="109">
                  <c:v>289</c:v>
                </c:pt>
                <c:pt idx="110">
                  <c:v>188</c:v>
                </c:pt>
                <c:pt idx="111">
                  <c:v>158</c:v>
                </c:pt>
                <c:pt idx="112">
                  <c:v>72</c:v>
                </c:pt>
                <c:pt idx="113">
                  <c:v>157</c:v>
                </c:pt>
                <c:pt idx="114">
                  <c:v>189</c:v>
                </c:pt>
                <c:pt idx="115">
                  <c:v>151</c:v>
                </c:pt>
                <c:pt idx="116">
                  <c:v>195</c:v>
                </c:pt>
                <c:pt idx="117">
                  <c:v>219</c:v>
                </c:pt>
                <c:pt idx="118">
                  <c:v>251</c:v>
                </c:pt>
                <c:pt idx="119">
                  <c:v>147</c:v>
                </c:pt>
                <c:pt idx="120">
                  <c:v>164</c:v>
                </c:pt>
                <c:pt idx="121">
                  <c:v>206</c:v>
                </c:pt>
                <c:pt idx="122">
                  <c:v>182</c:v>
                </c:pt>
                <c:pt idx="123">
                  <c:v>37</c:v>
                </c:pt>
                <c:pt idx="124">
                  <c:v>202</c:v>
                </c:pt>
                <c:pt idx="125">
                  <c:v>184</c:v>
                </c:pt>
                <c:pt idx="126">
                  <c:v>156</c:v>
                </c:pt>
                <c:pt idx="127">
                  <c:v>183</c:v>
                </c:pt>
                <c:pt idx="128">
                  <c:v>176</c:v>
                </c:pt>
                <c:pt idx="129">
                  <c:v>42</c:v>
                </c:pt>
                <c:pt idx="130">
                  <c:v>187</c:v>
                </c:pt>
                <c:pt idx="131">
                  <c:v>240</c:v>
                </c:pt>
                <c:pt idx="132">
                  <c:v>186</c:v>
                </c:pt>
                <c:pt idx="133">
                  <c:v>201</c:v>
                </c:pt>
                <c:pt idx="134">
                  <c:v>63</c:v>
                </c:pt>
                <c:pt idx="135">
                  <c:v>166</c:v>
                </c:pt>
                <c:pt idx="136">
                  <c:v>293</c:v>
                </c:pt>
                <c:pt idx="137">
                  <c:v>41</c:v>
                </c:pt>
                <c:pt idx="138">
                  <c:v>193</c:v>
                </c:pt>
                <c:pt idx="139">
                  <c:v>216</c:v>
                </c:pt>
                <c:pt idx="140">
                  <c:v>196</c:v>
                </c:pt>
                <c:pt idx="141">
                  <c:v>177</c:v>
                </c:pt>
                <c:pt idx="142">
                  <c:v>163</c:v>
                </c:pt>
                <c:pt idx="143">
                  <c:v>160</c:v>
                </c:pt>
                <c:pt idx="144">
                  <c:v>271</c:v>
                </c:pt>
                <c:pt idx="145">
                  <c:v>225</c:v>
                </c:pt>
                <c:pt idx="146">
                  <c:v>227</c:v>
                </c:pt>
                <c:pt idx="147">
                  <c:v>212</c:v>
                </c:pt>
                <c:pt idx="148">
                  <c:v>65</c:v>
                </c:pt>
                <c:pt idx="149">
                  <c:v>53</c:v>
                </c:pt>
                <c:pt idx="150">
                  <c:v>280</c:v>
                </c:pt>
                <c:pt idx="151">
                  <c:v>330</c:v>
                </c:pt>
                <c:pt idx="152">
                  <c:v>325</c:v>
                </c:pt>
                <c:pt idx="153">
                  <c:v>66</c:v>
                </c:pt>
                <c:pt idx="154">
                  <c:v>45</c:v>
                </c:pt>
                <c:pt idx="155">
                  <c:v>300</c:v>
                </c:pt>
              </c:numCache>
            </c:numRef>
          </c:xVal>
          <c:yVal>
            <c:numRef>
              <c:f>'2. DURATION'!$C$2:$C$157</c:f>
              <c:numCache>
                <c:formatCode>0.0</c:formatCode>
                <c:ptCount val="156"/>
                <c:pt idx="0">
                  <c:v>5.8294117647058821</c:v>
                </c:pt>
                <c:pt idx="1">
                  <c:v>6.0434782608695672</c:v>
                </c:pt>
                <c:pt idx="2">
                  <c:v>6.338461538461539</c:v>
                </c:pt>
                <c:pt idx="3">
                  <c:v>6.299999999999998</c:v>
                </c:pt>
                <c:pt idx="4">
                  <c:v>6.1324074074074097</c:v>
                </c:pt>
                <c:pt idx="5">
                  <c:v>6.2945454545454567</c:v>
                </c:pt>
                <c:pt idx="6">
                  <c:v>6.8014492753623186</c:v>
                </c:pt>
                <c:pt idx="7">
                  <c:v>7.3999999999999986</c:v>
                </c:pt>
                <c:pt idx="8">
                  <c:v>6.1223404255319149</c:v>
                </c:pt>
                <c:pt idx="9">
                  <c:v>6.0369863013698621</c:v>
                </c:pt>
                <c:pt idx="10">
                  <c:v>6.7947368421052641</c:v>
                </c:pt>
                <c:pt idx="11">
                  <c:v>5.5874999999999986</c:v>
                </c:pt>
                <c:pt idx="12">
                  <c:v>5.8688888888888897</c:v>
                </c:pt>
                <c:pt idx="13">
                  <c:v>6.1979381443298998</c:v>
                </c:pt>
                <c:pt idx="14">
                  <c:v>6.9488888888888898</c:v>
                </c:pt>
                <c:pt idx="15">
                  <c:v>6.2799999999999994</c:v>
                </c:pt>
                <c:pt idx="16">
                  <c:v>5.3857142857142852</c:v>
                </c:pt>
                <c:pt idx="17">
                  <c:v>5.9512820512820515</c:v>
                </c:pt>
                <c:pt idx="18">
                  <c:v>8.1999999999999993</c:v>
                </c:pt>
                <c:pt idx="19">
                  <c:v>5.9531249999999991</c:v>
                </c:pt>
                <c:pt idx="20">
                  <c:v>6.5250000000000004</c:v>
                </c:pt>
                <c:pt idx="21">
                  <c:v>6.5115384615384642</c:v>
                </c:pt>
                <c:pt idx="22">
                  <c:v>5.8069767441860467</c:v>
                </c:pt>
                <c:pt idx="23">
                  <c:v>6.3555555555555578</c:v>
                </c:pt>
                <c:pt idx="24">
                  <c:v>5.9560975609756106</c:v>
                </c:pt>
                <c:pt idx="25">
                  <c:v>6.7595744680851073</c:v>
                </c:pt>
                <c:pt idx="26">
                  <c:v>6.8854838709677448</c:v>
                </c:pt>
                <c:pt idx="27">
                  <c:v>6.5905405405405393</c:v>
                </c:pt>
                <c:pt idx="28">
                  <c:v>6.8911764705882339</c:v>
                </c:pt>
                <c:pt idx="29">
                  <c:v>6.5314606741573051</c:v>
                </c:pt>
                <c:pt idx="30">
                  <c:v>6.4246913580246936</c:v>
                </c:pt>
                <c:pt idx="31">
                  <c:v>6.8472222222222223</c:v>
                </c:pt>
                <c:pt idx="32">
                  <c:v>7.5555555555555571</c:v>
                </c:pt>
                <c:pt idx="33">
                  <c:v>5.9726190476190499</c:v>
                </c:pt>
                <c:pt idx="34">
                  <c:v>6.9774193548387089</c:v>
                </c:pt>
                <c:pt idx="35">
                  <c:v>7.1639999999999988</c:v>
                </c:pt>
                <c:pt idx="36">
                  <c:v>6.4090909090909074</c:v>
                </c:pt>
                <c:pt idx="37">
                  <c:v>5.7595744680851064</c:v>
                </c:pt>
                <c:pt idx="38">
                  <c:v>6.1275862068965523</c:v>
                </c:pt>
                <c:pt idx="39">
                  <c:v>8.3000000000000007</c:v>
                </c:pt>
                <c:pt idx="40">
                  <c:v>7.8</c:v>
                </c:pt>
                <c:pt idx="41">
                  <c:v>5.941935483870969</c:v>
                </c:pt>
                <c:pt idx="42">
                  <c:v>7.1315789473684195</c:v>
                </c:pt>
                <c:pt idx="43">
                  <c:v>7.333333333333333</c:v>
                </c:pt>
                <c:pt idx="44">
                  <c:v>6.1124999999999998</c:v>
                </c:pt>
                <c:pt idx="45">
                  <c:v>6.0608247422680384</c:v>
                </c:pt>
                <c:pt idx="46">
                  <c:v>7.1111111111111125</c:v>
                </c:pt>
                <c:pt idx="47">
                  <c:v>6.3260273972602734</c:v>
                </c:pt>
                <c:pt idx="48">
                  <c:v>7.0937500000000009</c:v>
                </c:pt>
                <c:pt idx="49">
                  <c:v>6.3939759036144572</c:v>
                </c:pt>
                <c:pt idx="50">
                  <c:v>6.860377358490565</c:v>
                </c:pt>
                <c:pt idx="51">
                  <c:v>7.1923076923076925</c:v>
                </c:pt>
                <c:pt idx="52">
                  <c:v>8.0714285714285712</c:v>
                </c:pt>
                <c:pt idx="53">
                  <c:v>6.6951612903225808</c:v>
                </c:pt>
                <c:pt idx="54">
                  <c:v>6.2142857142857144</c:v>
                </c:pt>
                <c:pt idx="55">
                  <c:v>7.2230769230769232</c:v>
                </c:pt>
                <c:pt idx="56">
                  <c:v>6.7775510204081613</c:v>
                </c:pt>
                <c:pt idx="57">
                  <c:v>7.5799999999999983</c:v>
                </c:pt>
                <c:pt idx="58">
                  <c:v>6.6857142857142859</c:v>
                </c:pt>
                <c:pt idx="59">
                  <c:v>7.2333333333333343</c:v>
                </c:pt>
                <c:pt idx="60">
                  <c:v>6.5410714285714304</c:v>
                </c:pt>
                <c:pt idx="61">
                  <c:v>6.3450549450549474</c:v>
                </c:pt>
                <c:pt idx="62">
                  <c:v>8</c:v>
                </c:pt>
                <c:pt idx="63">
                  <c:v>7.1</c:v>
                </c:pt>
                <c:pt idx="64">
                  <c:v>6.6019999999999985</c:v>
                </c:pt>
                <c:pt idx="65">
                  <c:v>7.1625000000000005</c:v>
                </c:pt>
                <c:pt idx="66">
                  <c:v>7.1000000000000005</c:v>
                </c:pt>
                <c:pt idx="67">
                  <c:v>6.6258064516129016</c:v>
                </c:pt>
                <c:pt idx="68">
                  <c:v>6.6612244897959183</c:v>
                </c:pt>
                <c:pt idx="69">
                  <c:v>7.75</c:v>
                </c:pt>
                <c:pt idx="70">
                  <c:v>7.5142857142857133</c:v>
                </c:pt>
                <c:pt idx="71">
                  <c:v>8</c:v>
                </c:pt>
                <c:pt idx="72">
                  <c:v>6.9566666666666643</c:v>
                </c:pt>
                <c:pt idx="73">
                  <c:v>5.753571428571429</c:v>
                </c:pt>
                <c:pt idx="74">
                  <c:v>6.8250000000000002</c:v>
                </c:pt>
                <c:pt idx="75">
                  <c:v>7.26</c:v>
                </c:pt>
                <c:pt idx="76">
                  <c:v>6.5153846153846144</c:v>
                </c:pt>
                <c:pt idx="77">
                  <c:v>6.8400000000000007</c:v>
                </c:pt>
                <c:pt idx="78">
                  <c:v>7.12</c:v>
                </c:pt>
                <c:pt idx="79">
                  <c:v>7.3333333333333348</c:v>
                </c:pt>
                <c:pt idx="80">
                  <c:v>7.546666666666666</c:v>
                </c:pt>
                <c:pt idx="81">
                  <c:v>7.0249999999999986</c:v>
                </c:pt>
                <c:pt idx="82">
                  <c:v>7.0500000000000007</c:v>
                </c:pt>
                <c:pt idx="83">
                  <c:v>6.9076923076923071</c:v>
                </c:pt>
                <c:pt idx="84">
                  <c:v>8</c:v>
                </c:pt>
                <c:pt idx="85">
                  <c:v>6.2546511627907018</c:v>
                </c:pt>
                <c:pt idx="86">
                  <c:v>7.6</c:v>
                </c:pt>
                <c:pt idx="87">
                  <c:v>5.4666666666666659</c:v>
                </c:pt>
                <c:pt idx="88">
                  <c:v>7.4</c:v>
                </c:pt>
                <c:pt idx="89">
                  <c:v>8.9</c:v>
                </c:pt>
                <c:pt idx="90">
                  <c:v>7.200000000000002</c:v>
                </c:pt>
                <c:pt idx="91">
                  <c:v>6.8789473684210538</c:v>
                </c:pt>
                <c:pt idx="92">
                  <c:v>8.4</c:v>
                </c:pt>
                <c:pt idx="93">
                  <c:v>7.3</c:v>
                </c:pt>
                <c:pt idx="94">
                  <c:v>7.2200000000000006</c:v>
                </c:pt>
                <c:pt idx="95">
                  <c:v>8.2999999999999989</c:v>
                </c:pt>
                <c:pt idx="96">
                  <c:v>7.0941176470588223</c:v>
                </c:pt>
                <c:pt idx="97">
                  <c:v>7.45</c:v>
                </c:pt>
                <c:pt idx="98">
                  <c:v>6.7</c:v>
                </c:pt>
                <c:pt idx="99">
                  <c:v>7.1800000000000006</c:v>
                </c:pt>
                <c:pt idx="100">
                  <c:v>7.6</c:v>
                </c:pt>
                <c:pt idx="101">
                  <c:v>7.5500000000000007</c:v>
                </c:pt>
                <c:pt idx="102">
                  <c:v>8.3000000000000007</c:v>
                </c:pt>
                <c:pt idx="103">
                  <c:v>8.1</c:v>
                </c:pt>
                <c:pt idx="104">
                  <c:v>7.0266666666666673</c:v>
                </c:pt>
                <c:pt idx="105">
                  <c:v>7.6</c:v>
                </c:pt>
                <c:pt idx="106">
                  <c:v>7.6</c:v>
                </c:pt>
                <c:pt idx="107">
                  <c:v>7.2454545454545443</c:v>
                </c:pt>
                <c:pt idx="108">
                  <c:v>7.7333333333333343</c:v>
                </c:pt>
                <c:pt idx="109">
                  <c:v>8.5</c:v>
                </c:pt>
                <c:pt idx="110">
                  <c:v>7.65</c:v>
                </c:pt>
                <c:pt idx="111">
                  <c:v>7.1400000000000006</c:v>
                </c:pt>
                <c:pt idx="112">
                  <c:v>5.9749999999999996</c:v>
                </c:pt>
                <c:pt idx="113">
                  <c:v>7.6333333333333329</c:v>
                </c:pt>
                <c:pt idx="114">
                  <c:v>8.0500000000000007</c:v>
                </c:pt>
                <c:pt idx="115">
                  <c:v>8.1750000000000007</c:v>
                </c:pt>
                <c:pt idx="116">
                  <c:v>7.2</c:v>
                </c:pt>
                <c:pt idx="117">
                  <c:v>7.8</c:v>
                </c:pt>
                <c:pt idx="118">
                  <c:v>7.7</c:v>
                </c:pt>
                <c:pt idx="119">
                  <c:v>7.6499999999999995</c:v>
                </c:pt>
                <c:pt idx="120">
                  <c:v>7.75</c:v>
                </c:pt>
                <c:pt idx="121">
                  <c:v>6.75</c:v>
                </c:pt>
                <c:pt idx="122">
                  <c:v>7.9</c:v>
                </c:pt>
                <c:pt idx="123">
                  <c:v>7.8</c:v>
                </c:pt>
                <c:pt idx="124">
                  <c:v>8.1999999999999993</c:v>
                </c:pt>
                <c:pt idx="125">
                  <c:v>6.75</c:v>
                </c:pt>
                <c:pt idx="126">
                  <c:v>6.3199999999999994</c:v>
                </c:pt>
                <c:pt idx="127">
                  <c:v>6.9</c:v>
                </c:pt>
                <c:pt idx="128">
                  <c:v>6.9333333333333327</c:v>
                </c:pt>
                <c:pt idx="129">
                  <c:v>6.5</c:v>
                </c:pt>
                <c:pt idx="130">
                  <c:v>7.9</c:v>
                </c:pt>
                <c:pt idx="131">
                  <c:v>8.1999999999999993</c:v>
                </c:pt>
                <c:pt idx="132">
                  <c:v>7.2</c:v>
                </c:pt>
                <c:pt idx="133">
                  <c:v>7.2</c:v>
                </c:pt>
                <c:pt idx="134">
                  <c:v>7.3</c:v>
                </c:pt>
                <c:pt idx="135">
                  <c:v>7.8</c:v>
                </c:pt>
                <c:pt idx="136">
                  <c:v>8.4</c:v>
                </c:pt>
                <c:pt idx="137">
                  <c:v>6.9</c:v>
                </c:pt>
                <c:pt idx="138">
                  <c:v>6.95</c:v>
                </c:pt>
                <c:pt idx="139">
                  <c:v>7.5</c:v>
                </c:pt>
                <c:pt idx="140">
                  <c:v>7.2</c:v>
                </c:pt>
                <c:pt idx="141">
                  <c:v>6.3</c:v>
                </c:pt>
                <c:pt idx="142">
                  <c:v>7.6</c:v>
                </c:pt>
                <c:pt idx="143">
                  <c:v>6.26</c:v>
                </c:pt>
                <c:pt idx="144">
                  <c:v>7.7</c:v>
                </c:pt>
                <c:pt idx="145">
                  <c:v>6.6</c:v>
                </c:pt>
                <c:pt idx="146">
                  <c:v>8.4</c:v>
                </c:pt>
                <c:pt idx="147">
                  <c:v>6.85</c:v>
                </c:pt>
                <c:pt idx="148">
                  <c:v>6.7</c:v>
                </c:pt>
                <c:pt idx="149">
                  <c:v>7.7</c:v>
                </c:pt>
                <c:pt idx="150">
                  <c:v>6.3</c:v>
                </c:pt>
                <c:pt idx="151">
                  <c:v>8</c:v>
                </c:pt>
                <c:pt idx="152">
                  <c:v>6.8</c:v>
                </c:pt>
                <c:pt idx="153">
                  <c:v>7.2</c:v>
                </c:pt>
                <c:pt idx="154">
                  <c:v>7.3</c:v>
                </c:pt>
                <c:pt idx="155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28-43AF-8120-E7A3658A7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398624"/>
        <c:axId val="1133581504"/>
      </c:scatterChart>
      <c:valAx>
        <c:axId val="113139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Duration</a:t>
                </a:r>
                <a:r>
                  <a:rPr lang="en-IN" baseline="0"/>
                  <a:t> of movie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581504"/>
        <c:crosses val="autoZero"/>
        <c:crossBetween val="midCat"/>
      </c:valAx>
      <c:valAx>
        <c:axId val="1133581504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IMDB</a:t>
                </a:r>
                <a:r>
                  <a:rPr lang="en-IN" baseline="0"/>
                  <a:t>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39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IMDB Vs. Movie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'2. DURATION'!$D$1</c:f>
              <c:strCache>
                <c:ptCount val="1"/>
                <c:pt idx="0">
                  <c:v>Median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'2. DURATION'!$A$2:$A$157</c:f>
              <c:numCache>
                <c:formatCode>General</c:formatCode>
                <c:ptCount val="156"/>
                <c:pt idx="0">
                  <c:v>84</c:v>
                </c:pt>
                <c:pt idx="1">
                  <c:v>88</c:v>
                </c:pt>
                <c:pt idx="2">
                  <c:v>81</c:v>
                </c:pt>
                <c:pt idx="3">
                  <c:v>98</c:v>
                </c:pt>
                <c:pt idx="4">
                  <c:v>100</c:v>
                </c:pt>
                <c:pt idx="5">
                  <c:v>101</c:v>
                </c:pt>
                <c:pt idx="6">
                  <c:v>112</c:v>
                </c:pt>
                <c:pt idx="7">
                  <c:v>145</c:v>
                </c:pt>
                <c:pt idx="8">
                  <c:v>97</c:v>
                </c:pt>
                <c:pt idx="9">
                  <c:v>92</c:v>
                </c:pt>
                <c:pt idx="10">
                  <c:v>111</c:v>
                </c:pt>
                <c:pt idx="11">
                  <c:v>83</c:v>
                </c:pt>
                <c:pt idx="12">
                  <c:v>86</c:v>
                </c:pt>
                <c:pt idx="13">
                  <c:v>90</c:v>
                </c:pt>
                <c:pt idx="14">
                  <c:v>122</c:v>
                </c:pt>
                <c:pt idx="15">
                  <c:v>79</c:v>
                </c:pt>
                <c:pt idx="16">
                  <c:v>77</c:v>
                </c:pt>
                <c:pt idx="17">
                  <c:v>85</c:v>
                </c:pt>
                <c:pt idx="18">
                  <c:v>226</c:v>
                </c:pt>
                <c:pt idx="19">
                  <c:v>95</c:v>
                </c:pt>
                <c:pt idx="20">
                  <c:v>113</c:v>
                </c:pt>
                <c:pt idx="21">
                  <c:v>109</c:v>
                </c:pt>
                <c:pt idx="22">
                  <c:v>93</c:v>
                </c:pt>
                <c:pt idx="23">
                  <c:v>103</c:v>
                </c:pt>
                <c:pt idx="24">
                  <c:v>91</c:v>
                </c:pt>
                <c:pt idx="25">
                  <c:v>125</c:v>
                </c:pt>
                <c:pt idx="26">
                  <c:v>120</c:v>
                </c:pt>
                <c:pt idx="27">
                  <c:v>108</c:v>
                </c:pt>
                <c:pt idx="28">
                  <c:v>130</c:v>
                </c:pt>
                <c:pt idx="29">
                  <c:v>106</c:v>
                </c:pt>
                <c:pt idx="30">
                  <c:v>110</c:v>
                </c:pt>
                <c:pt idx="31">
                  <c:v>129</c:v>
                </c:pt>
                <c:pt idx="32">
                  <c:v>148</c:v>
                </c:pt>
                <c:pt idx="33">
                  <c:v>94</c:v>
                </c:pt>
                <c:pt idx="34">
                  <c:v>132</c:v>
                </c:pt>
                <c:pt idx="35">
                  <c:v>133</c:v>
                </c:pt>
                <c:pt idx="36">
                  <c:v>80</c:v>
                </c:pt>
                <c:pt idx="37">
                  <c:v>87</c:v>
                </c:pt>
                <c:pt idx="38">
                  <c:v>96</c:v>
                </c:pt>
                <c:pt idx="39">
                  <c:v>175</c:v>
                </c:pt>
                <c:pt idx="40">
                  <c:v>215</c:v>
                </c:pt>
                <c:pt idx="41">
                  <c:v>89</c:v>
                </c:pt>
                <c:pt idx="42">
                  <c:v>138</c:v>
                </c:pt>
                <c:pt idx="43">
                  <c:v>174</c:v>
                </c:pt>
                <c:pt idx="44">
                  <c:v>78</c:v>
                </c:pt>
                <c:pt idx="45">
                  <c:v>99</c:v>
                </c:pt>
                <c:pt idx="46">
                  <c:v>139</c:v>
                </c:pt>
                <c:pt idx="47">
                  <c:v>105</c:v>
                </c:pt>
                <c:pt idx="48">
                  <c:v>127</c:v>
                </c:pt>
                <c:pt idx="49">
                  <c:v>102</c:v>
                </c:pt>
                <c:pt idx="50">
                  <c:v>123</c:v>
                </c:pt>
                <c:pt idx="51">
                  <c:v>126</c:v>
                </c:pt>
                <c:pt idx="52">
                  <c:v>178</c:v>
                </c:pt>
                <c:pt idx="53">
                  <c:v>115</c:v>
                </c:pt>
                <c:pt idx="54">
                  <c:v>75</c:v>
                </c:pt>
                <c:pt idx="55">
                  <c:v>143</c:v>
                </c:pt>
                <c:pt idx="56">
                  <c:v>117</c:v>
                </c:pt>
                <c:pt idx="57">
                  <c:v>172</c:v>
                </c:pt>
                <c:pt idx="58">
                  <c:v>119</c:v>
                </c:pt>
                <c:pt idx="59">
                  <c:v>170</c:v>
                </c:pt>
                <c:pt idx="60">
                  <c:v>116</c:v>
                </c:pt>
                <c:pt idx="61">
                  <c:v>107</c:v>
                </c:pt>
                <c:pt idx="62">
                  <c:v>200</c:v>
                </c:pt>
                <c:pt idx="63">
                  <c:v>34</c:v>
                </c:pt>
                <c:pt idx="64">
                  <c:v>121</c:v>
                </c:pt>
                <c:pt idx="65">
                  <c:v>134</c:v>
                </c:pt>
                <c:pt idx="66">
                  <c:v>73</c:v>
                </c:pt>
                <c:pt idx="67">
                  <c:v>118</c:v>
                </c:pt>
                <c:pt idx="68">
                  <c:v>124</c:v>
                </c:pt>
                <c:pt idx="69">
                  <c:v>161</c:v>
                </c:pt>
                <c:pt idx="70">
                  <c:v>152</c:v>
                </c:pt>
                <c:pt idx="71">
                  <c:v>236</c:v>
                </c:pt>
                <c:pt idx="72">
                  <c:v>135</c:v>
                </c:pt>
                <c:pt idx="73">
                  <c:v>82</c:v>
                </c:pt>
                <c:pt idx="74">
                  <c:v>131</c:v>
                </c:pt>
                <c:pt idx="75">
                  <c:v>146</c:v>
                </c:pt>
                <c:pt idx="76">
                  <c:v>114</c:v>
                </c:pt>
                <c:pt idx="77">
                  <c:v>74</c:v>
                </c:pt>
                <c:pt idx="78">
                  <c:v>165</c:v>
                </c:pt>
                <c:pt idx="79">
                  <c:v>154</c:v>
                </c:pt>
                <c:pt idx="80">
                  <c:v>142</c:v>
                </c:pt>
                <c:pt idx="81">
                  <c:v>128</c:v>
                </c:pt>
                <c:pt idx="82">
                  <c:v>167</c:v>
                </c:pt>
                <c:pt idx="83">
                  <c:v>137</c:v>
                </c:pt>
                <c:pt idx="84">
                  <c:v>181</c:v>
                </c:pt>
                <c:pt idx="85">
                  <c:v>104</c:v>
                </c:pt>
                <c:pt idx="86">
                  <c:v>197</c:v>
                </c:pt>
                <c:pt idx="87">
                  <c:v>76</c:v>
                </c:pt>
                <c:pt idx="88">
                  <c:v>220</c:v>
                </c:pt>
                <c:pt idx="89">
                  <c:v>185</c:v>
                </c:pt>
                <c:pt idx="90">
                  <c:v>153</c:v>
                </c:pt>
                <c:pt idx="91">
                  <c:v>136</c:v>
                </c:pt>
                <c:pt idx="92">
                  <c:v>192</c:v>
                </c:pt>
                <c:pt idx="93">
                  <c:v>69</c:v>
                </c:pt>
                <c:pt idx="94">
                  <c:v>155</c:v>
                </c:pt>
                <c:pt idx="95">
                  <c:v>171</c:v>
                </c:pt>
                <c:pt idx="96">
                  <c:v>140</c:v>
                </c:pt>
                <c:pt idx="97">
                  <c:v>194</c:v>
                </c:pt>
                <c:pt idx="98">
                  <c:v>68</c:v>
                </c:pt>
                <c:pt idx="99">
                  <c:v>141</c:v>
                </c:pt>
                <c:pt idx="100">
                  <c:v>169</c:v>
                </c:pt>
                <c:pt idx="101">
                  <c:v>162</c:v>
                </c:pt>
                <c:pt idx="102">
                  <c:v>180</c:v>
                </c:pt>
                <c:pt idx="103">
                  <c:v>173</c:v>
                </c:pt>
                <c:pt idx="104">
                  <c:v>150</c:v>
                </c:pt>
                <c:pt idx="105">
                  <c:v>149</c:v>
                </c:pt>
                <c:pt idx="106">
                  <c:v>190</c:v>
                </c:pt>
                <c:pt idx="107">
                  <c:v>144</c:v>
                </c:pt>
                <c:pt idx="108">
                  <c:v>159</c:v>
                </c:pt>
                <c:pt idx="109">
                  <c:v>289</c:v>
                </c:pt>
                <c:pt idx="110">
                  <c:v>188</c:v>
                </c:pt>
                <c:pt idx="111">
                  <c:v>158</c:v>
                </c:pt>
                <c:pt idx="112">
                  <c:v>72</c:v>
                </c:pt>
                <c:pt idx="113">
                  <c:v>157</c:v>
                </c:pt>
                <c:pt idx="114">
                  <c:v>189</c:v>
                </c:pt>
                <c:pt idx="115">
                  <c:v>151</c:v>
                </c:pt>
                <c:pt idx="116">
                  <c:v>195</c:v>
                </c:pt>
                <c:pt idx="117">
                  <c:v>219</c:v>
                </c:pt>
                <c:pt idx="118">
                  <c:v>251</c:v>
                </c:pt>
                <c:pt idx="119">
                  <c:v>147</c:v>
                </c:pt>
                <c:pt idx="120">
                  <c:v>164</c:v>
                </c:pt>
                <c:pt idx="121">
                  <c:v>206</c:v>
                </c:pt>
                <c:pt idx="122">
                  <c:v>182</c:v>
                </c:pt>
                <c:pt idx="123">
                  <c:v>37</c:v>
                </c:pt>
                <c:pt idx="124">
                  <c:v>202</c:v>
                </c:pt>
                <c:pt idx="125">
                  <c:v>184</c:v>
                </c:pt>
                <c:pt idx="126">
                  <c:v>156</c:v>
                </c:pt>
                <c:pt idx="127">
                  <c:v>183</c:v>
                </c:pt>
                <c:pt idx="128">
                  <c:v>176</c:v>
                </c:pt>
                <c:pt idx="129">
                  <c:v>42</c:v>
                </c:pt>
                <c:pt idx="130">
                  <c:v>187</c:v>
                </c:pt>
                <c:pt idx="131">
                  <c:v>240</c:v>
                </c:pt>
                <c:pt idx="132">
                  <c:v>186</c:v>
                </c:pt>
                <c:pt idx="133">
                  <c:v>201</c:v>
                </c:pt>
                <c:pt idx="134">
                  <c:v>63</c:v>
                </c:pt>
                <c:pt idx="135">
                  <c:v>166</c:v>
                </c:pt>
                <c:pt idx="136">
                  <c:v>293</c:v>
                </c:pt>
                <c:pt idx="137">
                  <c:v>41</c:v>
                </c:pt>
                <c:pt idx="138">
                  <c:v>193</c:v>
                </c:pt>
                <c:pt idx="139">
                  <c:v>216</c:v>
                </c:pt>
                <c:pt idx="140">
                  <c:v>196</c:v>
                </c:pt>
                <c:pt idx="141">
                  <c:v>177</c:v>
                </c:pt>
                <c:pt idx="142">
                  <c:v>163</c:v>
                </c:pt>
                <c:pt idx="143">
                  <c:v>160</c:v>
                </c:pt>
                <c:pt idx="144">
                  <c:v>271</c:v>
                </c:pt>
                <c:pt idx="145">
                  <c:v>225</c:v>
                </c:pt>
                <c:pt idx="146">
                  <c:v>227</c:v>
                </c:pt>
                <c:pt idx="147">
                  <c:v>212</c:v>
                </c:pt>
                <c:pt idx="148">
                  <c:v>65</c:v>
                </c:pt>
                <c:pt idx="149">
                  <c:v>53</c:v>
                </c:pt>
                <c:pt idx="150">
                  <c:v>280</c:v>
                </c:pt>
                <c:pt idx="151">
                  <c:v>330</c:v>
                </c:pt>
                <c:pt idx="152">
                  <c:v>325</c:v>
                </c:pt>
                <c:pt idx="153">
                  <c:v>66</c:v>
                </c:pt>
                <c:pt idx="154">
                  <c:v>45</c:v>
                </c:pt>
                <c:pt idx="155">
                  <c:v>300</c:v>
                </c:pt>
              </c:numCache>
            </c:numRef>
          </c:xVal>
          <c:yVal>
            <c:numRef>
              <c:f>'2. DURATION'!$D$2:$D$157</c:f>
              <c:numCache>
                <c:formatCode>General</c:formatCode>
                <c:ptCount val="156"/>
                <c:pt idx="0">
                  <c:v>5.9</c:v>
                </c:pt>
                <c:pt idx="1">
                  <c:v>6.1</c:v>
                </c:pt>
                <c:pt idx="2">
                  <c:v>6.4</c:v>
                </c:pt>
                <c:pt idx="3">
                  <c:v>6.3</c:v>
                </c:pt>
                <c:pt idx="4">
                  <c:v>6.3</c:v>
                </c:pt>
                <c:pt idx="5">
                  <c:v>6.35</c:v>
                </c:pt>
                <c:pt idx="6">
                  <c:v>6.8</c:v>
                </c:pt>
                <c:pt idx="7">
                  <c:v>7.3</c:v>
                </c:pt>
                <c:pt idx="8">
                  <c:v>6.3</c:v>
                </c:pt>
                <c:pt idx="9">
                  <c:v>6.2</c:v>
                </c:pt>
                <c:pt idx="10">
                  <c:v>6.8</c:v>
                </c:pt>
                <c:pt idx="11">
                  <c:v>5.7</c:v>
                </c:pt>
                <c:pt idx="12">
                  <c:v>6.1</c:v>
                </c:pt>
                <c:pt idx="13">
                  <c:v>6.35</c:v>
                </c:pt>
                <c:pt idx="14">
                  <c:v>6.9</c:v>
                </c:pt>
                <c:pt idx="15">
                  <c:v>6.1</c:v>
                </c:pt>
                <c:pt idx="16">
                  <c:v>6</c:v>
                </c:pt>
                <c:pt idx="17">
                  <c:v>6.25</c:v>
                </c:pt>
                <c:pt idx="18">
                  <c:v>8.1999999999999993</c:v>
                </c:pt>
                <c:pt idx="19">
                  <c:v>6.1</c:v>
                </c:pt>
                <c:pt idx="20">
                  <c:v>6.55</c:v>
                </c:pt>
                <c:pt idx="21">
                  <c:v>6.55</c:v>
                </c:pt>
                <c:pt idx="22">
                  <c:v>6</c:v>
                </c:pt>
                <c:pt idx="23">
                  <c:v>6.4</c:v>
                </c:pt>
                <c:pt idx="24">
                  <c:v>6.05</c:v>
                </c:pt>
                <c:pt idx="25">
                  <c:v>6.9</c:v>
                </c:pt>
                <c:pt idx="26">
                  <c:v>7</c:v>
                </c:pt>
                <c:pt idx="27">
                  <c:v>6.5</c:v>
                </c:pt>
                <c:pt idx="28">
                  <c:v>6.9</c:v>
                </c:pt>
                <c:pt idx="29">
                  <c:v>6.6</c:v>
                </c:pt>
                <c:pt idx="30">
                  <c:v>6.6</c:v>
                </c:pt>
                <c:pt idx="31">
                  <c:v>6.9</c:v>
                </c:pt>
                <c:pt idx="32">
                  <c:v>7.9</c:v>
                </c:pt>
                <c:pt idx="33">
                  <c:v>6.1</c:v>
                </c:pt>
                <c:pt idx="34">
                  <c:v>6.8</c:v>
                </c:pt>
                <c:pt idx="35">
                  <c:v>7.3</c:v>
                </c:pt>
                <c:pt idx="36">
                  <c:v>6.9</c:v>
                </c:pt>
                <c:pt idx="37">
                  <c:v>5.6</c:v>
                </c:pt>
                <c:pt idx="38">
                  <c:v>6.2</c:v>
                </c:pt>
                <c:pt idx="39">
                  <c:v>8.3000000000000007</c:v>
                </c:pt>
                <c:pt idx="40">
                  <c:v>7.7</c:v>
                </c:pt>
                <c:pt idx="41">
                  <c:v>6.1</c:v>
                </c:pt>
                <c:pt idx="42">
                  <c:v>7.3</c:v>
                </c:pt>
                <c:pt idx="43">
                  <c:v>7.4</c:v>
                </c:pt>
                <c:pt idx="44">
                  <c:v>7.1</c:v>
                </c:pt>
                <c:pt idx="45">
                  <c:v>6.1</c:v>
                </c:pt>
                <c:pt idx="46">
                  <c:v>7.2</c:v>
                </c:pt>
                <c:pt idx="47">
                  <c:v>6.4</c:v>
                </c:pt>
                <c:pt idx="48">
                  <c:v>7</c:v>
                </c:pt>
                <c:pt idx="49">
                  <c:v>6.4</c:v>
                </c:pt>
                <c:pt idx="50">
                  <c:v>6.9</c:v>
                </c:pt>
                <c:pt idx="51">
                  <c:v>7.25</c:v>
                </c:pt>
                <c:pt idx="52">
                  <c:v>8.1999999999999993</c:v>
                </c:pt>
                <c:pt idx="53">
                  <c:v>6.7</c:v>
                </c:pt>
                <c:pt idx="54">
                  <c:v>6.9</c:v>
                </c:pt>
                <c:pt idx="55">
                  <c:v>7.3</c:v>
                </c:pt>
                <c:pt idx="56">
                  <c:v>6.9</c:v>
                </c:pt>
                <c:pt idx="57">
                  <c:v>7.7</c:v>
                </c:pt>
                <c:pt idx="58">
                  <c:v>6.7</c:v>
                </c:pt>
                <c:pt idx="59">
                  <c:v>7.55</c:v>
                </c:pt>
                <c:pt idx="60">
                  <c:v>6.55</c:v>
                </c:pt>
                <c:pt idx="61">
                  <c:v>6.4</c:v>
                </c:pt>
                <c:pt idx="62">
                  <c:v>8</c:v>
                </c:pt>
                <c:pt idx="63">
                  <c:v>7.4</c:v>
                </c:pt>
                <c:pt idx="64">
                  <c:v>6.8</c:v>
                </c:pt>
                <c:pt idx="65">
                  <c:v>7.45</c:v>
                </c:pt>
                <c:pt idx="66">
                  <c:v>7.55</c:v>
                </c:pt>
                <c:pt idx="67">
                  <c:v>6.65</c:v>
                </c:pt>
                <c:pt idx="68">
                  <c:v>6.8</c:v>
                </c:pt>
                <c:pt idx="69">
                  <c:v>7.75</c:v>
                </c:pt>
                <c:pt idx="70">
                  <c:v>7.6</c:v>
                </c:pt>
                <c:pt idx="71">
                  <c:v>8</c:v>
                </c:pt>
                <c:pt idx="72">
                  <c:v>7</c:v>
                </c:pt>
                <c:pt idx="73">
                  <c:v>6</c:v>
                </c:pt>
                <c:pt idx="74">
                  <c:v>6.9</c:v>
                </c:pt>
                <c:pt idx="75">
                  <c:v>7.6</c:v>
                </c:pt>
                <c:pt idx="76">
                  <c:v>6.65</c:v>
                </c:pt>
                <c:pt idx="77">
                  <c:v>6.9499999999999993</c:v>
                </c:pt>
                <c:pt idx="78">
                  <c:v>6.8</c:v>
                </c:pt>
                <c:pt idx="79">
                  <c:v>7.4</c:v>
                </c:pt>
                <c:pt idx="80">
                  <c:v>7.3</c:v>
                </c:pt>
                <c:pt idx="81">
                  <c:v>7.15</c:v>
                </c:pt>
                <c:pt idx="82">
                  <c:v>7.0500000000000007</c:v>
                </c:pt>
                <c:pt idx="83">
                  <c:v>6.6</c:v>
                </c:pt>
                <c:pt idx="84">
                  <c:v>8</c:v>
                </c:pt>
                <c:pt idx="85">
                  <c:v>6.3</c:v>
                </c:pt>
                <c:pt idx="86">
                  <c:v>7.6</c:v>
                </c:pt>
                <c:pt idx="87">
                  <c:v>6.1</c:v>
                </c:pt>
                <c:pt idx="88">
                  <c:v>7.4</c:v>
                </c:pt>
                <c:pt idx="89">
                  <c:v>8.9</c:v>
                </c:pt>
                <c:pt idx="90">
                  <c:v>7.5</c:v>
                </c:pt>
                <c:pt idx="91">
                  <c:v>6.9</c:v>
                </c:pt>
                <c:pt idx="92">
                  <c:v>8.4</c:v>
                </c:pt>
                <c:pt idx="93">
                  <c:v>7.3</c:v>
                </c:pt>
                <c:pt idx="94">
                  <c:v>7.2</c:v>
                </c:pt>
                <c:pt idx="95">
                  <c:v>8.5</c:v>
                </c:pt>
                <c:pt idx="96">
                  <c:v>7.3</c:v>
                </c:pt>
                <c:pt idx="97">
                  <c:v>7.45</c:v>
                </c:pt>
                <c:pt idx="98">
                  <c:v>6.7</c:v>
                </c:pt>
                <c:pt idx="99">
                  <c:v>7.2</c:v>
                </c:pt>
                <c:pt idx="100">
                  <c:v>7.85</c:v>
                </c:pt>
                <c:pt idx="101">
                  <c:v>7.5500000000000007</c:v>
                </c:pt>
                <c:pt idx="102">
                  <c:v>8.3000000000000007</c:v>
                </c:pt>
                <c:pt idx="103">
                  <c:v>8.1</c:v>
                </c:pt>
                <c:pt idx="104">
                  <c:v>6.9</c:v>
                </c:pt>
                <c:pt idx="105">
                  <c:v>7.7</c:v>
                </c:pt>
                <c:pt idx="106">
                  <c:v>7.6</c:v>
                </c:pt>
                <c:pt idx="107">
                  <c:v>7.1</c:v>
                </c:pt>
                <c:pt idx="108">
                  <c:v>7.5</c:v>
                </c:pt>
                <c:pt idx="109">
                  <c:v>8.5</c:v>
                </c:pt>
                <c:pt idx="110">
                  <c:v>7.65</c:v>
                </c:pt>
                <c:pt idx="111">
                  <c:v>7.6</c:v>
                </c:pt>
                <c:pt idx="112">
                  <c:v>7</c:v>
                </c:pt>
                <c:pt idx="113">
                  <c:v>7.6</c:v>
                </c:pt>
                <c:pt idx="114">
                  <c:v>8.0500000000000007</c:v>
                </c:pt>
                <c:pt idx="115">
                  <c:v>8.3000000000000007</c:v>
                </c:pt>
                <c:pt idx="116">
                  <c:v>7.2</c:v>
                </c:pt>
                <c:pt idx="117">
                  <c:v>7.8</c:v>
                </c:pt>
                <c:pt idx="118">
                  <c:v>7.7</c:v>
                </c:pt>
                <c:pt idx="119">
                  <c:v>7.65</c:v>
                </c:pt>
                <c:pt idx="120">
                  <c:v>7.55</c:v>
                </c:pt>
                <c:pt idx="121">
                  <c:v>6.75</c:v>
                </c:pt>
                <c:pt idx="122">
                  <c:v>7.9</c:v>
                </c:pt>
                <c:pt idx="123">
                  <c:v>6.9</c:v>
                </c:pt>
                <c:pt idx="124">
                  <c:v>8.1999999999999993</c:v>
                </c:pt>
                <c:pt idx="125">
                  <c:v>6.75</c:v>
                </c:pt>
                <c:pt idx="126">
                  <c:v>6.7</c:v>
                </c:pt>
                <c:pt idx="127">
                  <c:v>6.9</c:v>
                </c:pt>
                <c:pt idx="128">
                  <c:v>6.9</c:v>
                </c:pt>
                <c:pt idx="129">
                  <c:v>7.1999999999999993</c:v>
                </c:pt>
                <c:pt idx="130">
                  <c:v>7.9</c:v>
                </c:pt>
                <c:pt idx="131">
                  <c:v>8.1999999999999993</c:v>
                </c:pt>
                <c:pt idx="132">
                  <c:v>7.2</c:v>
                </c:pt>
                <c:pt idx="133">
                  <c:v>7.2</c:v>
                </c:pt>
                <c:pt idx="134">
                  <c:v>7.4499999999999993</c:v>
                </c:pt>
                <c:pt idx="135">
                  <c:v>7.8</c:v>
                </c:pt>
                <c:pt idx="136">
                  <c:v>8.4</c:v>
                </c:pt>
                <c:pt idx="137">
                  <c:v>7.15</c:v>
                </c:pt>
                <c:pt idx="138">
                  <c:v>6.95</c:v>
                </c:pt>
                <c:pt idx="139">
                  <c:v>7.5</c:v>
                </c:pt>
                <c:pt idx="140">
                  <c:v>7.2</c:v>
                </c:pt>
                <c:pt idx="141">
                  <c:v>6.3</c:v>
                </c:pt>
                <c:pt idx="142">
                  <c:v>7.6</c:v>
                </c:pt>
                <c:pt idx="143">
                  <c:v>6</c:v>
                </c:pt>
                <c:pt idx="144">
                  <c:v>7.7</c:v>
                </c:pt>
                <c:pt idx="145">
                  <c:v>6.6</c:v>
                </c:pt>
                <c:pt idx="146">
                  <c:v>8.4</c:v>
                </c:pt>
                <c:pt idx="147">
                  <c:v>6.85</c:v>
                </c:pt>
                <c:pt idx="148">
                  <c:v>6.75</c:v>
                </c:pt>
                <c:pt idx="149">
                  <c:v>7.5</c:v>
                </c:pt>
                <c:pt idx="150">
                  <c:v>6.3</c:v>
                </c:pt>
                <c:pt idx="151">
                  <c:v>8</c:v>
                </c:pt>
                <c:pt idx="152">
                  <c:v>6.8</c:v>
                </c:pt>
                <c:pt idx="153">
                  <c:v>7.5</c:v>
                </c:pt>
                <c:pt idx="154">
                  <c:v>7.3</c:v>
                </c:pt>
                <c:pt idx="155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0F-4E84-AA70-E6B767172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392864"/>
        <c:axId val="1127170720"/>
      </c:scatterChart>
      <c:valAx>
        <c:axId val="113139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Movie 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170720"/>
        <c:crosses val="autoZero"/>
        <c:crossBetween val="midCat"/>
      </c:valAx>
      <c:valAx>
        <c:axId val="1127170720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IMDB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392864"/>
        <c:crosses val="autoZero"/>
        <c:crossBetween val="midCat"/>
      </c:valAx>
      <c:spPr>
        <a:noFill/>
        <a:ln>
          <a:solidFill>
            <a:schemeClr val="tx1">
              <a:lumMod val="15000"/>
              <a:lumOff val="85000"/>
            </a:schemeClr>
          </a:solidFill>
          <a:prstDash val="solid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B050">
          <a:alpha val="95000"/>
        </a:srgb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STD DEVIATION of IMBD vs. Movie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'2. DURATION'!$E$1</c:f>
              <c:strCache>
                <c:ptCount val="1"/>
                <c:pt idx="0">
                  <c:v>STD DEVIATION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'2. DURATION'!$A$2:$A$157</c:f>
              <c:numCache>
                <c:formatCode>General</c:formatCode>
                <c:ptCount val="156"/>
                <c:pt idx="0">
                  <c:v>84</c:v>
                </c:pt>
                <c:pt idx="1">
                  <c:v>88</c:v>
                </c:pt>
                <c:pt idx="2">
                  <c:v>81</c:v>
                </c:pt>
                <c:pt idx="3">
                  <c:v>98</c:v>
                </c:pt>
                <c:pt idx="4">
                  <c:v>100</c:v>
                </c:pt>
                <c:pt idx="5">
                  <c:v>101</c:v>
                </c:pt>
                <c:pt idx="6">
                  <c:v>112</c:v>
                </c:pt>
                <c:pt idx="7">
                  <c:v>145</c:v>
                </c:pt>
                <c:pt idx="8">
                  <c:v>97</c:v>
                </c:pt>
                <c:pt idx="9">
                  <c:v>92</c:v>
                </c:pt>
                <c:pt idx="10">
                  <c:v>111</c:v>
                </c:pt>
                <c:pt idx="11">
                  <c:v>83</c:v>
                </c:pt>
                <c:pt idx="12">
                  <c:v>86</c:v>
                </c:pt>
                <c:pt idx="13">
                  <c:v>90</c:v>
                </c:pt>
                <c:pt idx="14">
                  <c:v>122</c:v>
                </c:pt>
                <c:pt idx="15">
                  <c:v>79</c:v>
                </c:pt>
                <c:pt idx="16">
                  <c:v>77</c:v>
                </c:pt>
                <c:pt idx="17">
                  <c:v>85</c:v>
                </c:pt>
                <c:pt idx="18">
                  <c:v>226</c:v>
                </c:pt>
                <c:pt idx="19">
                  <c:v>95</c:v>
                </c:pt>
                <c:pt idx="20">
                  <c:v>113</c:v>
                </c:pt>
                <c:pt idx="21">
                  <c:v>109</c:v>
                </c:pt>
                <c:pt idx="22">
                  <c:v>93</c:v>
                </c:pt>
                <c:pt idx="23">
                  <c:v>103</c:v>
                </c:pt>
                <c:pt idx="24">
                  <c:v>91</c:v>
                </c:pt>
                <c:pt idx="25">
                  <c:v>125</c:v>
                </c:pt>
                <c:pt idx="26">
                  <c:v>120</c:v>
                </c:pt>
                <c:pt idx="27">
                  <c:v>108</c:v>
                </c:pt>
                <c:pt idx="28">
                  <c:v>130</c:v>
                </c:pt>
                <c:pt idx="29">
                  <c:v>106</c:v>
                </c:pt>
                <c:pt idx="30">
                  <c:v>110</c:v>
                </c:pt>
                <c:pt idx="31">
                  <c:v>129</c:v>
                </c:pt>
                <c:pt idx="32">
                  <c:v>148</c:v>
                </c:pt>
                <c:pt idx="33">
                  <c:v>94</c:v>
                </c:pt>
                <c:pt idx="34">
                  <c:v>132</c:v>
                </c:pt>
                <c:pt idx="35">
                  <c:v>133</c:v>
                </c:pt>
                <c:pt idx="36">
                  <c:v>80</c:v>
                </c:pt>
                <c:pt idx="37">
                  <c:v>87</c:v>
                </c:pt>
                <c:pt idx="38">
                  <c:v>96</c:v>
                </c:pt>
                <c:pt idx="39">
                  <c:v>175</c:v>
                </c:pt>
                <c:pt idx="40">
                  <c:v>215</c:v>
                </c:pt>
                <c:pt idx="41">
                  <c:v>89</c:v>
                </c:pt>
                <c:pt idx="42">
                  <c:v>138</c:v>
                </c:pt>
                <c:pt idx="43">
                  <c:v>174</c:v>
                </c:pt>
                <c:pt idx="44">
                  <c:v>78</c:v>
                </c:pt>
                <c:pt idx="45">
                  <c:v>99</c:v>
                </c:pt>
                <c:pt idx="46">
                  <c:v>139</c:v>
                </c:pt>
                <c:pt idx="47">
                  <c:v>105</c:v>
                </c:pt>
                <c:pt idx="48">
                  <c:v>127</c:v>
                </c:pt>
                <c:pt idx="49">
                  <c:v>102</c:v>
                </c:pt>
                <c:pt idx="50">
                  <c:v>123</c:v>
                </c:pt>
                <c:pt idx="51">
                  <c:v>126</c:v>
                </c:pt>
                <c:pt idx="52">
                  <c:v>178</c:v>
                </c:pt>
                <c:pt idx="53">
                  <c:v>115</c:v>
                </c:pt>
                <c:pt idx="54">
                  <c:v>75</c:v>
                </c:pt>
                <c:pt idx="55">
                  <c:v>143</c:v>
                </c:pt>
                <c:pt idx="56">
                  <c:v>117</c:v>
                </c:pt>
                <c:pt idx="57">
                  <c:v>172</c:v>
                </c:pt>
                <c:pt idx="58">
                  <c:v>119</c:v>
                </c:pt>
                <c:pt idx="59">
                  <c:v>170</c:v>
                </c:pt>
                <c:pt idx="60">
                  <c:v>116</c:v>
                </c:pt>
                <c:pt idx="61">
                  <c:v>107</c:v>
                </c:pt>
                <c:pt idx="62">
                  <c:v>200</c:v>
                </c:pt>
                <c:pt idx="63">
                  <c:v>34</c:v>
                </c:pt>
                <c:pt idx="64">
                  <c:v>121</c:v>
                </c:pt>
                <c:pt idx="65">
                  <c:v>134</c:v>
                </c:pt>
                <c:pt idx="66">
                  <c:v>73</c:v>
                </c:pt>
                <c:pt idx="67">
                  <c:v>118</c:v>
                </c:pt>
                <c:pt idx="68">
                  <c:v>124</c:v>
                </c:pt>
                <c:pt idx="69">
                  <c:v>161</c:v>
                </c:pt>
                <c:pt idx="70">
                  <c:v>152</c:v>
                </c:pt>
                <c:pt idx="71">
                  <c:v>236</c:v>
                </c:pt>
                <c:pt idx="72">
                  <c:v>135</c:v>
                </c:pt>
                <c:pt idx="73">
                  <c:v>82</c:v>
                </c:pt>
                <c:pt idx="74">
                  <c:v>131</c:v>
                </c:pt>
                <c:pt idx="75">
                  <c:v>146</c:v>
                </c:pt>
                <c:pt idx="76">
                  <c:v>114</c:v>
                </c:pt>
                <c:pt idx="77">
                  <c:v>74</c:v>
                </c:pt>
                <c:pt idx="78">
                  <c:v>165</c:v>
                </c:pt>
                <c:pt idx="79">
                  <c:v>154</c:v>
                </c:pt>
                <c:pt idx="80">
                  <c:v>142</c:v>
                </c:pt>
                <c:pt idx="81">
                  <c:v>128</c:v>
                </c:pt>
                <c:pt idx="82">
                  <c:v>167</c:v>
                </c:pt>
                <c:pt idx="83">
                  <c:v>137</c:v>
                </c:pt>
                <c:pt idx="84">
                  <c:v>181</c:v>
                </c:pt>
                <c:pt idx="85">
                  <c:v>104</c:v>
                </c:pt>
                <c:pt idx="86">
                  <c:v>197</c:v>
                </c:pt>
                <c:pt idx="87">
                  <c:v>76</c:v>
                </c:pt>
                <c:pt idx="88">
                  <c:v>220</c:v>
                </c:pt>
                <c:pt idx="89">
                  <c:v>185</c:v>
                </c:pt>
                <c:pt idx="90">
                  <c:v>153</c:v>
                </c:pt>
                <c:pt idx="91">
                  <c:v>136</c:v>
                </c:pt>
                <c:pt idx="92">
                  <c:v>192</c:v>
                </c:pt>
                <c:pt idx="93">
                  <c:v>69</c:v>
                </c:pt>
                <c:pt idx="94">
                  <c:v>155</c:v>
                </c:pt>
                <c:pt idx="95">
                  <c:v>171</c:v>
                </c:pt>
                <c:pt idx="96">
                  <c:v>140</c:v>
                </c:pt>
                <c:pt idx="97">
                  <c:v>194</c:v>
                </c:pt>
                <c:pt idx="98">
                  <c:v>68</c:v>
                </c:pt>
                <c:pt idx="99">
                  <c:v>141</c:v>
                </c:pt>
                <c:pt idx="100">
                  <c:v>169</c:v>
                </c:pt>
                <c:pt idx="101">
                  <c:v>162</c:v>
                </c:pt>
                <c:pt idx="102">
                  <c:v>180</c:v>
                </c:pt>
                <c:pt idx="103">
                  <c:v>173</c:v>
                </c:pt>
                <c:pt idx="104">
                  <c:v>150</c:v>
                </c:pt>
                <c:pt idx="105">
                  <c:v>149</c:v>
                </c:pt>
                <c:pt idx="106">
                  <c:v>190</c:v>
                </c:pt>
                <c:pt idx="107">
                  <c:v>144</c:v>
                </c:pt>
                <c:pt idx="108">
                  <c:v>159</c:v>
                </c:pt>
                <c:pt idx="109">
                  <c:v>289</c:v>
                </c:pt>
                <c:pt idx="110">
                  <c:v>188</c:v>
                </c:pt>
                <c:pt idx="111">
                  <c:v>158</c:v>
                </c:pt>
                <c:pt idx="112">
                  <c:v>72</c:v>
                </c:pt>
                <c:pt idx="113">
                  <c:v>157</c:v>
                </c:pt>
                <c:pt idx="114">
                  <c:v>189</c:v>
                </c:pt>
                <c:pt idx="115">
                  <c:v>151</c:v>
                </c:pt>
                <c:pt idx="116">
                  <c:v>195</c:v>
                </c:pt>
                <c:pt idx="117">
                  <c:v>219</c:v>
                </c:pt>
                <c:pt idx="118">
                  <c:v>251</c:v>
                </c:pt>
                <c:pt idx="119">
                  <c:v>147</c:v>
                </c:pt>
                <c:pt idx="120">
                  <c:v>164</c:v>
                </c:pt>
                <c:pt idx="121">
                  <c:v>206</c:v>
                </c:pt>
                <c:pt idx="122">
                  <c:v>182</c:v>
                </c:pt>
                <c:pt idx="123">
                  <c:v>37</c:v>
                </c:pt>
                <c:pt idx="124">
                  <c:v>202</c:v>
                </c:pt>
                <c:pt idx="125">
                  <c:v>184</c:v>
                </c:pt>
                <c:pt idx="126">
                  <c:v>156</c:v>
                </c:pt>
                <c:pt idx="127">
                  <c:v>183</c:v>
                </c:pt>
                <c:pt idx="128">
                  <c:v>176</c:v>
                </c:pt>
                <c:pt idx="129">
                  <c:v>42</c:v>
                </c:pt>
                <c:pt idx="130">
                  <c:v>187</c:v>
                </c:pt>
                <c:pt idx="131">
                  <c:v>240</c:v>
                </c:pt>
                <c:pt idx="132">
                  <c:v>186</c:v>
                </c:pt>
                <c:pt idx="133">
                  <c:v>201</c:v>
                </c:pt>
                <c:pt idx="134">
                  <c:v>63</c:v>
                </c:pt>
                <c:pt idx="135">
                  <c:v>166</c:v>
                </c:pt>
                <c:pt idx="136">
                  <c:v>293</c:v>
                </c:pt>
                <c:pt idx="137">
                  <c:v>41</c:v>
                </c:pt>
                <c:pt idx="138">
                  <c:v>193</c:v>
                </c:pt>
                <c:pt idx="139">
                  <c:v>216</c:v>
                </c:pt>
                <c:pt idx="140">
                  <c:v>196</c:v>
                </c:pt>
                <c:pt idx="141">
                  <c:v>177</c:v>
                </c:pt>
                <c:pt idx="142">
                  <c:v>163</c:v>
                </c:pt>
                <c:pt idx="143">
                  <c:v>160</c:v>
                </c:pt>
                <c:pt idx="144">
                  <c:v>271</c:v>
                </c:pt>
                <c:pt idx="145">
                  <c:v>225</c:v>
                </c:pt>
                <c:pt idx="146">
                  <c:v>227</c:v>
                </c:pt>
                <c:pt idx="147">
                  <c:v>212</c:v>
                </c:pt>
                <c:pt idx="148">
                  <c:v>65</c:v>
                </c:pt>
                <c:pt idx="149">
                  <c:v>53</c:v>
                </c:pt>
                <c:pt idx="150">
                  <c:v>280</c:v>
                </c:pt>
                <c:pt idx="151">
                  <c:v>330</c:v>
                </c:pt>
                <c:pt idx="152">
                  <c:v>325</c:v>
                </c:pt>
                <c:pt idx="153">
                  <c:v>66</c:v>
                </c:pt>
                <c:pt idx="154">
                  <c:v>45</c:v>
                </c:pt>
                <c:pt idx="155">
                  <c:v>300</c:v>
                </c:pt>
              </c:numCache>
            </c:numRef>
          </c:xVal>
          <c:yVal>
            <c:numRef>
              <c:f>'2. DURATION'!$E$2:$E$157</c:f>
              <c:numCache>
                <c:formatCode>0.0</c:formatCode>
                <c:ptCount val="156"/>
                <c:pt idx="0">
                  <c:v>1.0021697140716628</c:v>
                </c:pt>
                <c:pt idx="1">
                  <c:v>1.2857342173571371</c:v>
                </c:pt>
                <c:pt idx="2">
                  <c:v>1.0920588778049398</c:v>
                </c:pt>
                <c:pt idx="3">
                  <c:v>0.91370517283047792</c:v>
                </c:pt>
                <c:pt idx="4">
                  <c:v>1.0835323495575457</c:v>
                </c:pt>
                <c:pt idx="5">
                  <c:v>0.93203944158019802</c:v>
                </c:pt>
                <c:pt idx="6">
                  <c:v>0.75094003960315692</c:v>
                </c:pt>
                <c:pt idx="7">
                  <c:v>0.57096409694480799</c:v>
                </c:pt>
                <c:pt idx="8">
                  <c:v>1.1610502457388219</c:v>
                </c:pt>
                <c:pt idx="9">
                  <c:v>1.1365444704600602</c:v>
                </c:pt>
                <c:pt idx="10">
                  <c:v>0.69419170531658358</c:v>
                </c:pt>
                <c:pt idx="11">
                  <c:v>1.1436782764396662</c:v>
                </c:pt>
                <c:pt idx="12">
                  <c:v>1.0070956947297203</c:v>
                </c:pt>
                <c:pt idx="13">
                  <c:v>1.0683064325850082</c:v>
                </c:pt>
                <c:pt idx="14">
                  <c:v>0.75648961870593789</c:v>
                </c:pt>
                <c:pt idx="15">
                  <c:v>0.48332183894378272</c:v>
                </c:pt>
                <c:pt idx="16">
                  <c:v>1.4270750540446511</c:v>
                </c:pt>
                <c:pt idx="17">
                  <c:v>1.2479483162375034</c:v>
                </c:pt>
                <c:pt idx="18">
                  <c:v>0</c:v>
                </c:pt>
                <c:pt idx="19">
                  <c:v>1.1435057866539045</c:v>
                </c:pt>
                <c:pt idx="20">
                  <c:v>0.86902723394226333</c:v>
                </c:pt>
                <c:pt idx="21">
                  <c:v>0.73658616033536017</c:v>
                </c:pt>
                <c:pt idx="22">
                  <c:v>1.2587228785315558</c:v>
                </c:pt>
                <c:pt idx="23">
                  <c:v>0.85374989832436854</c:v>
                </c:pt>
                <c:pt idx="24">
                  <c:v>1.049982294969837</c:v>
                </c:pt>
                <c:pt idx="25">
                  <c:v>0.9092104534758787</c:v>
                </c:pt>
                <c:pt idx="26">
                  <c:v>0.98976158324885788</c:v>
                </c:pt>
                <c:pt idx="27">
                  <c:v>0.81026670932994005</c:v>
                </c:pt>
                <c:pt idx="28">
                  <c:v>0.77169319073246934</c:v>
                </c:pt>
                <c:pt idx="29">
                  <c:v>0.74026953876711454</c:v>
                </c:pt>
                <c:pt idx="30">
                  <c:v>0.94366384266325187</c:v>
                </c:pt>
                <c:pt idx="31">
                  <c:v>0.86038948257657322</c:v>
                </c:pt>
                <c:pt idx="32">
                  <c:v>0.75881649239839433</c:v>
                </c:pt>
                <c:pt idx="33">
                  <c:v>1.0765784191049041</c:v>
                </c:pt>
                <c:pt idx="34">
                  <c:v>0.59930587667645852</c:v>
                </c:pt>
                <c:pt idx="35">
                  <c:v>0.78173141167540106</c:v>
                </c:pt>
                <c:pt idx="36">
                  <c:v>1.3876438864332516</c:v>
                </c:pt>
                <c:pt idx="37">
                  <c:v>1.1867248932344092</c:v>
                </c:pt>
                <c:pt idx="38">
                  <c:v>0.96971642676976233</c:v>
                </c:pt>
                <c:pt idx="39">
                  <c:v>0.89999999999998548</c:v>
                </c:pt>
                <c:pt idx="40">
                  <c:v>0.21602468994692861</c:v>
                </c:pt>
                <c:pt idx="41">
                  <c:v>1.4094272620822152</c:v>
                </c:pt>
                <c:pt idx="42">
                  <c:v>0.86331834195550394</c:v>
                </c:pt>
                <c:pt idx="43">
                  <c:v>0.57348835113617525</c:v>
                </c:pt>
                <c:pt idx="44">
                  <c:v>1.2390677499188247</c:v>
                </c:pt>
                <c:pt idx="45">
                  <c:v>1.0157072292104263</c:v>
                </c:pt>
                <c:pt idx="46">
                  <c:v>0.58489209725563795</c:v>
                </c:pt>
                <c:pt idx="47">
                  <c:v>0.8746079195548303</c:v>
                </c:pt>
                <c:pt idx="48">
                  <c:v>0.91376196982583258</c:v>
                </c:pt>
                <c:pt idx="49">
                  <c:v>1.0104692215065949</c:v>
                </c:pt>
                <c:pt idx="50">
                  <c:v>0.7047921204669364</c:v>
                </c:pt>
                <c:pt idx="51">
                  <c:v>0.58502010282558603</c:v>
                </c:pt>
                <c:pt idx="52">
                  <c:v>0.5310751512983175</c:v>
                </c:pt>
                <c:pt idx="53">
                  <c:v>0.97243084493395482</c:v>
                </c:pt>
                <c:pt idx="54">
                  <c:v>1.3530030613234452</c:v>
                </c:pt>
                <c:pt idx="55">
                  <c:v>0.61413334326806368</c:v>
                </c:pt>
                <c:pt idx="56">
                  <c:v>0.81020665192622932</c:v>
                </c:pt>
                <c:pt idx="57">
                  <c:v>0.93466571564384671</c:v>
                </c:pt>
                <c:pt idx="58">
                  <c:v>0.98374544575353895</c:v>
                </c:pt>
                <c:pt idx="59">
                  <c:v>0.91226214556026086</c:v>
                </c:pt>
                <c:pt idx="60">
                  <c:v>0.88353526603441523</c:v>
                </c:pt>
                <c:pt idx="61">
                  <c:v>0.9316491034322304</c:v>
                </c:pt>
                <c:pt idx="62">
                  <c:v>0</c:v>
                </c:pt>
                <c:pt idx="63">
                  <c:v>0.98954535014824152</c:v>
                </c:pt>
                <c:pt idx="64">
                  <c:v>1.1678167664492736</c:v>
                </c:pt>
                <c:pt idx="65">
                  <c:v>1.0098731355967445</c:v>
                </c:pt>
                <c:pt idx="66">
                  <c:v>1.0499999999999963</c:v>
                </c:pt>
                <c:pt idx="67">
                  <c:v>0.69605697854252213</c:v>
                </c:pt>
                <c:pt idx="68">
                  <c:v>0.77190893153527351</c:v>
                </c:pt>
                <c:pt idx="69">
                  <c:v>0.50249378105604448</c:v>
                </c:pt>
                <c:pt idx="70">
                  <c:v>0.75105368160542374</c:v>
                </c:pt>
                <c:pt idx="71">
                  <c:v>0</c:v>
                </c:pt>
                <c:pt idx="72">
                  <c:v>0.74237606522722488</c:v>
                </c:pt>
                <c:pt idx="73">
                  <c:v>1.1855150348016612</c:v>
                </c:pt>
                <c:pt idx="74">
                  <c:v>0.82228992106538368</c:v>
                </c:pt>
                <c:pt idx="75">
                  <c:v>1.1146299834474249</c:v>
                </c:pt>
                <c:pt idx="76">
                  <c:v>0.77145831319267877</c:v>
                </c:pt>
                <c:pt idx="77">
                  <c:v>0.81201908844559278</c:v>
                </c:pt>
                <c:pt idx="78">
                  <c:v>1.0067770358922559</c:v>
                </c:pt>
                <c:pt idx="79">
                  <c:v>0.58499762582614157</c:v>
                </c:pt>
                <c:pt idx="80">
                  <c:v>0.89730460578086124</c:v>
                </c:pt>
                <c:pt idx="81">
                  <c:v>0.7038795554435634</c:v>
                </c:pt>
                <c:pt idx="82">
                  <c:v>0.84999999999999798</c:v>
                </c:pt>
                <c:pt idx="83">
                  <c:v>0.9252538433080002</c:v>
                </c:pt>
                <c:pt idx="84">
                  <c:v>0</c:v>
                </c:pt>
                <c:pt idx="85">
                  <c:v>0.99704878198681324</c:v>
                </c:pt>
                <c:pt idx="86">
                  <c:v>0</c:v>
                </c:pt>
                <c:pt idx="87">
                  <c:v>1.3107344091607727</c:v>
                </c:pt>
                <c:pt idx="88">
                  <c:v>1.5999999999999985</c:v>
                </c:pt>
                <c:pt idx="89">
                  <c:v>0</c:v>
                </c:pt>
                <c:pt idx="90">
                  <c:v>0.95821804313099779</c:v>
                </c:pt>
                <c:pt idx="91">
                  <c:v>0.7536430450386723</c:v>
                </c:pt>
                <c:pt idx="92">
                  <c:v>0.5</c:v>
                </c:pt>
                <c:pt idx="93">
                  <c:v>0.95624264703054673</c:v>
                </c:pt>
                <c:pt idx="94">
                  <c:v>0.45343136195018552</c:v>
                </c:pt>
                <c:pt idx="95">
                  <c:v>0.50990195135927885</c:v>
                </c:pt>
                <c:pt idx="96">
                  <c:v>0.72393580169978367</c:v>
                </c:pt>
                <c:pt idx="97">
                  <c:v>0.25</c:v>
                </c:pt>
                <c:pt idx="98">
                  <c:v>0.29999999999999982</c:v>
                </c:pt>
                <c:pt idx="99">
                  <c:v>0.52434085605961822</c:v>
                </c:pt>
                <c:pt idx="100">
                  <c:v>1.0606601717798179</c:v>
                </c:pt>
                <c:pt idx="101">
                  <c:v>0.14999999999999991</c:v>
                </c:pt>
                <c:pt idx="102">
                  <c:v>0</c:v>
                </c:pt>
                <c:pt idx="103">
                  <c:v>0</c:v>
                </c:pt>
                <c:pt idx="104">
                  <c:v>0.641318087136866</c:v>
                </c:pt>
                <c:pt idx="105">
                  <c:v>0.48476798574163266</c:v>
                </c:pt>
                <c:pt idx="106">
                  <c:v>0</c:v>
                </c:pt>
                <c:pt idx="107">
                  <c:v>0.48685192141803213</c:v>
                </c:pt>
                <c:pt idx="108">
                  <c:v>0.47842333648024438</c:v>
                </c:pt>
                <c:pt idx="109">
                  <c:v>0</c:v>
                </c:pt>
                <c:pt idx="110">
                  <c:v>0.35000000000000009</c:v>
                </c:pt>
                <c:pt idx="111">
                  <c:v>0.88453377549983803</c:v>
                </c:pt>
                <c:pt idx="112">
                  <c:v>1.1343133018115668</c:v>
                </c:pt>
                <c:pt idx="113">
                  <c:v>0.20548046676563259</c:v>
                </c:pt>
                <c:pt idx="114">
                  <c:v>0.45000000000000018</c:v>
                </c:pt>
                <c:pt idx="115">
                  <c:v>0.56291651245988539</c:v>
                </c:pt>
                <c:pt idx="116">
                  <c:v>0</c:v>
                </c:pt>
                <c:pt idx="117">
                  <c:v>0</c:v>
                </c:pt>
                <c:pt idx="118">
                  <c:v>0.70000000000000018</c:v>
                </c:pt>
                <c:pt idx="119">
                  <c:v>0.47696960070847272</c:v>
                </c:pt>
                <c:pt idx="120">
                  <c:v>0.43874821936960606</c:v>
                </c:pt>
                <c:pt idx="121">
                  <c:v>1.25</c:v>
                </c:pt>
                <c:pt idx="122">
                  <c:v>0</c:v>
                </c:pt>
                <c:pt idx="123">
                  <c:v>0.92073617396126284</c:v>
                </c:pt>
                <c:pt idx="124">
                  <c:v>0.49999999999999956</c:v>
                </c:pt>
                <c:pt idx="125">
                  <c:v>0.65000000000000036</c:v>
                </c:pt>
                <c:pt idx="126">
                  <c:v>1.407693148381423</c:v>
                </c:pt>
                <c:pt idx="127">
                  <c:v>0</c:v>
                </c:pt>
                <c:pt idx="128">
                  <c:v>0.69442222186665536</c:v>
                </c:pt>
                <c:pt idx="129">
                  <c:v>0.90499913673991994</c:v>
                </c:pt>
                <c:pt idx="130">
                  <c:v>0</c:v>
                </c:pt>
                <c:pt idx="131">
                  <c:v>0</c:v>
                </c:pt>
                <c:pt idx="132">
                  <c:v>0.70000000000000018</c:v>
                </c:pt>
                <c:pt idx="133">
                  <c:v>0</c:v>
                </c:pt>
                <c:pt idx="134">
                  <c:v>0.14999999999999991</c:v>
                </c:pt>
                <c:pt idx="135">
                  <c:v>0</c:v>
                </c:pt>
                <c:pt idx="136">
                  <c:v>0</c:v>
                </c:pt>
                <c:pt idx="137">
                  <c:v>0.51219503121369692</c:v>
                </c:pt>
                <c:pt idx="138">
                  <c:v>0.94999999999999807</c:v>
                </c:pt>
                <c:pt idx="139">
                  <c:v>0</c:v>
                </c:pt>
                <c:pt idx="140">
                  <c:v>0</c:v>
                </c:pt>
                <c:pt idx="141">
                  <c:v>0.29999999999999982</c:v>
                </c:pt>
                <c:pt idx="142">
                  <c:v>0</c:v>
                </c:pt>
                <c:pt idx="143">
                  <c:v>1.0818502669038794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0.25</c:v>
                </c:pt>
                <c:pt idx="148">
                  <c:v>0.93229108472979239</c:v>
                </c:pt>
                <c:pt idx="149">
                  <c:v>0.92777361941847769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0.29999999999999982</c:v>
                </c:pt>
                <c:pt idx="154">
                  <c:v>0.54515143092963458</c:v>
                </c:pt>
                <c:pt idx="1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98-4948-829E-420266F0C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407744"/>
        <c:axId val="1138801552"/>
      </c:scatterChart>
      <c:valAx>
        <c:axId val="113140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Movie 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801552"/>
        <c:crosses val="autoZero"/>
        <c:crossBetween val="midCat"/>
      </c:valAx>
      <c:valAx>
        <c:axId val="113880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 DEV of IMDB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40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IMBD Vs Language of movies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'LANGUAGE ANALS'!$C$1</c:f>
              <c:strCache>
                <c:ptCount val="1"/>
                <c:pt idx="0">
                  <c:v>Average IMBD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'LANGUAGE ANALS'!$A$2:$A$18</c:f>
              <c:strCache>
                <c:ptCount val="17"/>
                <c:pt idx="0">
                  <c:v>Dutch</c:v>
                </c:pt>
                <c:pt idx="1">
                  <c:v>Hebrew</c:v>
                </c:pt>
                <c:pt idx="2">
                  <c:v>Thai</c:v>
                </c:pt>
                <c:pt idx="3">
                  <c:v>Cantonese</c:v>
                </c:pt>
                <c:pt idx="4">
                  <c:v>Korean</c:v>
                </c:pt>
                <c:pt idx="5">
                  <c:v>Danish</c:v>
                </c:pt>
                <c:pt idx="6">
                  <c:v>Persian</c:v>
                </c:pt>
                <c:pt idx="7">
                  <c:v>Norwegian</c:v>
                </c:pt>
                <c:pt idx="8">
                  <c:v>French</c:v>
                </c:pt>
                <c:pt idx="9">
                  <c:v>German</c:v>
                </c:pt>
                <c:pt idx="10">
                  <c:v>Mandarin</c:v>
                </c:pt>
                <c:pt idx="11">
                  <c:v>Spanish</c:v>
                </c:pt>
                <c:pt idx="12">
                  <c:v>Japanese</c:v>
                </c:pt>
                <c:pt idx="13">
                  <c:v>Portuguese</c:v>
                </c:pt>
                <c:pt idx="14">
                  <c:v>English</c:v>
                </c:pt>
                <c:pt idx="15">
                  <c:v>Hindi</c:v>
                </c:pt>
                <c:pt idx="16">
                  <c:v>Italian</c:v>
                </c:pt>
              </c:strCache>
            </c:strRef>
          </c:cat>
          <c:val>
            <c:numRef>
              <c:f>'LANGUAGE ANALS'!$C$2:$C$18</c:f>
              <c:numCache>
                <c:formatCode>0.0</c:formatCode>
                <c:ptCount val="17"/>
                <c:pt idx="0">
                  <c:v>7.5666666666666664</c:v>
                </c:pt>
                <c:pt idx="1">
                  <c:v>7.5</c:v>
                </c:pt>
                <c:pt idx="2">
                  <c:v>6.6333333333333329</c:v>
                </c:pt>
                <c:pt idx="3">
                  <c:v>7.2374999999999998</c:v>
                </c:pt>
                <c:pt idx="4">
                  <c:v>7.875</c:v>
                </c:pt>
                <c:pt idx="5">
                  <c:v>7.8999999999999995</c:v>
                </c:pt>
                <c:pt idx="6">
                  <c:v>8.1333333333333329</c:v>
                </c:pt>
                <c:pt idx="7">
                  <c:v>7.15</c:v>
                </c:pt>
                <c:pt idx="8">
                  <c:v>7.2864864864864867</c:v>
                </c:pt>
                <c:pt idx="9">
                  <c:v>7.6923076923076925</c:v>
                </c:pt>
                <c:pt idx="10">
                  <c:v>7.0214285714285714</c:v>
                </c:pt>
                <c:pt idx="11">
                  <c:v>7.049999999999998</c:v>
                </c:pt>
                <c:pt idx="12">
                  <c:v>7.625</c:v>
                </c:pt>
                <c:pt idx="13">
                  <c:v>7.7600000000000007</c:v>
                </c:pt>
                <c:pt idx="14">
                  <c:v>6.4214364947309912</c:v>
                </c:pt>
                <c:pt idx="15">
                  <c:v>6.76</c:v>
                </c:pt>
                <c:pt idx="16">
                  <c:v>7.1857142857142859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E-4DDB-BB2D-A0F2E528B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1414944"/>
        <c:axId val="481891520"/>
      </c:barChart>
      <c:catAx>
        <c:axId val="1131414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Language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891520"/>
        <c:crosses val="autoZero"/>
        <c:auto val="1"/>
        <c:lblAlgn val="ctr"/>
        <c:lblOffset val="100"/>
        <c:noMultiLvlLbl val="0"/>
      </c:catAx>
      <c:valAx>
        <c:axId val="48189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IMDB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41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'LANGUAGE ANALS'!$D$1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'LANGUAGE ANALS'!$A$2:$A$18</c:f>
              <c:strCache>
                <c:ptCount val="17"/>
                <c:pt idx="0">
                  <c:v>Dutch</c:v>
                </c:pt>
                <c:pt idx="1">
                  <c:v>Hebrew</c:v>
                </c:pt>
                <c:pt idx="2">
                  <c:v>Thai</c:v>
                </c:pt>
                <c:pt idx="3">
                  <c:v>Cantonese</c:v>
                </c:pt>
                <c:pt idx="4">
                  <c:v>Korean</c:v>
                </c:pt>
                <c:pt idx="5">
                  <c:v>Danish</c:v>
                </c:pt>
                <c:pt idx="6">
                  <c:v>Persian</c:v>
                </c:pt>
                <c:pt idx="7">
                  <c:v>Norwegian</c:v>
                </c:pt>
                <c:pt idx="8">
                  <c:v>French</c:v>
                </c:pt>
                <c:pt idx="9">
                  <c:v>German</c:v>
                </c:pt>
                <c:pt idx="10">
                  <c:v>Mandarin</c:v>
                </c:pt>
                <c:pt idx="11">
                  <c:v>Spanish</c:v>
                </c:pt>
                <c:pt idx="12">
                  <c:v>Japanese</c:v>
                </c:pt>
                <c:pt idx="13">
                  <c:v>Portuguese</c:v>
                </c:pt>
                <c:pt idx="14">
                  <c:v>English</c:v>
                </c:pt>
                <c:pt idx="15">
                  <c:v>Hindi</c:v>
                </c:pt>
                <c:pt idx="16">
                  <c:v>Italian</c:v>
                </c:pt>
              </c:strCache>
            </c:strRef>
          </c:cat>
          <c:val>
            <c:numRef>
              <c:f>'LANGUAGE ANALS'!$D$2:$D$18</c:f>
              <c:numCache>
                <c:formatCode>0.0</c:formatCode>
                <c:ptCount val="17"/>
                <c:pt idx="0">
                  <c:v>7.8</c:v>
                </c:pt>
                <c:pt idx="1">
                  <c:v>7.3</c:v>
                </c:pt>
                <c:pt idx="2">
                  <c:v>6.6</c:v>
                </c:pt>
                <c:pt idx="3">
                  <c:v>7.3</c:v>
                </c:pt>
                <c:pt idx="4">
                  <c:v>7.9</c:v>
                </c:pt>
                <c:pt idx="5">
                  <c:v>8.1</c:v>
                </c:pt>
                <c:pt idx="6">
                  <c:v>8.4</c:v>
                </c:pt>
                <c:pt idx="7">
                  <c:v>7.3</c:v>
                </c:pt>
                <c:pt idx="8">
                  <c:v>7.2</c:v>
                </c:pt>
                <c:pt idx="9">
                  <c:v>7.7</c:v>
                </c:pt>
                <c:pt idx="10">
                  <c:v>7.25</c:v>
                </c:pt>
                <c:pt idx="11">
                  <c:v>7.15</c:v>
                </c:pt>
                <c:pt idx="12">
                  <c:v>7.8000000000000007</c:v>
                </c:pt>
                <c:pt idx="13">
                  <c:v>8</c:v>
                </c:pt>
                <c:pt idx="14">
                  <c:v>6.5</c:v>
                </c:pt>
                <c:pt idx="15">
                  <c:v>7.0500000000000007</c:v>
                </c:pt>
                <c:pt idx="1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6-4B40-8F33-3C9A3CD42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1421184"/>
        <c:axId val="689955424"/>
      </c:barChart>
      <c:catAx>
        <c:axId val="113142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955424"/>
        <c:crosses val="autoZero"/>
        <c:auto val="1"/>
        <c:lblAlgn val="ctr"/>
        <c:lblOffset val="100"/>
        <c:noMultiLvlLbl val="0"/>
      </c:catAx>
      <c:valAx>
        <c:axId val="68995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42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'LANGUAGE ANALS'!$E$1</c:f>
              <c:strCache>
                <c:ptCount val="1"/>
                <c:pt idx="0">
                  <c:v>STD DEVIATION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'LANGUAGE ANALS'!$A$2:$A$18</c:f>
              <c:strCache>
                <c:ptCount val="17"/>
                <c:pt idx="0">
                  <c:v>Dutch</c:v>
                </c:pt>
                <c:pt idx="1">
                  <c:v>Hebrew</c:v>
                </c:pt>
                <c:pt idx="2">
                  <c:v>Thai</c:v>
                </c:pt>
                <c:pt idx="3">
                  <c:v>Cantonese</c:v>
                </c:pt>
                <c:pt idx="4">
                  <c:v>Korean</c:v>
                </c:pt>
                <c:pt idx="5">
                  <c:v>Danish</c:v>
                </c:pt>
                <c:pt idx="6">
                  <c:v>Persian</c:v>
                </c:pt>
                <c:pt idx="7">
                  <c:v>Norwegian</c:v>
                </c:pt>
                <c:pt idx="8">
                  <c:v>French</c:v>
                </c:pt>
                <c:pt idx="9">
                  <c:v>German</c:v>
                </c:pt>
                <c:pt idx="10">
                  <c:v>Mandarin</c:v>
                </c:pt>
                <c:pt idx="11">
                  <c:v>Spanish</c:v>
                </c:pt>
                <c:pt idx="12">
                  <c:v>Japanese</c:v>
                </c:pt>
                <c:pt idx="13">
                  <c:v>Portuguese</c:v>
                </c:pt>
                <c:pt idx="14">
                  <c:v>English</c:v>
                </c:pt>
                <c:pt idx="15">
                  <c:v>Hindi</c:v>
                </c:pt>
                <c:pt idx="16">
                  <c:v>Italian</c:v>
                </c:pt>
              </c:strCache>
            </c:strRef>
          </c:cat>
          <c:val>
            <c:numRef>
              <c:f>'LANGUAGE ANALS'!$E$2:$E$18</c:f>
              <c:numCache>
                <c:formatCode>0.0</c:formatCode>
                <c:ptCount val="17"/>
                <c:pt idx="0">
                  <c:v>0.32998316455372223</c:v>
                </c:pt>
                <c:pt idx="1">
                  <c:v>0.35590260840104371</c:v>
                </c:pt>
                <c:pt idx="2">
                  <c:v>0.36817870057290847</c:v>
                </c:pt>
                <c:pt idx="3">
                  <c:v>0.41212103804586331</c:v>
                </c:pt>
                <c:pt idx="4">
                  <c:v>0.41457809879442509</c:v>
                </c:pt>
                <c:pt idx="5">
                  <c:v>0.43204937989385761</c:v>
                </c:pt>
                <c:pt idx="6">
                  <c:v>0.44969125210773481</c:v>
                </c:pt>
                <c:pt idx="7">
                  <c:v>0.49749371855330965</c:v>
                </c:pt>
                <c:pt idx="8">
                  <c:v>0.55369137767286647</c:v>
                </c:pt>
                <c:pt idx="9">
                  <c:v>0.61576911065198481</c:v>
                </c:pt>
                <c:pt idx="10">
                  <c:v>0.73793008905081081</c:v>
                </c:pt>
                <c:pt idx="11">
                  <c:v>0.81015193256954465</c:v>
                </c:pt>
                <c:pt idx="12">
                  <c:v>0.86132165884760314</c:v>
                </c:pt>
                <c:pt idx="13">
                  <c:v>0.87544274512956821</c:v>
                </c:pt>
                <c:pt idx="14">
                  <c:v>1.0523529560114588</c:v>
                </c:pt>
                <c:pt idx="15">
                  <c:v>1.05470374987482</c:v>
                </c:pt>
                <c:pt idx="16">
                  <c:v>1.0696175169905642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5C-441C-BE9D-904D8F566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1421664"/>
        <c:axId val="1127172704"/>
      </c:barChart>
      <c:catAx>
        <c:axId val="113142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172704"/>
        <c:crosses val="autoZero"/>
        <c:auto val="1"/>
        <c:lblAlgn val="ctr"/>
        <c:lblOffset val="100"/>
        <c:noMultiLvlLbl val="0"/>
      </c:catAx>
      <c:valAx>
        <c:axId val="112717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42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</a:t>
            </a:r>
            <a:r>
              <a:rPr lang="en-US" baseline="0"/>
              <a:t> Directors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'4. Best directors'!$K$5</c:f>
              <c:strCache>
                <c:ptCount val="1"/>
                <c:pt idx="0">
                  <c:v>IMDB percentile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'4. Best directors'!$J$6:$J$15</c:f>
              <c:strCache>
                <c:ptCount val="10"/>
                <c:pt idx="0">
                  <c:v>Steven Spielberg</c:v>
                </c:pt>
                <c:pt idx="1">
                  <c:v>Clint Eastwood</c:v>
                </c:pt>
                <c:pt idx="2">
                  <c:v>Woody Allen</c:v>
                </c:pt>
                <c:pt idx="3">
                  <c:v>Martin Scorsese</c:v>
                </c:pt>
                <c:pt idx="4">
                  <c:v>Ridley Scott</c:v>
                </c:pt>
                <c:pt idx="5">
                  <c:v>Spike Lee</c:v>
                </c:pt>
                <c:pt idx="6">
                  <c:v>Steven Soderbergh</c:v>
                </c:pt>
                <c:pt idx="7">
                  <c:v>Tim Burton</c:v>
                </c:pt>
                <c:pt idx="8">
                  <c:v>Robert Zemeckis</c:v>
                </c:pt>
                <c:pt idx="9">
                  <c:v>Ron Howard</c:v>
                </c:pt>
              </c:strCache>
            </c:strRef>
          </c:cat>
          <c:val>
            <c:numRef>
              <c:f>'4. Best directors'!$K$6:$K$15</c:f>
              <c:numCache>
                <c:formatCode>0.00%</c:formatCode>
                <c:ptCount val="10"/>
                <c:pt idx="0">
                  <c:v>7.7105793564160143E-3</c:v>
                </c:pt>
                <c:pt idx="1">
                  <c:v>5.596915768257436E-3</c:v>
                </c:pt>
                <c:pt idx="2">
                  <c:v>5.4374711262106575E-3</c:v>
                </c:pt>
                <c:pt idx="3">
                  <c:v>5.0204620623960049E-3</c:v>
                </c:pt>
                <c:pt idx="4">
                  <c:v>4.6647778609070368E-3</c:v>
                </c:pt>
                <c:pt idx="5">
                  <c:v>4.1292073965960626E-3</c:v>
                </c:pt>
                <c:pt idx="6">
                  <c:v>4.0965008033556983E-3</c:v>
                </c:pt>
                <c:pt idx="7">
                  <c:v>4.0351759410300137E-3</c:v>
                </c:pt>
                <c:pt idx="8">
                  <c:v>3.8839079472933269E-3</c:v>
                </c:pt>
                <c:pt idx="9">
                  <c:v>3.6835800636960915E-3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28-4EF7-B96C-07F386BDA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9999679"/>
        <c:axId val="939351983"/>
      </c:barChart>
      <c:catAx>
        <c:axId val="6399996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Directors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351983"/>
        <c:crosses val="autoZero"/>
        <c:auto val="1"/>
        <c:lblAlgn val="ctr"/>
        <c:lblOffset val="100"/>
        <c:noMultiLvlLbl val="0"/>
      </c:catAx>
      <c:valAx>
        <c:axId val="93935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IMDB 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99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Budget</a:t>
            </a:r>
            <a:r>
              <a:rPr lang="en-IN" baseline="0"/>
              <a:t>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'5. Budget'!$D$8:$D$27</c:f>
              <c:strCache>
                <c:ptCount val="20"/>
                <c:pt idx="0">
                  <c:v>Avatar  </c:v>
                </c:pt>
                <c:pt idx="1">
                  <c:v>Jurassic World  </c:v>
                </c:pt>
                <c:pt idx="2">
                  <c:v>Titanic  </c:v>
                </c:pt>
                <c:pt idx="3">
                  <c:v>Star Wars: Episode IV - A New Hope  </c:v>
                </c:pt>
                <c:pt idx="4">
                  <c:v>E.T. the Extra-Terrestrial  </c:v>
                </c:pt>
                <c:pt idx="5">
                  <c:v>The Avengers  </c:v>
                </c:pt>
                <c:pt idx="6">
                  <c:v>The Lion King  </c:v>
                </c:pt>
                <c:pt idx="7">
                  <c:v>Star Wars: Episode I - The Phantom Menace  </c:v>
                </c:pt>
                <c:pt idx="8">
                  <c:v>The Dark Knight  </c:v>
                </c:pt>
                <c:pt idx="9">
                  <c:v>The Hunger Games  </c:v>
                </c:pt>
                <c:pt idx="10">
                  <c:v>Deadpool  </c:v>
                </c:pt>
                <c:pt idx="11">
                  <c:v>The Hunger Games: Catching Fire  </c:v>
                </c:pt>
                <c:pt idx="12">
                  <c:v>Jurassic Park  </c:v>
                </c:pt>
                <c:pt idx="13">
                  <c:v>Despicable Me 2  </c:v>
                </c:pt>
                <c:pt idx="14">
                  <c:v>American Sniper  </c:v>
                </c:pt>
                <c:pt idx="15">
                  <c:v>Finding Nemo  </c:v>
                </c:pt>
                <c:pt idx="16">
                  <c:v>Shrek 2  </c:v>
                </c:pt>
                <c:pt idx="17">
                  <c:v>The Lord of the Rings: The Return of the King  </c:v>
                </c:pt>
                <c:pt idx="18">
                  <c:v>Star Wars: Episode VI - Return of the Jedi  </c:v>
                </c:pt>
                <c:pt idx="19">
                  <c:v>Forrest Gump  </c:v>
                </c:pt>
              </c:strCache>
            </c:strRef>
          </c:cat>
          <c:val>
            <c:numRef>
              <c:f>'5. Budget'!$E$8:$E$27</c:f>
              <c:numCache>
                <c:formatCode>General</c:formatCode>
                <c:ptCount val="20"/>
                <c:pt idx="0">
                  <c:v>523505847</c:v>
                </c:pt>
                <c:pt idx="1">
                  <c:v>502177271</c:v>
                </c:pt>
                <c:pt idx="2">
                  <c:v>458672302</c:v>
                </c:pt>
                <c:pt idx="3">
                  <c:v>449935665</c:v>
                </c:pt>
                <c:pt idx="4">
                  <c:v>424449459</c:v>
                </c:pt>
                <c:pt idx="5">
                  <c:v>403279547</c:v>
                </c:pt>
                <c:pt idx="6">
                  <c:v>377783777</c:v>
                </c:pt>
                <c:pt idx="7">
                  <c:v>359544677</c:v>
                </c:pt>
                <c:pt idx="8">
                  <c:v>348316061</c:v>
                </c:pt>
                <c:pt idx="9">
                  <c:v>329999255</c:v>
                </c:pt>
                <c:pt idx="10">
                  <c:v>305024263</c:v>
                </c:pt>
                <c:pt idx="11">
                  <c:v>294645577</c:v>
                </c:pt>
                <c:pt idx="12">
                  <c:v>293784000</c:v>
                </c:pt>
                <c:pt idx="13">
                  <c:v>292049635</c:v>
                </c:pt>
                <c:pt idx="14">
                  <c:v>291323553</c:v>
                </c:pt>
                <c:pt idx="15">
                  <c:v>286838870</c:v>
                </c:pt>
                <c:pt idx="16">
                  <c:v>286471036</c:v>
                </c:pt>
                <c:pt idx="17">
                  <c:v>283019252</c:v>
                </c:pt>
                <c:pt idx="18">
                  <c:v>276625409</c:v>
                </c:pt>
                <c:pt idx="19">
                  <c:v>274691196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E-4BAF-B5B2-10FE25AD3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0019839"/>
        <c:axId val="889603423"/>
      </c:barChart>
      <c:catAx>
        <c:axId val="640019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603423"/>
        <c:crosses val="autoZero"/>
        <c:auto val="1"/>
        <c:lblAlgn val="ctr"/>
        <c:lblOffset val="100"/>
        <c:noMultiLvlLbl val="0"/>
      </c:catAx>
      <c:valAx>
        <c:axId val="88960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19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409703</xdr:colOff>
      <xdr:row>3751</xdr:row>
      <xdr:rowOff>9762</xdr:rowOff>
    </xdr:from>
    <xdr:to>
      <xdr:col>12</xdr:col>
      <xdr:colOff>195879</xdr:colOff>
      <xdr:row>3771</xdr:row>
      <xdr:rowOff>53883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9B849F-74EA-8577-6F09-6D60CB7924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</xdr:colOff>
      <xdr:row>0</xdr:row>
      <xdr:rowOff>0</xdr:rowOff>
    </xdr:from>
    <xdr:to>
      <xdr:col>15</xdr:col>
      <xdr:colOff>471488</xdr:colOff>
      <xdr:row>21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807E31-6EE1-E7C3-8BDC-34E526E72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364330</xdr:colOff>
      <xdr:row>25</xdr:row>
      <xdr:rowOff>14286</xdr:rowOff>
    </xdr:from>
    <xdr:to>
      <xdr:col>22</xdr:col>
      <xdr:colOff>71437</xdr:colOff>
      <xdr:row>54</xdr:row>
      <xdr:rowOff>33338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49504C-55AF-23BA-7B57-62E248112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330993</xdr:colOff>
      <xdr:row>25</xdr:row>
      <xdr:rowOff>14286</xdr:rowOff>
    </xdr:from>
    <xdr:to>
      <xdr:col>14</xdr:col>
      <xdr:colOff>492918</xdr:colOff>
      <xdr:row>55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5E3C430-6E9D-56F4-6B80-5266D8982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2381</xdr:colOff>
      <xdr:row>0</xdr:row>
      <xdr:rowOff>28574</xdr:rowOff>
    </xdr:from>
    <xdr:to>
      <xdr:col>23</xdr:col>
      <xdr:colOff>40481</xdr:colOff>
      <xdr:row>24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0943647-7F82-7B83-7097-C910982BA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40481</xdr:colOff>
      <xdr:row>56</xdr:row>
      <xdr:rowOff>180973</xdr:rowOff>
    </xdr:from>
    <xdr:to>
      <xdr:col>8</xdr:col>
      <xdr:colOff>40481</xdr:colOff>
      <xdr:row>87</xdr:row>
      <xdr:rowOff>76199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1825F42-3912-A3CC-E375-BF04657409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24</xdr:row>
      <xdr:rowOff>104775</xdr:rowOff>
    </xdr:from>
    <xdr:to>
      <xdr:col>6</xdr:col>
      <xdr:colOff>0</xdr:colOff>
      <xdr:row>56</xdr:row>
      <xdr:rowOff>100013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34341AB-C877-A589-1E01-23C8F48F0A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507206</xdr:colOff>
      <xdr:row>130</xdr:row>
      <xdr:rowOff>28574</xdr:rowOff>
    </xdr:from>
    <xdr:to>
      <xdr:col>12</xdr:col>
      <xdr:colOff>545306</xdr:colOff>
      <xdr:row>150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B8AE2E-1DDB-1CA4-4390-0571DDFAC7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488368</xdr:colOff>
      <xdr:row>17</xdr:row>
      <xdr:rowOff>41993</xdr:rowOff>
    </xdr:from>
    <xdr:to>
      <xdr:col>12</xdr:col>
      <xdr:colOff>526773</xdr:colOff>
      <xdr:row>32</xdr:row>
      <xdr:rowOff>71986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6FB77C-B09B-6F27-8A35-16931D36EA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446608</xdr:colOff>
      <xdr:row>1</xdr:row>
      <xdr:rowOff>43828</xdr:rowOff>
    </xdr:from>
    <xdr:to>
      <xdr:col>12</xdr:col>
      <xdr:colOff>495898</xdr:colOff>
      <xdr:row>16</xdr:row>
      <xdr:rowOff>89388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2F83CD-C53B-4A67-5FC8-7C41A4C3B4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483393</xdr:colOff>
      <xdr:row>1</xdr:row>
      <xdr:rowOff>47626</xdr:rowOff>
    </xdr:from>
    <xdr:to>
      <xdr:col>14</xdr:col>
      <xdr:colOff>521493</xdr:colOff>
      <xdr:row>18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52D2C3-DB49-A343-24AB-44DAEC431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59531</xdr:colOff>
      <xdr:row>44</xdr:row>
      <xdr:rowOff>95250</xdr:rowOff>
    </xdr:from>
    <xdr:to>
      <xdr:col>15</xdr:col>
      <xdr:colOff>97631</xdr:colOff>
      <xdr:row>59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156AEB-5029-3C65-391E-B4B6A3772E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116681</xdr:colOff>
      <xdr:row>6</xdr:row>
      <xdr:rowOff>119062</xdr:rowOff>
    </xdr:from>
    <xdr:to>
      <xdr:col>22</xdr:col>
      <xdr:colOff>154781</xdr:colOff>
      <xdr:row>44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5AF506-46E8-49C7-F253-9934A16034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350043</xdr:colOff>
      <xdr:row>16</xdr:row>
      <xdr:rowOff>152400</xdr:rowOff>
    </xdr:from>
    <xdr:to>
      <xdr:col>15</xdr:col>
      <xdr:colOff>388143</xdr:colOff>
      <xdr:row>37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57712-5049-DE18-12F8-F57BAA9CDB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464343</xdr:colOff>
      <xdr:row>8</xdr:row>
      <xdr:rowOff>85725</xdr:rowOff>
    </xdr:from>
    <xdr:to>
      <xdr:col>16</xdr:col>
      <xdr:colOff>166687</xdr:colOff>
      <xdr:row>29</xdr:row>
      <xdr:rowOff>147638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C2B1E8-1D25-8FA2-AB5C-ECDA5447F1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al Yoginath Ji" refreshedDate="45255.505861689817" createdVersion="8" refreshedVersion="8" minRefreshableVersion="3" recordCount="3785" xr:uid="{00000000-000A-0000-FFFF-FFFF14000000}">
  <cacheSource type="worksheet">
    <worksheetSource name="Table1"/>
  </cacheSource>
  <cacheFields count="10">
    <cacheField name="director_name" numFmtId="0">
      <sharedItems count="1751">
        <s v="Chan-wook Park"/>
        <s v="Lajos Koltai"/>
        <s v="Hayao Miyazaki"/>
        <s v="Katsuhiro Ã”tomo"/>
        <s v="Takao Okawara"/>
        <s v="Karan Johar"/>
        <s v="Carlos Saura"/>
        <s v="Anurag Basu"/>
        <s v="John Woo"/>
        <s v="Chatrichalerm Yukol"/>
        <s v="Luc Besson"/>
        <s v="Gore Verbinski"/>
        <s v="Tony Jaa"/>
        <s v="Andrew Stanton"/>
        <s v="Nathan Greno"/>
        <s v="Sam Raimi"/>
        <s v="Christopher Nolan"/>
        <s v="Joss Whedon"/>
        <s v="David Yates"/>
        <s v="Zack Snyder"/>
        <s v="Rob Marshall"/>
        <s v="Peter Jackson"/>
        <s v="Anthony Russo"/>
        <s v="Sam Mendes"/>
        <s v="James Cameron"/>
        <s v="Marc Webb"/>
        <s v="Andrew Adamson"/>
        <s v="Barry Sonnenfeld"/>
        <s v="Brett Ratner"/>
        <s v="Michael Bay"/>
        <s v="Bryan Singer"/>
        <s v="Peter Berg"/>
        <s v="Marc Forster"/>
        <s v="Ridley Scott"/>
        <s v="Shane Black"/>
        <s v="Tim Burton"/>
        <s v="Dan Scanlon"/>
        <s v="John Lasseter"/>
        <s v="Martin Campbell"/>
        <s v="Lee Unkrich"/>
        <s v="McG"/>
        <s v="Mike Newell"/>
        <s v="Roland Emmerich"/>
        <s v="Robert Zemeckis"/>
        <s v="Jon Favreau"/>
        <s v="Jonathan Mostow"/>
        <s v="Prachya Pinkaew"/>
        <s v="James Wan"/>
        <s v="J.J. Abrams"/>
        <s v="Guillermo del Toro"/>
        <s v="Brad Bird"/>
        <s v="Steven Spielberg"/>
        <s v="Mark Andrews"/>
        <s v="Justin Lin"/>
        <s v="Chris Weitz"/>
        <s v="Robert Stromberg"/>
        <s v="Doug Liman"/>
        <s v="Lana Wachowski"/>
        <s v="Pete Docter"/>
        <s v="Rob Letterman"/>
        <s v="David Ayer"/>
        <s v="Tom Shadyac"/>
        <s v="Kevin Reynolds"/>
        <s v="Stephen Sommers"/>
        <s v="Carl Rinsch"/>
        <s v="Wolfgang Petersen"/>
        <s v="Joseph Kosinski"/>
        <s v="Martin Scorsese"/>
        <s v="Rupert Sanders"/>
        <s v="Matt Reeves"/>
        <s v="James Gunn"/>
        <s v="James Bobin"/>
        <s v="Alan Taylor"/>
        <s v="Mike Mitchell"/>
        <s v="Don Hall"/>
        <s v="Rich Moore"/>
        <s v="Dean DeBlois"/>
        <s v="Matthew Vaughn"/>
        <s v="Francis Lawrence"/>
        <s v="Chris Miller"/>
        <s v="Duncan Jones"/>
        <s v="Jan de Bont"/>
        <s v="Jacques Perrin"/>
        <s v="Michael Apted"/>
        <s v="Oliver Stone"/>
        <s v="Colin Trevorrow"/>
        <s v="David Fincher"/>
        <s v="Jon Turteltaub"/>
        <s v="Eric Darnell"/>
        <s v="Shawn Levy"/>
        <s v="Gavin Hood"/>
        <s v="Chris Buck"/>
        <s v="George Miller"/>
        <s v="Ron Howard"/>
        <s v="Kenneth Branagh"/>
        <s v="Byron Howard"/>
        <s v="Hoyt Yeatman"/>
        <s v="Jonathan Liebesman"/>
        <s v="Christopher McQuarrie"/>
        <s v="Joe Johnston"/>
        <s v="Steve Hickner"/>
        <s v="Jennifer Yuh Nelson"/>
        <s v="M. Night Shyamalan"/>
        <s v="Simon Wells"/>
        <s v="Joe Wright"/>
        <s v="Peter Weir"/>
        <s v="Louis Leterrier"/>
        <s v="Mark Dindal"/>
        <s v="R. Balki"/>
        <s v="David Bowers"/>
        <s v="Rob Cohen"/>
        <s v="Rob Minkoff"/>
        <s v="Alessandro Carloni"/>
        <s v="Peter Ramsey"/>
        <s v="Paul Feig"/>
        <s v="Lee Tamahori"/>
        <s v="Edward Zwick"/>
        <s v="Alex Proyas"/>
        <s v="Richard Donner"/>
        <s v="Ron Clements"/>
        <s v="Jean-Marie PoirÃ©"/>
        <s v="Ang Lee"/>
        <s v="Hironobu Sakaguchi"/>
        <s v="Alejandro G. IÃ±Ã¡rritu"/>
        <s v="David Soren"/>
        <s v="Tim Johnson"/>
        <s v="Kirk De Micco"/>
        <s v="Dave Green"/>
        <s v="Jon M. Chu"/>
        <s v="Breck Eisner"/>
        <s v="Mark Osborne"/>
        <s v="Peyton Reed"/>
        <s v="Alfonso CuarÃ³n"/>
        <s v="Baz Luhrmann"/>
        <s v="Tom McGrath"/>
        <s v="Robert Schwentke"/>
        <s v="Tim Story"/>
        <s v="Eric Leighton"/>
        <s v="Darren Aronofsky"/>
        <s v="Chris Columbus"/>
        <s v="Guy Ritchie"/>
        <s v="Tony Gilroy"/>
        <s v="Joel Schumacher"/>
        <s v="Bill Condon"/>
        <s v="Paul Greengrass"/>
        <s v="James L. Brooks"/>
        <s v="James Mangold"/>
        <s v="Josh Trank"/>
        <s v="Michel Gondry"/>
        <s v="Gary Trousdale"/>
        <s v="Roger Donaldson"/>
        <s v="Neill Blomkamp"/>
        <s v="George Lucas"/>
        <s v="Cedric Nicolas-Troyan"/>
        <s v="Simon West"/>
        <s v="Phillip Noyce"/>
        <s v="Mark Steven Johnson"/>
        <s v="Brad Peyton"/>
        <s v="Roger Spottiswoode"/>
        <s v="Steven Soderbergh"/>
        <s v="Noam Murro"/>
        <s v="Raja Gosnell"/>
        <s v="Will Finn"/>
        <s v="Len Wiseman"/>
        <s v="Frank Coraci"/>
        <s v="Bo Welch"/>
        <s v="Michael Mann"/>
        <s v="John Lee Hancock"/>
        <s v="David Twohy"/>
        <s v="Paul Verhoeven"/>
        <s v="Ericson Core"/>
        <s v="Carlos Saldanha"/>
        <s v="Costa-Gavras"/>
        <s v="Tom Tykwer"/>
        <s v="Dean Parisot"/>
        <s v="JosÃ© Padilha"/>
        <s v="Tony Scott"/>
        <s v="Paul Weitz"/>
        <s v="Adam McKay"/>
        <s v="Chuck Russell"/>
        <s v="Quentin Tarantino"/>
        <s v="Stefen Fangmeier"/>
        <s v="Spike Jonze"/>
        <s v="Chris Wedge"/>
        <s v="Florian Henckel von Donnersmarck"/>
        <s v="Pitof"/>
        <s v="Brad Silberling"/>
        <s v="Ron Underwood"/>
        <s v="Ash Brannon"/>
        <s v="Michael Patrick King"/>
        <s v="Wally Pfister"/>
        <s v="Phil Lord"/>
        <s v="Kathryn Bigelow"/>
        <s v="Sarah Smith"/>
        <s v="Warren Beatty"/>
        <s v="Patrice Leconte"/>
        <s v="Yimou Zhang"/>
        <s v="Steve Martino"/>
        <s v="Renny Harlin"/>
        <s v="Jay Roach"/>
        <s v="Bibo Bergeron"/>
        <s v="Sergey Bodrov"/>
        <s v="Rupert Wyatt"/>
        <s v="John Moore"/>
        <s v="Ben Stiller"/>
        <s v="Peter Chelsom"/>
        <s v="Dominic Sena"/>
        <s v="Patrick Hughes"/>
        <s v="Frank Oz"/>
        <s v="Mark Waters"/>
        <s v="Tony Bancroft"/>
        <s v="John McTiernan"/>
        <s v="Walt Becker"/>
        <s v="Dennis Dugan"/>
        <s v="Thor Freudenthal"/>
        <s v="Brian De Palma"/>
        <s v="Mick Jackson"/>
        <s v="Andrey Konchalovskiy"/>
        <s v="Martin Brest"/>
        <s v="Clint Eastwood"/>
        <s v="Terry Gilliam"/>
        <s v="Gary Ross"/>
        <s v="Alan J. Pakula"/>
        <s v="Genndy Tartakovsky"/>
        <s v="Kevin Lima"/>
        <s v="Daniel Espinosa"/>
        <s v="Nancy Meyers"/>
        <s v="Roger Allers"/>
        <s v="Neil Burger"/>
        <s v="Andrew Davis"/>
        <s v="Tarsem Singh"/>
        <s v="Vincent Ward"/>
        <s v="JirÃ­ Menzel"/>
        <s v="Lawrence Guterman"/>
        <s v="Peter Hyams"/>
        <s v="Peter Segal"/>
        <s v="Sydney Pollack"/>
        <s v="Sylvester Stallone"/>
        <s v="Todd Phillips"/>
        <s v="Seth Gordon"/>
        <s v="Adam Shankman"/>
        <s v="D.J. Caruso"/>
        <s v="Albert Hughes"/>
        <s v="Les Mayfield"/>
        <s v="Joe Pytka"/>
        <s v="Scott Derrickson"/>
        <s v="Eric Brevig"/>
        <s v="Kelly Asbury"/>
        <s v="Stephen Hopkins"/>
        <s v="Jonathan Demme"/>
        <s v="James Algar"/>
        <s v="Steven Brill"/>
        <s v="Barry Cook"/>
        <s v="Joe Dante"/>
        <s v="Kevin Costner"/>
        <s v="Paul W.S. Anderson"/>
        <s v="Oliver Hirschbiegel"/>
        <s v="Barry Levinson"/>
        <s v="Clark Johnson"/>
        <s v="John Dahl"/>
        <s v="Anthony Minghella"/>
        <s v="Cody Cameron"/>
        <s v="Stephen Norrington"/>
        <s v="Jean-Pierre Jeunet"/>
        <s v="John Singleton"/>
        <s v="Des McAnuff"/>
        <s v="Pierre Coffin"/>
        <s v="Mimi Leder"/>
        <s v="Yarrow Cheney"/>
        <s v="Timur Bekmambetov"/>
        <s v="David Kellogg"/>
        <s v="Mike Nichols"/>
        <s v="Robert Luketic"/>
        <s v="Gil Kenan"/>
        <s v="Andy Tennant"/>
        <s v="Don Bluth"/>
        <s v="Ron Shelton"/>
        <s v="Henry Selick"/>
        <s v="Judd Apatow"/>
        <s v="David Silverman"/>
        <s v="Betty Thomas"/>
        <s v="Randall Wallace"/>
        <s v="Kyle Balda"/>
        <s v="Paul Tibbitt"/>
        <s v="Clay Kaytis"/>
        <s v="Steve Carr"/>
        <s v="Mel Gibson"/>
        <s v="Frank Darabont"/>
        <s v="Robert Butler"/>
        <s v="Ivan Reitman"/>
        <s v="Antony Hoffman"/>
        <s v="Antoine Fuqua"/>
        <s v="Garry Marshall"/>
        <s v="George Clooney"/>
        <s v="Gary Shore"/>
        <s v="Jean-Jacques Annaud"/>
        <s v="MÃ¥ns MÃ¥rlind"/>
        <s v="Wych Kaosayananda"/>
        <s v="Mikael Salomon"/>
        <s v="Bobby Farrelly"/>
        <s v="Kerry Conran"/>
        <s v="Michael Caton-Jones"/>
        <s v="Alejandro AmenÃ¡bar"/>
        <s v="Michael Lehmann"/>
        <s v="Brenda Chapman"/>
        <s v="Jorge Blanco"/>
        <s v="Sean Anders"/>
        <s v="Mathieu Kassovitz"/>
        <s v="Bruce Beresford"/>
        <s v="Cameron Crowe"/>
        <s v="Phil Alden Robinson"/>
        <s v="David Slade"/>
        <s v="Joseph Ruben"/>
        <s v="Seth MacFarlane"/>
        <s v="Lawrence Kasdan"/>
        <s v="Akiva Schaffer"/>
        <s v="Jon Amiel"/>
        <s v="Rob Bowman"/>
        <s v="Scott Waugh"/>
        <s v="Kinka Usher"/>
        <s v="Nora Ephron"/>
        <s v="Angelina Jolie Pitt"/>
        <s v="Larry Charles"/>
        <s v="Stanley Kubrick"/>
        <s v="Will Gluck"/>
        <s v="David S. Goyer"/>
        <s v="Taylor Hackford"/>
        <s v="Stuart Beattie"/>
        <s v="Frank Miller"/>
        <s v="Daniel Lee"/>
        <s v="Donald Petrie"/>
        <s v="Walter Hill"/>
        <s v="Andy Fickman"/>
        <s v="Brian Helgeland"/>
        <s v="Keenen Ivory Wayans"/>
        <s v="Tim Hill"/>
        <s v="Peter MacDonald"/>
        <s v="Rob Reiner"/>
        <s v="Marco Schnabel"/>
        <s v="Karyn Kusama"/>
        <s v="Tom Hooper"/>
        <s v="Josh Gordon"/>
        <s v="Baltasar KormÃ¡kur"/>
        <s v="Wes Ball"/>
        <s v="Edgar Wright"/>
        <s v="Andrzej Bartkowiak"/>
        <s v="Gregory Hoblit"/>
        <s v="Michael Lembeck"/>
        <s v="David Frankel"/>
        <s v="F. Gary Gray"/>
        <s v="Marc Lawrence"/>
        <s v="Peter Billingsley"/>
        <s v="Ryan Murphy"/>
        <s v="Robert Redford"/>
        <s v="Kenny Ortega"/>
        <s v="David McNally"/>
        <s v="Brian Levant"/>
        <s v="Steven Zaillian"/>
        <s v="Chris Butler"/>
        <s v="Jon Avnet"/>
        <s v="Sam Fell"/>
        <s v="Kevin Donovan"/>
        <s v="Geoff Murphy"/>
        <s v="David O. Russell"/>
        <s v="Babak Najafi"/>
        <s v="Graham Annable"/>
        <s v="Ruben Fleischer"/>
        <s v="Harold Ramis"/>
        <s v="Stuart Baird"/>
        <s v="Joel Coen"/>
        <s v="Harold Becker"/>
        <s v="Scott Stewart"/>
        <s v="Patrick Gilmore"/>
        <s v="Tony Bill"/>
        <s v="Rod Lurie"/>
        <s v="Akiva Goldsman"/>
        <s v="Harald Zwart"/>
        <s v="Brian Robbins"/>
        <s v="Iain Softley"/>
        <s v="David Koepp"/>
        <s v="Uwe Boll"/>
        <s v="Stephen Herek"/>
        <s v="Neil Jordan"/>
        <s v="Joe Roth"/>
        <s v="Richard LaGravenese"/>
        <s v="Diane Keaton"/>
        <s v="Irwin Winkler"/>
        <s v="Charles Shyer"/>
        <s v="Kaige Chen"/>
        <s v="Claude Chabrol"/>
        <s v="Jonathan Frakes"/>
        <s v="Tim Miller"/>
        <s v="Anthony Hemingway"/>
        <s v="Francis Ford Coppola"/>
        <s v="Mark Neveldine"/>
        <s v="John Madden"/>
        <s v="Billy Bob Thornton"/>
        <s v="Kevin Bray"/>
        <s v="Ron Maxwell"/>
        <s v="Jerry Zucker"/>
        <s v="Jay Russell"/>
        <s v="Mike Gabriel"/>
        <s v="Sam Weisman"/>
        <s v="Jesse Dylan"/>
        <s v="Wayne Wang"/>
        <s v="Gabriele Muccino"/>
        <s v="Tom Dey"/>
        <s v="Jimmy Hayward"/>
        <s v="Alan Parker"/>
        <s v="John Frankenheimer"/>
        <s v="Paul King"/>
        <s v="William Friedkin"/>
        <s v="Kent Alterman"/>
        <s v="Peter Lord"/>
        <s v="Shekhar Kapur"/>
        <s v="Karey Kirkpatrick"/>
        <s v="Steve Antin"/>
        <s v="Curtis Hanson"/>
        <s v="John Landis"/>
        <s v="Jim Sheridan"/>
        <s v="Danny DeVito"/>
        <s v="Luis Mandoki"/>
        <s v="Richard Lester"/>
        <s v="James McTeigue"/>
        <s v="Scott Cooper"/>
        <s v="Robert Rodriguez"/>
        <s v="Florent-Emilio Siri"/>
        <s v="Phyllida Lloyd"/>
        <s v="Terrence Malick"/>
        <s v="David Dobkin"/>
        <s v="Milos Forman"/>
        <s v="Pierre Morel"/>
        <s v="Paul Hunter"/>
        <s v="Steve Oedekerk"/>
        <s v="Elaine May"/>
        <s v="George Nolfi"/>
        <s v="Glenn Ficarra"/>
        <s v="Mikael HÃ¥fstrÃ¶m"/>
        <s v="Roman Polanski"/>
        <s v="Jay Chandrasekhar"/>
        <s v="Rawson Marshall Thurber"/>
        <s v="Frank Marshall"/>
        <s v="Bennett Miller"/>
        <s v="Jaume Collet-Serra"/>
        <s v="Matthew O'Callaghan"/>
        <s v="Angela Robinson"/>
        <s v="Gary Fleder"/>
        <s v="Tommy Wirkola"/>
        <s v="Adrian Lyne"/>
        <s v="Stephen Gaghan"/>
        <s v="Jorge R. GutiÃ©rrez"/>
        <s v="Richard Loncraine"/>
        <s v="Christophe Gans"/>
        <s v="Howard Deutch"/>
        <s v="Jon Hurwitz"/>
        <s v="Steven Quale"/>
        <s v="Carl Franklin"/>
        <s v="Steven Seagal"/>
        <s v="Danny Boyle"/>
        <s v="Barbet Schroeder"/>
        <s v="Peter Webber"/>
        <s v="John Carpenter"/>
        <s v="Wes Anderson"/>
        <s v="John Stockwell"/>
        <s v="Patrick Read Johnson"/>
        <s v="Roland JoffÃ©"/>
        <s v="George Armitage"/>
        <s v="Patrick Lussier"/>
        <s v="Garth Jennings"/>
        <s v="John A. Davis"/>
        <s v="Andrew Niccol"/>
        <s v="Gil Junger"/>
        <s v="Thomas Vinterberg"/>
        <s v="Claude Miller"/>
        <s v="David Gordon Green"/>
        <s v="James Wong"/>
        <s v="Griffin Dunne"/>
        <s v="Olivier Megaton"/>
        <s v="Penny Marshall"/>
        <s v="David Zucker"/>
        <s v="Paul Bolger"/>
        <s v="Stephen Frears"/>
        <s v="P.J. Hogan"/>
        <s v="Denis Villeneuve"/>
        <s v="John Pasquin"/>
        <s v="Spike Lee"/>
        <s v="Alexander Witt"/>
        <s v="Roger Michell"/>
        <s v="Luis Llosa"/>
        <s v="Richard Curtis"/>
        <s v="Russell Mulcahy"/>
        <s v="Julie Taymor"/>
        <s v="John Gray"/>
        <s v="John Schultz"/>
        <s v="Sean Penn"/>
        <s v="Susan Stroman"/>
        <s v="Simon Wincer"/>
        <s v="George P. Cosmatos"/>
        <s v="Oliver Parker"/>
        <s v="Sngmoo Lee"/>
        <s v="J.A. Bayona"/>
        <s v="Jee-woon Kim"/>
        <s v="Charles Herman-Wurmfeld"/>
        <s v="Ole Christian Madsen"/>
        <s v="Ben Affleck"/>
        <s v="Roger Christian"/>
        <s v="Brian Gibson"/>
        <s v="Michael Cimino"/>
        <s v="Burr Steers"/>
        <s v="Evan Goldberg"/>
        <s v="Gus Van Sant"/>
        <s v="Roger Kumble"/>
        <s v="Demian Lichtenstein"/>
        <s v="John Hamburg"/>
        <s v="Barbra Streisand"/>
        <s v="Catherine Hardwicke"/>
        <s v="John Herzfeld"/>
        <s v="Annabel Jankel"/>
        <s v="Asger Leth"/>
        <s v="William Malone"/>
        <s v="Peter Lepeniotis"/>
        <s v="Michael Cristofer"/>
        <s v="Gordon Chan"/>
        <s v="Beeban Kidron"/>
        <s v="Andrew Bergman"/>
        <s v="David Lynch"/>
        <s v="Danny Pang"/>
        <s v="Paul McGuigan"/>
        <s v="Reginald Hudlin"/>
        <s v="Julie Anne Robinson"/>
        <s v="Anne Fletcher"/>
        <s v="Sam Taylor-Johnson"/>
        <s v="Ken Kwapis"/>
        <s v="Wes Craven"/>
        <s v="Etan Cohen"/>
        <s v="Pete Travis"/>
        <s v="John Whitesell"/>
        <s v="Nick Cassavetes"/>
        <s v="David R. Ellis"/>
        <s v="Mark A.Z. DippÃ©"/>
        <s v="Brad Furman"/>
        <s v="Cal Brunker"/>
        <s v="NimrÃ³d Antal"/>
        <s v="Alejandro Agresti"/>
        <s v="Paul Weiland"/>
        <s v="Colin Strause"/>
        <s v="Joan Chen"/>
        <s v="Greg Mottola"/>
        <s v="Jake Kasdan"/>
        <s v="Kelly Makin"/>
        <s v="Stephen Daldry"/>
        <s v="Christian Duguay"/>
        <s v="Pat O'Connor"/>
        <s v="Frederik Du Chau"/>
        <s v="Joseph Kahn"/>
        <s v="Sofia Coppola"/>
        <s v="Stephen Kay"/>
        <s v="Ulu Grosbard"/>
        <s v="Marc F. Adler"/>
        <s v="Geoffrey Sax"/>
        <s v="Peter Ho-Sun Chan"/>
        <s v="Kirk Jones"/>
        <s v="Joon-ho Bong"/>
        <s v="Charles S. Dutton"/>
        <s v="Jonathan Lynn"/>
        <s v="Kar-Wai Wong"/>
        <s v="Norman Jewison"/>
        <s v="Steve Miner"/>
        <s v="J Blakeson"/>
        <s v="Christian Ditter"/>
        <s v="Ethan Coen"/>
        <s v="Jeb Stuart"/>
        <s v="Jennifer Flackett"/>
        <s v="Paul Thomas Anderson"/>
        <s v="Kevin Smith"/>
        <s v="Charles Martin Smith"/>
        <s v="Gary Winick"/>
        <s v="Jerry Jameson"/>
        <s v="Irvin Kershner"/>
        <s v="Steve Pink"/>
        <s v="Scott Hicks"/>
        <s v="Wilson Yip"/>
        <s v="Chris Rock"/>
        <s v="Gary McKendry"/>
        <s v="Doug Lefler"/>
        <s v="Peter Hewitt"/>
        <s v="Peter Howitt"/>
        <s v="Justin Chadwick"/>
        <s v="David Carson"/>
        <s v="David Mirkin"/>
        <s v="Ryan Coogler"/>
        <s v="Robert Wise"/>
        <s v="Kevin Rodney Sullivan"/>
        <s v="Michael Tollin"/>
        <s v="Nicholas Stoller"/>
        <s v="Patrick Tatopoulos"/>
        <s v="Alan Poul"/>
        <s v="Luke Greenfield"/>
        <s v="Steven E. de Souza"/>
        <s v="Alexandre Aja"/>
        <s v="Michael Rymer"/>
        <s v="Hugh Wilson"/>
        <s v="Susanna White"/>
        <s v="Tommy O'Haver"/>
        <s v="Peter Landesman"/>
        <s v="Gary Chapman"/>
        <s v="Craig Mazin"/>
        <s v="Allen Hughes"/>
        <s v="John Milius"/>
        <s v="Lasse HallstrÃ¶m"/>
        <s v="Jean-Marc VallÃ©e"/>
        <s v="Hark Tsui"/>
        <s v="Lexi Alexander"/>
        <s v="Ronny Yu"/>
        <s v="Bille August"/>
        <s v="Ken Scott"/>
        <s v="Justin Zackham"/>
        <s v="Hyung-rae Shim"/>
        <s v="Jonathan Levine"/>
        <s v="Nick Hurran"/>
        <s v="Paul Haggis"/>
        <s v="Niki Caro"/>
        <s v="Willard Huyck"/>
        <s v="Malcolm D. Lee"/>
        <s v="Colin Higgins"/>
        <s v="Richard Linklater"/>
        <s v="Steve Beck"/>
        <s v="Peter Hastings"/>
        <s v="Johnnie To"/>
        <s v="Tom Vaughan"/>
        <s v="Kevin Munroe"/>
        <s v="Hugh Johnson"/>
        <s v="George Tillman Jr."/>
        <s v="Rand Ravich"/>
        <s v="Hugh Hudson"/>
        <s v="Jeremy Degruson"/>
        <s v="Lewis Gilbert"/>
        <s v="Christian Alvart"/>
        <s v="Scott Speer"/>
        <s v="Joe Charbanic"/>
        <s v="Jonathan Hensleigh"/>
        <s v="Richard Marquand"/>
        <s v="Mark Pellington"/>
        <s v="John Glen"/>
        <s v="Jared Hess"/>
        <s v="John Gatins"/>
        <s v="David Cronenberg"/>
        <s v="Miguel Sapochnik"/>
        <s v="Tim Robbins"/>
        <s v="Nanette Burstein"/>
        <s v="Ariel Vromen"/>
        <s v="Joseph L. Mankiewicz"/>
        <s v="John Francis Daley"/>
        <s v="Morten Tyldum"/>
        <s v="Walter Salles"/>
        <s v="Thomas Carter"/>
        <s v="Dennie Gordon"/>
        <s v="Gary David Goldberg"/>
        <s v="Chris Carter"/>
        <s v="Chris Gorak"/>
        <s v="Boaz Yakin"/>
        <s v="Neil Marshall"/>
        <s v="Don Scardino"/>
        <s v="J.B. Rogers"/>
        <s v="Michael Sucsy"/>
        <s v="Lee Daniels"/>
        <s v="Stephen Hillenburg"/>
        <s v="Stig Bergqvist"/>
        <s v="Alexander Payne"/>
        <s v="Rian Johnson"/>
        <s v="Chris Noonan"/>
        <s v="Michael McCullers"/>
        <s v="Forest Whitaker"/>
        <s v="Ted Demme"/>
        <s v="Steve Box"/>
        <s v="Tim McCanlies"/>
        <s v="Drew Goddard"/>
        <s v="Jason Friedberg"/>
        <s v="John R. Leonetti"/>
        <s v="Tom Hanks"/>
        <s v="Kimberly Peirce"/>
        <s v="Liz Friedlander"/>
        <s v="Phil Joanou"/>
        <s v="Shane Acker"/>
        <s v="Stephen J. Anderson"/>
        <s v="Tate Taylor"/>
        <s v="Brett Leonard"/>
        <s v="Alister Grierson"/>
        <s v="Charles Stone III"/>
        <s v="Kurt Wimmer"/>
        <s v="Ellory Elkayem"/>
        <s v="Gavin O'Connor"/>
        <s v="Bruce Hunt"/>
        <s v="Craig Gillespie"/>
        <s v="Chris Roberts"/>
        <s v="Mike Disa"/>
        <s v="Sergio Leone"/>
        <s v="Niels Arden Oplev"/>
        <s v="Andrew Dominik"/>
        <s v="Edward Norton"/>
        <s v="Nicholas Meyer"/>
        <s v="John Polson"/>
        <s v="Kirsten Sheridan"/>
        <s v="Nigel Cole"/>
        <s v="Daniel Sackheim"/>
        <s v="Jun Falkenstein"/>
        <s v="Trey Parker"/>
        <s v="James Foley"/>
        <s v="Rupert Wainwright"/>
        <s v="Elizabeth Banks"/>
        <s v="Ben Falcone"/>
        <s v="Richard Attenborough"/>
        <s v="John Maybury"/>
        <s v="David Wain"/>
        <s v="Miguel Arteta"/>
        <s v="Janusz Kaminski"/>
        <s v="Michael Ritchie"/>
        <s v="Jeff Wadlow"/>
        <s v="Camille Delamarre"/>
        <s v="Scott Frank"/>
        <s v="Richard Williams"/>
        <s v="William Shatner"/>
        <s v="Paul Michael Glaser"/>
        <s v="Robert B. Weide"/>
        <s v="Callie Khouri"/>
        <s v="Philip Kaufman"/>
        <s v="E. Elias Merhige"/>
        <s v="Menno Meyjes"/>
        <s v="Jodie Foster"/>
        <s v="Eric Valette"/>
        <s v="Joel Zwick"/>
        <s v="Vincenzo Natali"/>
        <s v="Kevin Allen"/>
        <s v="Andrew Morahan"/>
        <s v="Woody Allen"/>
        <s v="Michael Hoffman"/>
        <s v="Sharon Maguire"/>
        <s v="Patricia Riggen"/>
        <s v="Todd Field"/>
        <s v="Alan Shapiro"/>
        <s v="Guillaume Canet"/>
        <s v="Peter Hedges"/>
        <s v="Richard Shepard"/>
        <s v="Jason Reitman"/>
        <s v="Lee Toland Krieger"/>
        <s v="Kevin Hooks"/>
        <s v="Nick Hamm"/>
        <s v="Todd Graff"/>
        <s v="Michael Pressman"/>
        <s v="Tyler Perry"/>
        <s v="Joe Carnahan"/>
        <s v="Cathy Malkasian"/>
        <s v="John Eng"/>
        <s v="Chris Nahon"/>
        <s v="Fred Wolf"/>
        <s v="Mark Helfrich"/>
        <s v="Steve Bendelack"/>
        <s v="Dwight H. Little"/>
        <s v="Richard Fleischer"/>
        <s v="Bob Spiers"/>
        <s v="Damien Dante Wayans"/>
        <s v="John Wells"/>
        <s v="Jeremy Leven"/>
        <s v="Sylvain White"/>
        <s v="Troy Nixey"/>
        <s v="Philip G. Atwell"/>
        <s v="Jeff Schaffer"/>
        <s v="James Bridges"/>
        <s v="Steve Barron"/>
        <s v="John Schlesinger"/>
        <s v="Ringo Lam"/>
        <s v="Bruce McCulloch"/>
        <s v="Jonathan Kaplan"/>
        <s v="Richard Benjamin"/>
        <s v="John Hillcoat"/>
        <s v="Marcos Siega"/>
        <s v="Rachel Talalay"/>
        <s v="Fernando Meirelles"/>
        <s v="Atom Egoyan"/>
        <s v="Robert Towne"/>
        <s v="Teddy Chan"/>
        <s v="Leonard Nimoy"/>
        <s v="Grant Heslov"/>
        <s v="Jonathan Newman"/>
        <s v="Blake Edwards"/>
        <s v="Bille Woodruff"/>
        <s v="Stefan Ruzowitzky"/>
        <s v="Mark Rosman"/>
        <s v="Kay Pollak"/>
        <s v="Mic Rodgers"/>
        <s v="Igor Kovalyov"/>
        <s v="Danny Cannon"/>
        <s v="Bonnie Hunt"/>
        <s v="Neil LaBute"/>
        <s v="George Gallo"/>
        <s v="Sidney Lumet"/>
        <s v="Douglas McGrath"/>
        <s v="Steve Boyum"/>
        <s v="Mary McGuckian"/>
        <s v="James Gray"/>
        <s v="Xavier Gens"/>
        <s v="Davis Guggenheim"/>
        <s v="Fred Dekker"/>
        <s v="Andy Cadiff"/>
        <s v="Bernardo Bertolucci"/>
        <s v="Dexter Fletcher"/>
        <s v="Kevin Spacey"/>
        <s v="Tony Goldwyn"/>
        <s v="Michael Dinner"/>
        <s v="Joseph Sargent"/>
        <s v="Jerry Zaks"/>
        <s v="Fred Durst"/>
        <s v="Mira Nair"/>
        <s v="Michael Dowse"/>
        <s v="Chuck Sheetz"/>
        <s v="Mel Brooks"/>
        <s v="Russell Crowe"/>
        <s v="Bob Rafelson"/>
        <s v="Jessie Nelson"/>
        <s v="Christopher Spencer"/>
        <s v="Mike Bigelow"/>
        <s v="Harry Elfont"/>
        <s v="Uli Edel"/>
        <s v="Brian Trenchard-Smith"/>
        <s v="Christian Carion"/>
        <s v="Rowan Joffe"/>
        <s v="John Curran"/>
        <s v="Glen Morgan"/>
        <s v="Daniel Algrant"/>
        <s v="Vondie Curtis-Hall"/>
        <s v="Corey Yuen"/>
        <s v="Katt Shea"/>
        <s v="Joshua Michael Stern"/>
        <s v="John Duigan"/>
        <s v="Charlie Kaufman"/>
        <s v="John Luessenhop"/>
        <s v="Jean-FranÃ§ois Richet"/>
        <s v="Werner Herzog"/>
        <s v="Tomas Alfredson"/>
        <s v="Jim Sonzero"/>
        <s v="Penelope Spheeris"/>
        <s v="Jeff Tremaine"/>
        <s v="Jeannot Szwarc"/>
        <s v="Steve McQueen"/>
        <s v="Thea Sharrock"/>
        <s v="Jon Lucas"/>
        <s v="Aaron Seltzer"/>
        <s v="Robin Budd"/>
        <s v="Ava DuVernay"/>
        <s v="Steve Trenbirth"/>
        <s v="Mennan Yapo"/>
        <s v="Tom McCarthy"/>
        <s v="Takashi Shimizu"/>
        <s v="Anton Corbijn"/>
        <s v="Gregory Nava"/>
        <s v="John Patrick Shanley"/>
        <s v="John McNaughton"/>
        <s v="Andrew Fleming"/>
        <s v="Michael Spierig"/>
        <s v="Jim Field Smith"/>
        <s v="Thomas Bezucha"/>
        <s v="Anthony Bell"/>
        <s v="Henry Joost"/>
        <s v="Shana Feste"/>
        <s v="Steve Rash"/>
        <s v="Mike Binder"/>
        <s v="Michael J. Bassett"/>
        <s v="Frank Nissen"/>
        <s v="Stephen Chow"/>
        <s v="Paul Abascal"/>
        <s v="Chris Koch"/>
        <s v="Amy Heckerling"/>
        <s v="George Stevens"/>
        <s v="Mark Mylod"/>
        <s v="James Mather"/>
        <s v="Michael O. Sajbel"/>
        <s v="Charles T. Kanganis"/>
        <s v="Damon Santostefano"/>
        <s v="Bob Clark"/>
        <s v="Dave Borthwick"/>
        <s v="Benson Lee"/>
        <s v="Alejandro Monteverde"/>
        <s v="Jonathan Glazer"/>
        <s v="J.C. Chandor"/>
        <s v="Marc Abraham"/>
        <s v="Todd Haynes"/>
        <s v="Mabrouk El Mechri"/>
        <s v="Jean-Paul Rappeneau"/>
        <s v="Nancy Walker"/>
        <s v="Angelo Pizzo"/>
        <s v="Matthew Diamond"/>
        <s v="David Anspaugh"/>
        <s v="Nelson McCormick"/>
        <s v="Hal Needham"/>
        <s v="Kevin Greutert"/>
        <s v="AndrÃ©s Muschietti"/>
        <s v="John Bonito"/>
        <s v="Mort Nathan"/>
        <s v="Rodman Flender"/>
        <s v="Michael Winterbottom"/>
        <s v="Marcus Raboy"/>
        <s v="AndrÃ© Ã˜vredal"/>
        <s v="Robert Altman"/>
        <s v="Anne Fontaine"/>
        <s v="Troy Miller"/>
        <s v="Todd Strauss-Schulson"/>
        <s v="Britt Allcroft"/>
        <s v="Brian Percival"/>
        <s v="Anand Tucker"/>
        <s v="Emile Ardolino"/>
        <s v="Andrew Douglas"/>
        <s v="Ricky Gervais"/>
        <s v="Cyrus Nowrasteh"/>
        <s v="S.S. Rajamouli"/>
        <s v="Michael Radford"/>
        <s v="Li Zhang"/>
        <s v="Terry Zwigoff"/>
        <s v="Audrey Wells"/>
        <s v="Rick Friedberg"/>
        <s v="Sean McNamara"/>
        <s v="Jody Hill"/>
        <s v="Brandon Camp"/>
        <s v="Kevin Tancharoen"/>
        <s v="Nicholas Hytner"/>
        <s v="Bart Freundlich"/>
        <s v="William A. Fraker"/>
        <s v="John Boorman"/>
        <s v="Courtney Solomon"/>
        <s v="Jeff Kanew"/>
        <s v="IstvÃ¡n SzabÃ³"/>
        <s v="Matthew Robbins"/>
        <s v="Jeff Nichols"/>
        <s v="Jonathan Teplitzky"/>
        <s v="Cory Edwards"/>
        <s v="Terry George"/>
        <s v="Kasi Lemmons"/>
        <s v="Matt Dillon"/>
        <s v="Gabor Csupo"/>
        <s v="Victor Salva"/>
        <s v="Craig R. Baxley"/>
        <s v="Stuart Gillard"/>
        <s v="George Cukor"/>
        <s v="Jim Gillespie"/>
        <s v="John Hoffman"/>
        <s v="John Fortenberry"/>
        <s v="Daniel Barnz"/>
        <s v="Jason Moore"/>
        <s v="Robert Harmon"/>
        <s v="Gary Halvorson"/>
        <s v="Fede Alvarez"/>
        <s v="Sidney J. Furie"/>
        <s v="Wayne Kramer"/>
        <s v="Jim Goddard"/>
        <s v="Noel Marshall"/>
        <s v="Andrea Di Stefano"/>
        <s v="Richard Kelly"/>
        <s v="Todd Lincoln"/>
        <s v="James Watkins"/>
        <s v="Jim Fall"/>
        <s v="Philip Saville"/>
        <s v="Rowdy Herrington"/>
        <s v="Salim Akil"/>
        <s v="Steven Shainberg"/>
        <s v="Howard Zieff"/>
        <s v="Julian Jarrold"/>
        <s v="Joe Nussbaum"/>
        <s v="Diane English"/>
        <s v="David Lean"/>
        <s v="Laurent Tirard"/>
        <s v="Vic Armstrong"/>
        <s v="Peter Farrelly"/>
        <s v="Perry Andelin Blake"/>
        <s v="Christian E. Christiansen"/>
        <s v="Robert Iscove"/>
        <s v="Peter Kosminsky"/>
        <s v="Nick Gomez"/>
        <s v="Allen Coulter"/>
        <s v="Clare Kilner"/>
        <s v="Josef Rusnak"/>
        <s v="Susanne Bier"/>
        <s v="Kenneth Johnson"/>
        <s v="James Ivory"/>
        <s v="Jessy Terrero"/>
        <s v="Tommy Lee Jones"/>
        <s v="Joel Gallen"/>
        <s v="Stewart Hendler"/>
        <s v="Gillian Armstrong"/>
        <s v="Eric Bross"/>
        <s v="John Cornell"/>
        <s v="Jesse Vaughan"/>
        <s v="Wayne Beach"/>
        <s v="Udayan Prasad"/>
        <s v="Petter NÃ¦ss"/>
        <s v="GÃ©rard Krawczyk"/>
        <s v="Richard Eyre"/>
        <s v="Jeffrey W. Byrd"/>
        <s v="George A. Romero"/>
        <s v="Vadim Perelman"/>
        <s v="Michel Hazanavicius"/>
        <s v="Sheldon Lettich"/>
        <s v="Bruce Paltrow"/>
        <s v="Adam Rifkin"/>
        <s v="Vicente Amorim"/>
        <s v="Ric Roman Waugh"/>
        <s v="Michael Dougherty"/>
        <s v="James Marsh"/>
        <s v="Matt Williams"/>
        <s v="Rob Zombie"/>
        <s v="Dennis Iliadis"/>
        <s v="Rick Rosenthal"/>
        <s v="Denzel Washington"/>
        <s v="Nicolas Winding Refn"/>
        <s v="Sara Sugarman"/>
        <s v="Juan Carlos Fresnadillo"/>
        <s v="Gina Prince-Bythewood"/>
        <s v="Phil Traill"/>
        <s v="Joe Berlinger"/>
        <s v="Elizabeth Allen Rosenbaum"/>
        <s v="Michael Mayer"/>
        <s v="Martin Weisz"/>
        <s v="Peter Atencio"/>
        <s v="David Nutter"/>
        <s v="Derek Cianfrance"/>
        <s v="Stephan Elliott"/>
        <s v="Mark L. Lester"/>
        <s v="Tom Green"/>
        <s v="Mike Nawrocki"/>
        <s v="Douglas Aarniokoski"/>
        <s v="Bryan Barber"/>
        <s v="Lone Scherfig"/>
        <s v="Drew Barrymore"/>
        <s v="Albert Brooks"/>
        <s v="Steve Gomer"/>
        <s v="RZA"/>
        <s v="Mark Piznarski"/>
        <s v="Craig Brewer"/>
        <s v="David Raynr"/>
        <s v="Wil Shriner"/>
        <s v="Martin McDonagh"/>
        <s v="Tina Gordon Chism"/>
        <s v="Peter Cattaneo"/>
        <s v="Vicky Jenson"/>
        <s v="Mary Lambert"/>
        <s v="Peter Kassovitz"/>
        <s v="Mark Romanek"/>
        <s v="Brad Anderson"/>
        <s v="Michael Chapman"/>
        <s v="Antonio Banderas"/>
        <s v="Michael Haneke"/>
        <s v="Hsiao-Hsien Hou"/>
        <s v="Gregor Jordan"/>
        <s v="RyÃ»hei Kitamura"/>
        <s v="Dito Montiel"/>
        <s v="Jake Paltrow"/>
        <s v="Alex Garland"/>
        <s v="Brian Koppelman"/>
        <s v="George Hickenlooper"/>
        <s v="Ray Lawrence"/>
        <s v="Max FÃ¤rberbÃ¶ck"/>
        <s v="Dan Trachtenberg"/>
        <s v="Gregory Jacobs"/>
        <s v="Lars von Trier"/>
        <s v="Ole Bornedal"/>
        <s v="Christian Volckman"/>
        <s v="John Ottman"/>
        <s v="Jamie Blanks"/>
        <s v="Randal Kleiser"/>
        <s v="Rick Famuyiwa"/>
        <s v="Alan Cohn"/>
        <s v="Emilio Estevez"/>
        <s v="Josh Schwartz"/>
        <s v="Stephen Carpenter"/>
        <s v="James Fargo"/>
        <s v="Kenneth Lonergan"/>
        <s v="Franklin J. Schaffner"/>
        <s v="James Dodson"/>
        <s v="Saul Dibb"/>
        <s v="Giuseppe Tornatore"/>
        <s v="Sam Miller"/>
        <s v="Don Michael Paul"/>
        <s v="Gaspar NoÃ©"/>
        <s v="Danny Leiner"/>
        <s v="Christopher Cain"/>
        <s v="Theodore Melfi"/>
        <s v="Ed Decter"/>
        <s v="Eric Bress"/>
        <s v="Preston A. Whitmore II"/>
        <s v="Kirk Wong"/>
        <s v="Bronwen Hughes"/>
        <s v="John Lafia"/>
        <s v="Michael Polish"/>
        <s v="Daisy von Scherler Mayer"/>
        <s v="Lenny Abrahamson"/>
        <s v="Bob Saget"/>
        <s v="John Waters"/>
        <s v="Craig Bolotin"/>
        <s v="Mark Christopher"/>
        <s v="Blair Hayes"/>
        <s v="Jez Butterworth"/>
        <s v="Olivier Assayas"/>
        <s v="Paul Mazursky"/>
        <s v="Stephen Chbosky"/>
        <s v="Joe Cornish"/>
        <s v="John Stainton"/>
        <s v="Ernest R. Dickerson"/>
        <s v="Guy Hamilton"/>
        <s v="Je-kyu Kang"/>
        <s v="John H. Lee"/>
        <s v="Rob Schmidt"/>
        <s v="Mark Herman"/>
        <s v="Abel Ferrara"/>
        <s v="William Dear"/>
        <s v="Don Mancini"/>
        <s v="Franco Zeffirelli"/>
        <s v="John Badham"/>
        <s v="Mike McCoy"/>
        <s v="Mike Judge"/>
        <s v="Tamra Davis"/>
        <s v="Nima Nourizadeh"/>
        <s v="John Erick Dowdle"/>
        <s v="David Moreau"/>
        <s v="Christopher Erskin"/>
        <s v="Brian Henson"/>
        <s v="Dan Cutforth"/>
        <s v="Josh Boone"/>
        <s v="Jake Schreier"/>
        <s v="Wallace Wolodarsky"/>
        <s v="Nicholas Jarecki"/>
        <s v="Dean Israelite"/>
        <s v="Darnell Martin"/>
        <s v="Christopher Guest"/>
        <s v="Jane Campion"/>
        <s v="Fred Schepisi"/>
        <s v="Antonia Bird"/>
        <s v="Jon Poll"/>
        <s v="Peter Care"/>
        <s v="Ira Sachs"/>
        <s v="Carroll Ballard"/>
        <s v="Marco Kreuzpaintner"/>
        <s v="Alan Rudolph"/>
        <s v="Chuan Lu"/>
        <s v="Timothy Hines"/>
        <s v="Tobe Hooper"/>
        <s v="Greg Coolidge"/>
        <s v="Akira Kurosawa"/>
        <s v="Dan Mazer"/>
        <s v="Peter Medak"/>
        <s v="Lance Hool"/>
        <s v="James Isaac"/>
        <s v="R.J. Cutler"/>
        <s v="David S. Ward"/>
        <s v="Rob Pritts"/>
        <s v="John Crowley"/>
        <s v="Brendan Malloy"/>
        <s v="Dustin Hoffman"/>
        <s v="Gregory Poirier"/>
        <s v="Bill Paxton"/>
        <s v="Simon Curtis"/>
        <s v="Dewey Nicks"/>
        <s v="Mike Leigh"/>
        <s v="William A. Graham"/>
        <s v="Agnieszka Holland"/>
        <s v="Dean Wright"/>
        <s v="David Hackl"/>
        <s v="Jaume BalaguerÃ³"/>
        <s v="Ethan Maniquis"/>
        <s v="Floyd Mutrux"/>
        <s v="Gary Sherman"/>
        <s v="David Mamet"/>
        <s v="Gilles Paquet-Brenner"/>
        <s v="Scott Alexander"/>
        <s v="Takeshi Kitano"/>
        <s v="Jon Kasdan"/>
        <s v="Darren Lynn Bousman"/>
        <s v="James DeMonaco"/>
        <s v="Carol Reed"/>
        <s v="William Brent Bell"/>
        <s v="Leigh Whannell"/>
        <s v="Michael Schultz"/>
        <s v="Bob Dolman"/>
        <s v="CiarÃ¡n Foy"/>
        <s v="Olatunde Osunsanmi"/>
        <s v="Leon Ichaso"/>
        <s v="Patricia Rozema"/>
        <s v="Robert Ben Garant"/>
        <s v="Morgan Spurlock"/>
        <s v="Theodore Witcher"/>
        <s v="Jim Hanon"/>
        <s v="Michael Patrick Jann"/>
        <s v="Jorma Taccone"/>
        <s v="Jeff Lowell"/>
        <s v="Lorene Scafaria"/>
        <s v="Marcus Dunstan"/>
        <s v="Timothy BjÃ¶rklund"/>
        <s v="FranÃ§ois Girard"/>
        <s v="Scott Kalvert"/>
        <s v="Jason Bateman"/>
        <s v="Dan Fogelman"/>
        <s v="Jay Duplass"/>
        <s v="Luca Guadagnino"/>
        <s v="John Putch"/>
        <s v="Terence Davies"/>
        <s v="Harley Cokeliss"/>
        <s v="Tom Brady"/>
        <s v="Jason Zada"/>
        <s v="Noah Baumbach"/>
        <s v="Eric Blakeney"/>
        <s v="Richard Kwietniowski"/>
        <s v="Bob Odenkirk"/>
        <s v="Joshua Seftel"/>
        <s v="Vincent Gallo"/>
        <s v="Mel Smith"/>
        <s v="Stuart Gordon"/>
        <s v="Rafa Lara"/>
        <s v="Arthur Hiller"/>
        <s v="Michael Meredith"/>
        <s v="Scott Marshall"/>
        <s v="Ãlex de la Iglesia"/>
        <s v="Benedikt Erlingsson"/>
        <s v="Floria Sigismondi"/>
        <s v="David Webb Peoples"/>
        <s v="Eli Roth"/>
        <s v="Alex Zamm"/>
        <s v="StÃ©phane Aubier"/>
        <s v="Andy Garcia"/>
        <s v="David Schwimmer"/>
        <s v="Sylvain Chomet"/>
        <s v="Stanley Kramer"/>
        <s v="Paolo Sorrentino"/>
        <s v="Peter Sollett"/>
        <s v="Terence Young"/>
        <s v="Tom Holland"/>
        <s v="Michael Moore"/>
        <s v="Kris Isacsson"/>
        <s v="Dario Argento"/>
        <s v="Marc Forby"/>
        <s v="Meiert Avis"/>
        <s v="Ekachai Uekrongtham"/>
        <s v="Michael Anderson"/>
        <s v="Dick Richards"/>
        <s v="George Ratliff"/>
        <s v="Peter Faiman"/>
        <s v="Joby Harold"/>
        <s v="Mark Rydell"/>
        <s v="David E. Talbert"/>
        <s v="Ari Sandel"/>
        <s v="Dan Gilroy"/>
        <s v="Henry Hobson"/>
        <s v="Herbert Ross"/>
        <s v="Gene Quintano"/>
        <s v="John G. Avildsen"/>
        <s v="Carter Smith"/>
        <s v="Julio DePietro"/>
        <s v="Ben Younger"/>
        <s v="Hart Bochner"/>
        <s v="John Sayles"/>
        <s v="Jonathan Dayton"/>
        <s v="Chris Stokes"/>
        <s v="Don Siegel"/>
        <s v="Martin Lawrence"/>
        <s v="Masayuki Ochiai"/>
        <s v="Tom Gormican"/>
        <s v="Jonas Elmer"/>
        <s v="Troy Duffy"/>
        <s v="Nicole Holofcener"/>
        <s v="Fina Torres"/>
        <s v="Duke Johnson"/>
        <s v="FranÃ§ois Ozon"/>
        <s v="Anna Boden"/>
        <s v="Steve James"/>
        <s v="John Carney"/>
        <s v="David Jacobson"/>
        <s v="Michael Corrente"/>
        <s v="Keith Gordon"/>
        <s v="Andrew Currie"/>
        <s v="Andrew Wilson"/>
        <s v="Marc SchÃ¶lermann"/>
        <s v="Robert Moresco"/>
        <s v="Claudia Llosa"/>
        <s v="Rodrigo GarcÃ­a"/>
        <s v="King Vidor"/>
        <s v="Christine Jeffs"/>
        <s v="Bill Duke"/>
        <s v="Rick de Oliveira"/>
        <s v="Luc Jacquet"/>
        <s v="Gregory Widen"/>
        <s v="Ol Parker"/>
        <s v="Tony Kaye"/>
        <s v="Stanley Tong"/>
        <s v="Tony Richardson"/>
        <s v="Paul Gross"/>
        <s v="Charles Robert Carner"/>
        <s v="Russell Holt"/>
        <s v="Robert Marcarelli"/>
        <s v="Aaron Schneider"/>
        <s v="Vincent Paronnaud"/>
        <s v="Daniel Barber"/>
        <s v="Yash Chopra"/>
        <s v="Ruairi Robinson"/>
        <s v="Peter R. Hunt"/>
        <s v="Mary Harron"/>
        <s v="Matt Bettinelli-Olpin"/>
        <s v="Tom Ford"/>
        <s v="Gurinder Chadha"/>
        <s v="Tony Maylam"/>
        <s v="Mitch Davis"/>
        <s v="Kevin Brodie"/>
        <s v="Paul Schrader"/>
        <s v="Lynne Ramsay"/>
        <s v="Tim Chambers"/>
        <s v="Spencer Susser"/>
        <s v="Thaddeus O'Sullivan"/>
        <s v="Shari Springer Berman"/>
        <s v="Stephen Milburn Anderson"/>
        <s v="Richard E. Grant"/>
        <s v="Caroline Link"/>
        <s v="Mark Tonderai"/>
        <s v="Arie Posin"/>
        <s v="Damian Nieman"/>
        <s v="Michael Clancy"/>
        <s v="Tomm Moore"/>
        <s v="Rachel Perkins"/>
        <s v="Luis Valdez"/>
        <s v="Louis Morneau"/>
        <s v="Sterling Van Wagenen"/>
        <s v="Zal Batmanglij"/>
        <s v="Hans Petter Moland"/>
        <s v="Oren Moverman"/>
        <s v="Deb Hagan"/>
        <s v="Alan Metter"/>
        <s v="Fritz Lang"/>
        <s v="Mark Brown"/>
        <s v="Siddharth Anand"/>
        <s v="George Roy Hill"/>
        <s v="Robert Stevenson"/>
        <s v="Jerome Robbins"/>
        <s v="Gary Hardwick"/>
        <s v="Fred Savage"/>
        <s v="Rusty Cundieff"/>
        <s v="Kevin Macdonald"/>
        <s v="Jean-Jacques Mantello"/>
        <s v="Ed Harris"/>
        <s v="Risa Bramon Garcia"/>
        <s v="Brian Klugman"/>
        <s v="Matt Piedmont"/>
        <s v="Raymond De Felitta"/>
        <s v="John Michael McDonagh"/>
        <s v="Zach Cregger"/>
        <s v="Zach Braff"/>
        <s v="Mark Tarlov"/>
        <s v="John Cameron Mitchell"/>
        <s v="Billy Ray"/>
        <s v="David Atkins"/>
        <s v="Sylvio Tabet"/>
        <s v="Rick Bieber"/>
        <s v="Joey Lauren Adams"/>
        <s v="S.R. Bindler"/>
        <s v="Kate Barker-Froyland"/>
        <s v="Michael McGowan"/>
        <s v="Denys Arcand"/>
        <s v="DJ Pooh"/>
        <s v="David Duchovny"/>
        <s v="Franck Khalfoun"/>
        <s v="Darren Grant"/>
        <s v="Christophe Barratier"/>
        <s v="James Toback"/>
        <s v="Hitoshi Matsumoto"/>
        <s v="CÃ©dric Klapisch"/>
        <s v="Tim Blake Nelson"/>
        <s v="Joel Edgerton"/>
        <s v="Derrick Borte"/>
        <s v="Jon Stewart"/>
        <s v="Christopher Smith"/>
        <s v="Katherine Dieckmann"/>
        <s v="Ã‰mile Gaudreault"/>
        <s v="James Cox"/>
        <s v="Stiles White"/>
        <s v="Eugenio Derbez"/>
        <s v="Henry Koster"/>
        <s v="Christopher Landon"/>
        <s v="Mike Flanagan"/>
        <s v="Nat Faxon"/>
        <s v="George Jackson"/>
        <s v="Maurice Joyce"/>
        <s v="Robert Duvall"/>
        <s v="Jesse Peretz"/>
        <s v="Richard Glatzer"/>
        <s v="Rob Hedden"/>
        <s v="Harmony Korine"/>
        <s v="Joe Chappelle"/>
        <s v="Mickey Liddell"/>
        <s v="Fred Walton"/>
        <s v="Steve Carver"/>
        <s v="Gonzalo LÃ³pez-Gallego"/>
        <s v="Michael Tiddes"/>
        <s v="Mamoru Hosoda"/>
        <s v="Brian Dannelly"/>
        <s v="J.S. Cardone"/>
        <s v="Jay Levey"/>
        <s v="Tamara Jenkins"/>
        <s v="Ronan Chapalain"/>
        <s v="Randall Miller"/>
        <s v="Dan Rush"/>
        <s v="Michael Cuesta"/>
        <s v="Fenton Bailey"/>
        <s v="Jeremy Saulnier"/>
        <s v="James Manera"/>
        <s v="Nicholas Fackler"/>
        <s v="Klaus Menzel"/>
        <s v="William H. Macy"/>
        <s v="Andrew Erwin"/>
        <s v="Ed Gass-Donnelly"/>
        <s v="Deon Taylor"/>
        <s v="Harold Cronk"/>
        <s v="David F. Sandberg"/>
        <s v="Wolfgang Becker"/>
        <s v="Frank LaLoggia"/>
        <s v="Michel Leclerc"/>
        <s v="Tom Kalin"/>
        <s v="Patty Jenkins"/>
        <s v="Ice Cube"/>
        <s v="Mike van Diem"/>
        <s v="Agnieszka Wojtowicz-Vosloo"/>
        <s v="Ernie Barbarash"/>
        <s v="Jill Sprecher"/>
        <s v="Trent Cooper"/>
        <s v="Dan Harris"/>
        <s v="Martin Koolhoven"/>
        <s v="Xavier Beauvois"/>
        <s v="Fatih Akin"/>
        <s v="Cecil B. DeMille"/>
        <s v="Patrick Stettner"/>
        <s v="Roger Avary"/>
        <s v="Allison Anders"/>
        <s v="Jeff Franklin"/>
        <s v="Mike Mills"/>
        <s v="Dave McKean"/>
        <s v="Ron Fricke"/>
        <s v="Ruggero Deodato"/>
        <s v="Mars Callahan"/>
        <s v="Mike Figgis"/>
        <s v="Jorge RamÃ­rez SuÃ¡rez"/>
        <s v="Fernando LeÃ³n de Aranoa"/>
        <s v="Karim AÃ¯nouz"/>
        <s v="Ruba Nadda"/>
        <s v="Richard Raymond"/>
        <s v="Anna Muylaert"/>
        <s v="Victor Fleming"/>
        <s v="Aki KaurismÃ¤ki"/>
        <s v="Sam Peckinpah"/>
        <s v="Dagur KÃ¡ri"/>
        <s v="Hue Rhodes"/>
        <s v="George Sidney"/>
        <s v="Vincente Minnelli"/>
        <s v="Lisa Cholodenko"/>
        <s v="Peter Stebbings"/>
        <s v="Jim Abrahams"/>
        <s v="Michael Gornick"/>
        <s v="Robert Eggers"/>
        <s v="Michael Martin"/>
        <s v="Edward Burns"/>
        <s v="Salvador Carrasco"/>
        <s v="Robert Cary"/>
        <s v="Adam Rapp"/>
        <s v="Warren P. Sonoda"/>
        <s v="Charles Ferguson"/>
        <s v="Darren Stein"/>
        <s v="David Nixon"/>
        <s v="Huck Botko"/>
        <s v="David Gelb"/>
        <s v="Damien Chazelle"/>
        <s v="Julian Schnabel"/>
        <s v="Jon Hess"/>
        <s v="Tuck Tucker"/>
        <s v="Dominique Othenin-Girard"/>
        <s v="Joseph Gordon-Levitt"/>
        <s v="Nick Love"/>
        <s v="Stefan Schwartz"/>
        <s v="Louis C.K."/>
        <s v="Clark Gregg"/>
        <s v="Joshua Marston"/>
        <s v="Tod Williams"/>
        <s v="Tom McLoughlin"/>
        <s v="Benny Boom"/>
        <s v="Nnegest LikkÃ©"/>
        <s v="Christopher Leitch"/>
        <s v="Don Coscarelli"/>
        <s v="Patricia Cardoso"/>
        <s v="Peter M. Cohen"/>
        <s v="Anthony Hickox"/>
        <s v="Tom Schulman"/>
        <s v="Todd Solondz"/>
        <s v="Jason Eisener"/>
        <s v="Enrique Begne"/>
        <s v="Leslye Headland"/>
        <s v="Tim Heidecker"/>
        <s v="Kate Connor"/>
        <s v="Jason Alexander"/>
        <s v="Francesca Gregorini"/>
        <s v="Heidi Ewing"/>
        <s v="Rodrigo CortÃ©s"/>
        <s v="Rob McKittrick"/>
        <s v="Billy Wilder"/>
        <s v="John Carl Buechler"/>
        <s v="Frank Sebastiano"/>
        <s v="Mike Marvin"/>
        <s v="Victor Nunez"/>
        <s v="Norman Ferguson"/>
        <s v="Nacho Vigalondo"/>
        <s v="Barry Skolnick"/>
        <s v="Adam Marcus"/>
        <s v="Dinesh D'Souza"/>
        <s v="Tommy Lee Wallace"/>
        <s v="Leslie Small"/>
        <s v="Alison Maclean"/>
        <s v="James Ponsoldt"/>
        <s v="Joshua Tickell"/>
        <s v="Tim Boxell"/>
        <s v="Michael D. Sellers"/>
        <s v="Reed Cowan"/>
        <s v="Alex Rivera"/>
        <s v="Carmen Marron"/>
        <s v="Robby Henson"/>
        <s v="Jon Gunn"/>
        <s v="Michael Herz"/>
        <s v="Orson Welles"/>
        <s v="Justin Kerrigan"/>
        <s v="Jack Sholder"/>
        <s v="Danny Steinmann"/>
        <s v="Michael Landon Jr."/>
        <s v="William Wyler"/>
        <s v="Robert Fontaine"/>
        <s v="David Palmer"/>
        <s v="Morgan J. Freeman"/>
        <s v="Jonas Ã…kerlund"/>
        <s v="Juan JosÃ© Campanella"/>
        <s v="Eric Styles"/>
        <s v="Isabel Coixet"/>
        <s v="David Robert Mitchell"/>
        <s v="Chia-Liang Liu"/>
        <s v="Chris Kentis"/>
        <s v="Alex Kendrick"/>
        <s v="Chris Eyre"/>
        <s v="Debra Granik"/>
        <s v="Miranda July"/>
        <s v="Max Joseph"/>
        <s v="Kevin Tenney"/>
        <s v="Gary Rogers"/>
        <s v="Marielle Heller"/>
        <s v="David Sington"/>
        <s v="Lance Mungia"/>
        <s v="Laurie Collyer"/>
        <s v="Ralph Ziman"/>
        <s v="Paul Bunnell"/>
        <s v="Steven R. Monroe"/>
        <s v="Dave Meyers"/>
        <s v="Adrienne Shelly"/>
        <s v="James Mottern"/>
        <s v="William Cottrell"/>
        <s v="Damien O'Donnell"/>
        <s v="Tim Hunter"/>
        <s v="Jamal Hill"/>
        <s v="Joseph Zito"/>
        <s v="Daniel Stamm"/>
        <s v="Carlos Carrera"/>
        <s v="Benh Zeitlin"/>
        <s v="Maggie Greenwald"/>
        <s v="Khyentse Norbu"/>
        <s v="Henry Alex Rubin"/>
        <s v="Mark Illsley"/>
        <s v="Pawel Pawlikowski"/>
        <s v="Adam Goldberg"/>
        <s v="FranÃ§ois Truffaut"/>
        <s v="Guy Maddin"/>
        <s v="Ham Tran"/>
        <s v="Robert Lee King"/>
        <s v="Susan Seidelman"/>
        <s v="Shane Meadows"/>
        <s v="Ari Folman"/>
        <s v="Noah Buschel"/>
        <s v="Eytan Fox"/>
        <s v="Larry Clark"/>
        <s v="FabiÃ¡n Bielinsky"/>
        <s v="Rebecca Miller"/>
        <s v="Maggie Carey"/>
        <s v="Henry Bean"/>
        <s v="Jeff Garlin"/>
        <s v="Charles Chaplin"/>
        <s v="Pete Jones"/>
        <s v="Bruce Campbell"/>
        <s v="Adam Carolla"/>
        <s v="Bruce McDonald"/>
        <s v="Boris Rodriguez"/>
        <s v="Arjun Sablok"/>
        <s v="Vivek Agnihotri"/>
        <s v="Frank Whaley"/>
        <s v="Pascal Arnold"/>
        <s v="Lucrecia Martel"/>
        <s v="Zak Penn"/>
        <s v="Nadine Labaki"/>
        <s v="Steve Buscemi"/>
        <s v="Rich Cowan"/>
        <s v="Claudia Sainte-Luce"/>
        <s v="Jamie Babbit"/>
        <s v="David Boyd"/>
        <s v="Steve Taylor"/>
        <s v="Kurt Voss"/>
        <s v="LÃ©a Pool"/>
        <s v="James David Pasternak"/>
        <s v="Tom Sanchez"/>
        <s v="Robinson Devor"/>
        <s v="Newt Arnold"/>
        <s v="Jeff Burr"/>
        <s v="Panos Cosmatos"/>
        <s v="Gareth Evans"/>
        <s v="Ritesh Batra"/>
        <s v="Sally Potter"/>
        <s v="Jonathan Kesselman"/>
        <s v="Levan Gabriadze"/>
        <s v="Bradley Parker"/>
        <s v="Clive Barker"/>
        <s v="Duncan Tucker"/>
        <s v="Ben Lewin"/>
        <s v="Courtney Hunt"/>
        <s v="Morgan Neville"/>
        <s v="Chris Paine"/>
        <s v="Greg Berlanti"/>
        <s v="Marc Levin"/>
        <s v="Richard Dutcher"/>
        <s v="Khalid Mohamed"/>
        <s v="Finn Taylor"/>
        <s v="Karen Moncrieff"/>
        <s v="JosÃ© Luis Valenzuela"/>
        <s v="Goran Dukic"/>
        <s v="Efram Potelle"/>
        <s v="Joshua Oppenheimer"/>
        <s v="Alex Gibney"/>
        <s v="Paul Crowder"/>
        <s v="Anthony Powell"/>
        <s v="Kief Davidson"/>
        <s v="Johnny Remo"/>
        <s v="Eric Nicholas"/>
        <s v="Benjamin Dickinson"/>
        <s v="Hal Haberman"/>
        <s v="Brian Baugh"/>
        <s v="Kiyoshi Kurosawa"/>
        <s v="Kat Coiro"/>
        <s v="Elia Kazan"/>
        <s v="Russ Meyer"/>
        <s v="Ti West"/>
        <s v="Ramaa Mosley"/>
        <s v="Oliver Blackburn"/>
        <s v="C. Jay Cox"/>
        <s v="Jamie Travis"/>
        <s v="Rich Christiano"/>
        <s v="Alfred Hitchcock"/>
        <s v="Ryan Little"/>
        <s v="Matt Maiellaro"/>
        <s v="Ryan Fleck"/>
        <s v="Jennifer Wynne Farmer"/>
        <s v="Jim Mickle"/>
        <s v="Christopher Scott Cherot"/>
        <s v="Mark Sandrich"/>
        <s v="Shane Dawson"/>
        <s v="Michael Wadleigh"/>
        <s v="Gene Teigland"/>
        <s v="Scott Ziehl"/>
        <s v="Cristian Mungiu"/>
        <s v="U. Roberto Romano"/>
        <s v="Lucky McKee"/>
        <s v="Nick Tomnay"/>
        <s v="Asghar Farhadi"/>
        <s v="Ben Wheatley"/>
        <s v="Joe Camp"/>
        <s v="John 'Bud' Cardos"/>
        <s v="Barry W. Blaustein"/>
        <s v="Kurt Hale"/>
        <s v="Joseph Dorman"/>
        <s v="Greg Harrison"/>
        <s v="Jacob Aaron Estes"/>
        <s v="Eric Schaeffer"/>
        <s v="Neema Barnette"/>
        <s v="Molly Bernstein"/>
        <s v="Marius A. Markevicius"/>
        <s v="Quentin Dupieux"/>
        <s v="Alex Smith"/>
        <s v="Gareth Edwards"/>
        <s v="Sol Tryon"/>
        <s v="Alex Craig Mann"/>
        <s v="Catherine Gund"/>
        <s v="Lloyd Kaufman"/>
        <s v="Melvin Van Peebles"/>
        <s v="Matty Rich"/>
        <s v="Hans Canosa"/>
        <s v="Mor Loushy"/>
        <s v="Lloyd Bacon"/>
        <s v="Youssef Delara"/>
        <s v="Ray Griggs"/>
        <s v="Lucio Fulci"/>
        <s v="Harry Beaumont"/>
        <s v="Roger Nygard"/>
        <s v="Sam Firstenberg"/>
        <s v="Kelly Reichardt"/>
        <s v="Pan Nalin"/>
        <s v="Bruce Dellis"/>
        <s v="Craig Zobel"/>
        <s v="Maria Maggenti"/>
        <s v="Piyush Dinker Pandya"/>
        <s v="Emma-Kate Croghan"/>
        <s v="Bill Plympton"/>
        <s v="Drake Doremus"/>
        <s v="Hilary Brougher"/>
        <s v="Whit Stillman"/>
        <s v="Tom Putnam"/>
        <s v="Jon Shear"/>
        <s v="EugÃ¨ne LouriÃ©"/>
        <s v="Eddie O'Flaherty"/>
        <s v="Maurizio Benazzo"/>
        <s v="David G. Evans"/>
        <s v="Sherman Alexie"/>
        <s v="Justin Dillon"/>
        <s v="Ricki Stern"/>
        <s v="E.L. Katz"/>
        <s v="Majid Majidi"/>
        <s v="Michael Roemer"/>
        <s v="Michel Orion Scott"/>
        <s v="Dena Seidel"/>
        <s v="Sara Newens"/>
        <s v="Lynn Shelton"/>
        <s v="Andrew Haigh"/>
        <s v="Sue Corcoran"/>
        <s v="Mike Cahill"/>
        <s v="Travis Cluff"/>
        <s v="Robert Townsend"/>
        <s v="Joe Swanberg"/>
        <s v="Lena Dunham"/>
        <s v="Daniel Myrick"/>
        <s v="Myles Berkowitz"/>
        <s v="Brandon Trost"/>
        <s v="Siddiq Barmak"/>
        <s v="Larry Blamire"/>
        <s v="Kevin Jordan"/>
        <s v="Mike Bruce"/>
        <s v="James Bidgood"/>
        <s v="Oren Peli"/>
        <s v="Daryl Wein"/>
        <s v="Hunter Richards"/>
        <s v="Jafar Panahi"/>
        <s v="Shane Carruth"/>
        <s v="Neill Dela Llana"/>
        <s v="Jonathan Caouette"/>
      </sharedItems>
    </cacheField>
    <cacheField name="duration" numFmtId="0">
      <sharedItems containsSemiMixedTypes="0" containsString="0" containsNumber="1" containsInteger="1" minValue="34" maxValue="330"/>
    </cacheField>
    <cacheField name="genres" numFmtId="0">
      <sharedItems/>
    </cacheField>
    <cacheField name="movie_title" numFmtId="0">
      <sharedItems count="3785">
        <s v="Lady Vengeance  "/>
        <s v="Fateless  "/>
        <s v="Princess Mononoke  "/>
        <s v="Steamboy  "/>
        <s v="Akira  "/>
        <s v="Godzilla 2000  "/>
        <s v="Kabhi Alvida Naa Kehna  "/>
        <s v="Tango  "/>
        <s v="Kites  "/>
        <s v="Red Cliff  "/>
        <s v="The Legend of Suriyothai  "/>
        <s v="The Messenger: The Story of Joan of Arc  "/>
        <s v="Pirates of the Caribbean: At World's End  "/>
        <s v="Ong-bak 2  "/>
        <s v="John Carter  "/>
        <s v="Tangled  "/>
        <s v="Spider-Man 3  "/>
        <s v="The Dark Knight Rises  "/>
        <s v="Avengers: Age of Ultron  "/>
        <s v="Harry Potter and the Half-Blood Prince  "/>
        <s v="Batman v Superman: Dawn of Justice  "/>
        <s v="Pirates of the Caribbean: On Stranger Tides  "/>
        <s v="The Hobbit: The Battle of the Five Armies  "/>
        <s v="Captain America: Civil War  "/>
        <s v="Spectre  "/>
        <s v="Avatar  "/>
        <s v="The Amazing Spider-Man  "/>
        <s v="Pirates of the Caribbean: Dead Man's Chest  "/>
        <s v="Man of Steel  "/>
        <s v="The Chronicles of Narnia: Prince Caspian  "/>
        <s v="Men in Black 3  "/>
        <s v="The Hobbit: The Desolation of Smaug  "/>
        <s v="The Avengers  "/>
        <s v="The Lone Ranger  "/>
        <s v="Oz the Great and Powerful  "/>
        <s v="X-Men: The Last Stand  "/>
        <s v="Transformers: Age of Extinction  "/>
        <s v="Superman Returns  "/>
        <s v="Battleship  "/>
        <s v="King Kong  "/>
        <s v="Quantum of Solace  "/>
        <s v="Robin Hood  "/>
        <s v="Titanic  "/>
        <s v="Skyfall  "/>
        <s v="Spider-Man 2  "/>
        <s v="Iron Man 3  "/>
        <s v="Alice in Wonderland  "/>
        <s v="Monsters University  "/>
        <s v="Transformers: Revenge of the Fallen  "/>
        <s v="The Amazing Spider-Man 2  "/>
        <s v="Cars 2  "/>
        <s v="Green Lantern  "/>
        <s v="Toy Story 3  "/>
        <s v="Terminator Salvation  "/>
        <s v="X-Men: Days of Future Past  "/>
        <s v="Prince of Persia: The Sands of Time  "/>
        <s v="2012  "/>
        <s v="A Christmas Carol  "/>
        <s v="Iron Man 2  "/>
        <s v="Terminator 3: Rise of the Machines  "/>
        <s v="The Protector  "/>
        <s v="Jack the Giant Slayer  "/>
        <s v="Transformers: Dark of the Moon  "/>
        <s v="Furious 7  "/>
        <s v="World War Z  "/>
        <s v="Star Trek Into Darkness  "/>
        <s v="Pacific Rim  "/>
        <s v="Tomorrowland  "/>
        <s v="Indiana Jones and the Kingdom of the Crystal Skull  "/>
        <s v="Brave  "/>
        <s v="Star Trek Beyond  "/>
        <s v="The Dark Knight  "/>
        <s v="The Golden Compass  "/>
        <s v="WALL ·E  "/>
        <s v="The Legend of Tarzan  "/>
        <s v="The Chronicles of Narnia: The Lion, the Witch and the Wardrobe  "/>
        <s v="Maleficent  "/>
        <s v="The Hobbit: An Unexpected Journey  "/>
        <s v="X-Men: Apocalypse  "/>
        <s v="Edge of Tomorrow  "/>
        <s v="Jupiter Ascending  "/>
        <s v="Up  "/>
        <s v="Monsters vs. Aliens  "/>
        <s v="Suicide Squad  "/>
        <s v="Evan Almighty  "/>
        <s v="Waterworld  "/>
        <s v="G.I. Joe: The Rise of Cobra  "/>
        <s v="Inside Out  "/>
        <s v="The Jungle Book  "/>
        <s v="47 Ronin  "/>
        <s v="Troy  "/>
        <s v="TRON: Legacy  "/>
        <s v="Hugo  "/>
        <s v="Wild Wild West  "/>
        <s v="Snow White and the Huntsman  "/>
        <s v="Dawn of the Planet of the Apes  "/>
        <s v="Captain America: The Winter Soldier  "/>
        <s v="Guardians of the Galaxy  "/>
        <s v="Alice Through the Looking Glass  "/>
        <s v="Thor: The Dark World  "/>
        <s v="Shrek Forever After  "/>
        <s v="Big Hero 6  "/>
        <s v="Wreck-It Ralph  "/>
        <s v="The Polar Express  "/>
        <s v="Independence Day: Resurgence  "/>
        <s v="How to Train Your Dragon  "/>
        <s v="Interstellar  "/>
        <s v="Inception  "/>
        <s v="X-Men: First Class  "/>
        <s v="The Hunger Games: Mockingjay - Part 2  "/>
        <s v="Poseidon  "/>
        <s v="Shrek the Third  "/>
        <s v="Warcraft  "/>
        <s v="Speed 2: Cruise Control  "/>
        <s v="Winged Migration  "/>
        <s v="Terminator Genisys  "/>
        <s v="The Chronicles of Narnia: The Voyage of the Dawn Treader  "/>
        <s v="Alexander  "/>
        <s v="Jurassic World  "/>
        <s v="The Curious Case of Benjamin Button  "/>
        <s v="The Sorcerer's Apprentice  "/>
        <s v="Transformers  "/>
        <s v="Harry Potter and the Order of the Phoenix  "/>
        <s v="Harry Potter and the Goblet of Fire  "/>
        <s v="Hancock  "/>
        <s v="I Am Legend  "/>
        <s v="Charlie and the Chocolate Factory  "/>
        <s v="Ratatouille  "/>
        <s v="Batman Begins  "/>
        <s v="Madagascar: Escape 2 Africa  "/>
        <s v="Night at the Museum: Battle of the Smithsonian  "/>
        <s v="X-Men Origins: Wolverine  "/>
        <s v="The Matrix Revolutions  "/>
        <s v="Frozen  "/>
        <s v="The Matrix Reloaded  "/>
        <s v="Mad Max: Fury Road  "/>
        <s v="Angels &amp; Demons  "/>
        <s v="Thor  "/>
        <s v="Bolt  "/>
        <s v="G-Force  "/>
        <s v="Wrath of the Titans  "/>
        <s v="Mission: Impossible - Rogue Nation  "/>
        <s v="The Wolfman  "/>
        <s v="Bee Movie  "/>
        <s v="Kung Fu Panda 2  "/>
        <s v="The Last Airbender  "/>
        <s v="Mission: Impossible III  "/>
        <s v="White House Down  "/>
        <s v="Mars Needs Moms  "/>
        <s v="Pan  "/>
        <s v="Beowulf  "/>
        <s v="Star Trek  "/>
        <s v="Master and Commander: The Far Side of the World  "/>
        <s v="The Incredible Hulk  "/>
        <s v="Casino Royale  "/>
        <s v="Shrek 2  "/>
        <s v="Chicken Little  "/>
        <s v="Paa  "/>
        <s v="Flushed Away  "/>
        <s v="The Mummy: Tomb of the Dragon Emperor  "/>
        <s v="Mr. Peabody &amp; Sherman  "/>
        <s v="Madagascar 3: Europe's Most Wanted  "/>
        <s v="Kung Fu Panda 3  "/>
        <s v="Mission: Impossible - Ghost Protocol  "/>
        <s v="Rise of the Guardians  "/>
        <s v="How to Train Your Dragon 2  "/>
        <s v="Ghostbusters  "/>
        <s v="Die Another Day  "/>
        <s v="Rush Hour 3  "/>
        <s v="Iron Man  "/>
        <s v="Pearl Harbor  "/>
        <s v="Armageddon  "/>
        <s v="Men in Black II  "/>
        <s v="The Last Samurai  "/>
        <s v="Exodus: Gods and Kings  "/>
        <s v="Gods of Egypt  "/>
        <s v="Lethal Weapon 4  "/>
        <s v="Captain America: The First Avenger  "/>
        <s v="The BFG  "/>
        <s v="Pirates of the Caribbean: The Curse of the Black Pearl  "/>
        <s v="The Perfect Storm  "/>
        <s v="Treasure Planet  "/>
        <s v="Les couloirs du temps: Les visiteurs II  "/>
        <s v="Spider-Man  "/>
        <s v="Hulk  "/>
        <s v="Final Fantasy: The Spirits Within  "/>
        <s v="Stealth  "/>
        <s v="The World Is Not Enough  "/>
        <s v="Happy Feet 2  "/>
        <s v="The Revenant  "/>
        <s v="Turbo  "/>
        <s v="Rango  "/>
        <s v="Home  "/>
        <s v="The Adventures of Tintin  "/>
        <s v="The Croods  "/>
        <s v="Teenage Mutant Ninja Turtles: Out of the Shadows  "/>
        <s v="Stuart Little  "/>
        <s v="Penguins of Madagascar  "/>
        <s v="War of the Worlds  "/>
        <s v="Watchmen  "/>
        <s v="G.I. Joe: Retaliation  "/>
        <s v="Sahara  "/>
        <s v="Kung Fu Panda  "/>
        <s v="Ant-Man  "/>
        <s v="The Hunger Games: Catching Fire  "/>
        <s v="Bad Boys II  "/>
        <s v="Puss in Boots  "/>
        <s v="Harry Potter and the Prisoner of Azkaban  "/>
        <s v="Australia  "/>
        <s v="After Earth  "/>
        <s v="Megamind  "/>
        <s v="R.I.P.D.  "/>
        <s v="Fantastic 4: Rise of the Silver Surfer  "/>
        <s v="Prometheus  "/>
        <s v="Kingdom of Heaven  "/>
        <s v="Dinosaur  "/>
        <s v="Night at the Museum: Secret of the Tomb  "/>
        <s v="The Island  "/>
        <s v="Noah  "/>
        <s v="Harry Potter and the Sorcerer's Stone  "/>
        <s v="The Hunger Games: Mockingjay - Part 1  "/>
        <s v="The Da Vinci Code  "/>
        <s v="Fast Five  "/>
        <s v="Sherlock Holmes: A Game of Shadows  "/>
        <s v="Clash of the Titans  "/>
        <s v="The Bourne Legacy  "/>
        <s v="Batman &amp; Robin  "/>
        <s v="The Day After Tomorrow  "/>
        <s v="Mission: Impossible II  "/>
        <s v="Teenage Mutant Ninja Turtles  "/>
        <s v="How the Grinch Stole Christmas  "/>
        <s v="The Twilight Saga: Breaking Dawn - Part 2  "/>
        <s v="Life of Pi  "/>
        <s v="Jason Bourne  "/>
        <s v="Charlie's Angels: Full Throttle  "/>
        <s v="Stuart Little 2  "/>
        <s v="Speed Racer  "/>
        <s v="How Do You Know  "/>
        <s v="Oblivion  "/>
        <s v="The Wolverine  "/>
        <s v="Fantastic Four  "/>
        <s v="Mr. &amp; Mrs. Smith  "/>
        <s v="The Green Hornet  "/>
        <s v="I, Robot  "/>
        <s v="Atlantis: The Lost Empire  "/>
        <s v="Cars  "/>
        <s v="A Bug's Life  "/>
        <s v="Knight and Day  "/>
        <s v="Dante's Peak  "/>
        <s v="Elysium  "/>
        <s v="Star Wars: Episode II - Attack of the Clones  "/>
        <s v="Monsters, Inc.  "/>
        <s v="Star Wars: Episode I - The Phantom Menace  "/>
        <s v="Windtalkers  "/>
        <s v="The Huntsman: Winter's War  "/>
        <s v="True Lies  "/>
        <s v="Lara Croft: Tomb Raider  "/>
        <s v="Star Wars: Episode III - Revenge of the Sith  "/>
        <s v="Gulliver's Travels  "/>
        <s v="The Bourne Ultimatum  "/>
        <s v="Salt  "/>
        <s v="X-Men 2  "/>
        <s v="Ghost Rider  "/>
        <s v="Night at the Museum  "/>
        <s v="San Andreas  "/>
        <s v="Tomorrow Never Dies  "/>
        <s v="The Patriot  "/>
        <s v="Ocean's Twelve  "/>
        <s v="Insurgent  "/>
        <s v="The Aviator  "/>
        <s v="300: Rise of an Empire  "/>
        <s v="The Smurfs  "/>
        <s v="Home on the Range  "/>
        <s v="Allegiant  "/>
        <s v="Real Steel  "/>
        <s v="Ender's Game  "/>
        <s v="Live Free or Die Hard  "/>
        <s v="Around the World in 80 Days  "/>
        <s v="The Cat in the Hat  "/>
        <s v="The Martian  "/>
        <s v="Ali  "/>
        <s v="The Alamo  "/>
        <s v="The Great Gatsby  "/>
        <s v="The Chronicles of Riddick  "/>
        <s v="The Smurfs 2  "/>
        <s v="The Princess and the Frog  "/>
        <s v="Starship Troopers  "/>
        <s v="Point Break  "/>
        <s v="Antz  "/>
        <s v="Rio 2  "/>
        <s v="Gladiator  "/>
        <s v="Amen.  "/>
        <s v="Minority Report  "/>
        <s v="Terminator 2: Judgment Day  "/>
        <s v="Cloud Atlas  "/>
        <s v="Dark Shadows  "/>
        <s v="Fun with Dick and Jane  "/>
        <s v="RoboCop  "/>
        <s v="Gravity  "/>
        <s v="Harry Potter and the Chamber of Secrets  "/>
        <s v="Planet of the Apes  "/>
        <s v="Public Enemies  "/>
        <s v="American Gangster  "/>
        <s v="The Taking of Pelham 1 2 3  "/>
        <s v="Little Fockers  "/>
        <s v="The Other Guys  "/>
        <s v="Eraser  "/>
        <s v="Django Unchained  "/>
        <s v="The Hunchback of Notre Dame  "/>
        <s v="The Emperor's New Groove  "/>
        <s v="National Treasure  "/>
        <s v="Eragon  "/>
        <s v="Where the Wild Things Are  "/>
        <s v="Epic  "/>
        <s v="The Tourist  "/>
        <s v="Blood Diamond  "/>
        <s v="The Wolf of Wall Street  "/>
        <s v="Batman Forever  "/>
        <s v="Catwoman  "/>
        <s v="Hercules  "/>
        <s v="Land of the Lost  "/>
        <s v="In the Heart of the Sea  "/>
        <s v="The Adventures of Pluto Nash  "/>
        <s v="Green Zone  "/>
        <s v="Gangs of New York  "/>
        <s v="Surf's Up  "/>
        <s v="Sex and the City 2  "/>
        <s v="Transcendence  "/>
        <s v="Unstoppable  "/>
        <s v="What Lies Beneath  "/>
        <s v="Cloudy with a Chance of Meatballs  "/>
        <s v="A.I. Artificial Intelligence  "/>
        <s v="Bicentennial Man  "/>
        <s v="K-19: The Widowmaker  "/>
        <s v="Happy Feet  "/>
        <s v="Arthur Christmas  "/>
        <s v="Hidalgo  "/>
        <s v="Dick Tracy  "/>
        <s v="The Widow of Saint-Pierre  "/>
        <s v="House of Flying Daggers  "/>
        <s v="The Peanuts Movie  "/>
        <s v="The Mummy Returns  "/>
        <s v="Cutthroat Island  "/>
        <s v="The Campaign  "/>
        <s v="The Road to El Dorado  "/>
        <s v="Ice Age: Continental Drift  "/>
        <s v="Cinderella  "/>
        <s v="Seventh Son  "/>
        <s v="Percy Jackson &amp; the Olympians: The Lightning Thief  "/>
        <s v="Hollow Man  "/>
        <s v="Lara Croft Tomb Raider: The Cradle of Life  "/>
        <s v="The General's Daughter  "/>
        <s v="The Flowers of War  "/>
        <s v="Finding Nemo  "/>
        <s v="The Lord of the Rings: The Return of the King  "/>
        <s v="The Lord of the Rings: The Two Towers  "/>
        <s v="The Lord of the Rings: The Fellowship of the Ring  "/>
        <s v="The Fifth Element  "/>
        <s v="Jurassic Park III  "/>
        <s v="Rise of the Planet of the Apes  "/>
        <s v="The Expendables 2  "/>
        <s v="Black Hawk Down  "/>
        <s v="A Good Day to Die Hard  "/>
        <s v="The Incredibles  "/>
        <s v="Charlie's Angels  "/>
        <s v="Tropic Thunder  "/>
        <s v="Spy Game  "/>
        <s v="Twister  "/>
        <s v="Town &amp; Country  "/>
        <s v="Gone in Sixty Seconds  "/>
        <s v="The Expendables 3  "/>
        <s v="The Stepford Wives  "/>
        <s v="The Spiderwick Chronicles  "/>
        <s v="Men in Black  "/>
        <s v="Toy Story 2  "/>
        <s v="Rush Hour 2  "/>
        <s v="Ice Age: Dawn of the Dinosaurs  "/>
        <s v="The Secret Life of Walter Mitty  "/>
        <s v="The Departed  "/>
        <s v="Mulan  "/>
        <s v="The Girl with the Dragon Tattoo  "/>
        <s v="Die Hard with a Vengeance  "/>
        <s v="Sherlock Holmes  "/>
        <s v="Alvin and the Chipmunks: The Road Chip  "/>
        <s v="You Don't Mess with the Zohan  "/>
        <s v="The Haunted Mansion  "/>
        <s v="Contact  "/>
        <s v="Percy Jackson: Sea of Monsters  "/>
        <s v="Now You See Me 2  "/>
        <s v="Mission to Mars  "/>
        <s v="Rio  "/>
        <s v="Volcano  "/>
        <s v="The Nutcracker in 3D  "/>
        <s v="Cast Away  "/>
        <s v="Enemy of the State  "/>
        <s v="Meet Joe Black  "/>
        <s v="Mighty Joe Young  "/>
        <s v="The Last Witch Hunter  "/>
        <s v="Flags of Our Fathers  "/>
        <s v="Pixels  "/>
        <s v="Cinderella Man  "/>
        <s v="The Brothers Grimm  "/>
        <s v="Seabiscuit  "/>
        <s v="xXx: State of the Union  "/>
        <s v="The Devil's Own  "/>
        <s v="Arthur and the Invisibles  "/>
        <s v="The 13th Warrior  "/>
        <s v="Air Force One  "/>
        <s v="Ocean's Eleven  "/>
        <s v="Hotel Transylvania  "/>
        <s v="Enchanted  "/>
        <s v="Safe House  "/>
        <s v="102 Dalmatians  "/>
        <s v="The Holiday  "/>
        <s v="It's Complicated  "/>
        <s v="Ocean's Thirteen  "/>
        <s v="Open Season  "/>
        <s v="Divergent  "/>
        <s v="The Rundown  "/>
        <s v="Memoirs of a Geisha  "/>
        <s v="The Fast and the Furious: Tokyo Drift  "/>
        <s v="Collateral Damage  "/>
        <s v="Mirror Mirror  "/>
        <s v="Cats &amp; Dogs: The Revenge of Kitty Galore  "/>
        <s v="Jumper  "/>
        <s v="Hellboy II: The Golden Army  "/>
        <s v="What Dreams May Come  "/>
        <s v="I Served the King of England  "/>
        <s v="Son of the Mask  "/>
        <s v="Scooby-Doo  "/>
        <s v="RED 2  "/>
        <s v="End of Days  "/>
        <s v="The 6th Day  "/>
        <s v="The Longest Yard  "/>
        <s v="Sucker Punch  "/>
        <s v="The Little Prince  "/>
        <s v="Bruce Almighty  "/>
        <s v="Legend of the Guardians: The Owls of Ga'Hoole  "/>
        <s v="The Interpreter  "/>
        <s v="The Expendables  "/>
        <s v="Mission: Impossible  "/>
        <s v="The Hangover Part II  "/>
        <s v="Batman Returns  "/>
        <s v="Over the Hedge  "/>
        <s v="Lilo &amp; Stitch  "/>
        <s v="Grown Ups 2  "/>
        <s v="Get Smart  "/>
        <s v="Something's Gotta Give  "/>
        <s v="Shutter Island  "/>
        <s v="Four Christmases  "/>
        <s v="Face/Off  "/>
        <s v="Bedtime Stories  "/>
        <s v="Road to Perdition  "/>
        <s v="Just Go with It  "/>
        <s v="Eagle Eye  "/>
        <s v="The Book of Eli  "/>
        <s v="Flubber  "/>
        <s v="The Haunting  "/>
        <s v="Space Jam  "/>
        <s v="The Day the Earth Stood Still  "/>
        <s v="Yogi Bear  "/>
        <s v="Spirit: Stallion of the Cimarron  "/>
        <s v="Zookeeper  "/>
        <s v="Lost in Space  "/>
        <s v="The Manchurian Candidate  "/>
        <s v="Hotel Transylvania 2  "/>
        <s v="Fantasia 2000  "/>
        <s v="The Time Machine  "/>
        <s v="Swordfish  "/>
        <s v="Little Nicky  "/>
        <s v="Surrogates  "/>
        <s v="Thirteen Days  "/>
        <s v="Daylight  "/>
        <s v="Walking with Dinosaurs 3D  "/>
        <s v="Looney Tunes: Back in Action  "/>
        <s v="Nine  "/>
        <s v="Timeline  "/>
        <s v="The Postman  "/>
        <s v="Babe: Pig in the City  "/>
        <s v="Pompeii  "/>
        <s v="The Invasion  "/>
        <s v="Ice Age: The Meltdown  "/>
        <s v="Grown Ups  "/>
        <s v="Spanglish  "/>
        <s v="Bandits  "/>
        <s v="Ransom  "/>
        <s v="S.W.A.T.  "/>
        <s v="Meet the Fockers  "/>
        <s v="Edge of Darkness  "/>
        <s v="The Great Raid  "/>
        <s v="Scooby-Doo 2: Monsters Unleashed  "/>
        <s v="Cold Mountain  "/>
        <s v="Journey 2: The Mysterious Island  "/>
        <s v="Jack and Jill  "/>
        <s v="The Hunger Games  "/>
        <s v="Cloudy with a Chance of Meatballs 2  "/>
        <s v="Red Dragon  "/>
        <s v="The League of Extraordinary Gentlemen  "/>
        <s v="AmÃ©lie  "/>
        <s v="2 Fast 2 Furious  "/>
        <s v="The Adventures of Rocky &amp; Bullwinkle  "/>
        <s v="Despicable Me 2  "/>
        <s v="Children of Men  "/>
        <s v="Valkyrie  "/>
        <s v="The Bourne Supremacy  "/>
        <s v="The Three Musketeers  "/>
        <s v="Tower Heist  "/>
        <s v="Deep Impact  "/>
        <s v="Alvin and the Chipmunks: Chipwrecked  "/>
        <s v="Robots  "/>
        <s v="Con Air  "/>
        <s v="Conspiracy Theory  "/>
        <s v="The Legend of Zorro  "/>
        <s v="The Secret Life of Pets  "/>
        <s v="Independence Day  "/>
        <s v="Madagascar  "/>
        <s v="X-Men  "/>
        <s v="Wanted  "/>
        <s v="The Rock  "/>
        <s v="50 First Dates  "/>
        <s v="Hairspray  "/>
        <s v="Inspector Gadget  "/>
        <s v="Now You See Me  "/>
        <s v="Vertical Limit  "/>
        <s v="Charlie Wilson's War  "/>
        <s v="Shark Tale  "/>
        <s v="Killers  "/>
        <s v="The Man from U.N.C.L.E.  "/>
        <s v="Monster House  "/>
        <s v="Anna and the King  "/>
        <s v="Immortals  "/>
        <s v="Titan A.E.  "/>
        <s v="Hollywood Homicide  "/>
        <s v="Soldier  "/>
        <s v="Monkeybone  "/>
        <s v="Unbreakable  "/>
        <s v="Sphere  "/>
        <s v="Funny People  "/>
        <s v="The Simpsons Movie  "/>
        <s v="Inglourious Basterds  "/>
        <s v="Alvin and the Chipmunks: The Squeakquel  "/>
        <s v="We Were Soldiers  "/>
        <s v="Rock of Ages  "/>
        <s v="Alien: Resurrection  "/>
        <s v="Minions  "/>
        <s v="The SpongeBob Movie: Sponge Out of Water  "/>
        <s v="The Lost World: Jurassic Park  "/>
        <s v="The Angry Birds Movie  "/>
        <s v="Talladega Nights: The Ballad of Ricky Bobby  "/>
        <s v="Dr. Dolittle 2  "/>
        <s v="Braveheart  "/>
        <s v="The Majestic  "/>
        <s v="Driven  "/>
        <s v="Signs  "/>
        <s v="Doctor Dolittle  "/>
        <s v="Turbulence  "/>
        <s v="Last Action Hero  "/>
        <s v="Click  "/>
        <s v="Six Days Seven Nights  "/>
        <s v="Mars Attacks!  "/>
        <s v="Red Planet  "/>
        <s v="Dreamgirls  "/>
        <s v="Munich  "/>
        <s v="Tears of the Sun  "/>
        <s v="Fool's Gold  "/>
        <s v="The Kingdom  "/>
        <s v="Jarhead  "/>
        <s v="Runaway Bride  "/>
        <s v="xXx  "/>
        <s v="Hook  "/>
        <s v="Die Hard 2  "/>
        <s v="Lady in the Water  "/>
        <s v="Olympus Has Fallen  "/>
        <s v="Battle Los Angeles  "/>
        <s v="Big Fish  "/>
        <s v="Wolf  "/>
        <s v="The Monuments Men  "/>
        <s v="Wall Street: Money Never Sleeps  "/>
        <s v="Dracula Untold  "/>
        <s v="The Siege  "/>
        <s v="Stardust  "/>
        <s v="Seven Years in Tibet  "/>
        <s v="The Dilemma  "/>
        <s v="Bad Company  "/>
        <s v="I Spy  "/>
        <s v="Underworld: Awakening  "/>
        <s v="Rollerball  "/>
        <s v="Ballistic: Ecks vs. Sever  "/>
        <s v="Hard Rain  "/>
        <s v="Osmosis Jones  "/>
        <s v="Legends of Oz: Dorothy's Return  "/>
        <s v="Blackhat  "/>
        <s v="Sky Captain and the World of Tomorrow  "/>
        <s v="Basic Instinct 2  "/>
        <s v="The Legend of Hercules  "/>
        <s v="Agora  "/>
        <s v="Body of Lies  "/>
        <s v="Saving Private Ryan  "/>
        <s v="What Women Want  "/>
        <s v="Cliffhanger  "/>
        <s v="Hudson Hawk  "/>
        <s v="The Prince of Egypt  "/>
        <s v="Man on Fire  "/>
        <s v="Planet 51  "/>
        <s v="That's My Boy  "/>
        <s v="Hitch  "/>
        <s v="The Phantom of the Opera  "/>
        <s v="Yes Man  "/>
        <s v="The Iron Giant  "/>
        <s v="Babylon A.D.  "/>
        <s v="Double Jeopardy  "/>
        <s v="The Abyss  "/>
        <s v="Snake Eyes  "/>
        <s v="Despicable Me  "/>
        <s v="Abraham Lincoln: Vampire Hunter  "/>
        <s v="The Saint  "/>
        <s v="Enemy at the Gates  "/>
        <s v="Fury  "/>
        <s v="Vanilla Sky  "/>
        <s v="The Sum of All Fears  "/>
        <s v="The Twilight Saga: Eclipse  "/>
        <s v="The Score  "/>
        <s v="Money Train  "/>
        <s v="Ted 2  "/>
        <s v="The Insider  "/>
        <s v="Dreamcatcher  "/>
        <s v="The Watch  "/>
        <s v="War Horse  "/>
        <s v="Entrapment  "/>
        <s v="The X Files  "/>
        <s v="Need for Speed  "/>
        <s v="Hellboy  "/>
        <s v="Total Recall  "/>
        <s v="The Lovely Bones  "/>
        <s v="Nutty Professor II: The Klumps  "/>
        <s v="Zodiac  "/>
        <s v="The Pink Panther  "/>
        <s v="Mystery Men  "/>
        <s v="Lincoln  "/>
        <s v="You've Got Mail  "/>
        <s v="Step Brothers  "/>
        <s v="The Mask of Zorro  "/>
        <s v="Due Date  "/>
        <s v="Unbroken  "/>
        <s v="Space Cowboys  "/>
        <s v="Mona Lisa Smile  "/>
        <s v="The Dictator  "/>
        <s v="Eyes Wide Shut  "/>
        <s v="Annie  "/>
        <s v="This Means War  "/>
        <s v="Blade: Trinity  "/>
        <s v="Primary Colors  "/>
        <s v="Resident Evil: Retribution  "/>
        <s v="The Long Kiss Goodnight  "/>
        <s v="Proof of Life  "/>
        <s v="Zathura: A Space Adventure  "/>
        <s v="We Are Marshall  "/>
        <s v="Lucky Numbers  "/>
        <s v="I, Frankenstein  "/>
        <s v="Sin City: A Dame to Kill For  "/>
        <s v="Astro Boy  "/>
        <s v="Dragon Blade  "/>
        <s v="300  "/>
        <s v="Collateral  "/>
        <s v="My Favorite Martian  "/>
        <s v="Supernova  "/>
        <s v="Race to Witch Mountain  "/>
        <s v="A Knight's Tale  "/>
        <s v="Blue Streak  "/>
        <s v="Random Hearts  "/>
        <s v="Littleman  "/>
        <s v="The Matrix  "/>
        <s v="World Trade Center  "/>
        <s v="Fight Club  "/>
        <s v="Austin Powers in Goldmember  "/>
        <s v="Jurassic Park  "/>
        <s v="Wyatt Earp  "/>
        <s v="Hop  "/>
        <s v="Rambo III  "/>
        <s v="Apollo 13  "/>
        <s v="Clear and Present Danger  "/>
        <s v="U-571  "/>
        <s v="The American President  "/>
        <s v="The Love Guru  "/>
        <s v="Ã†on Flux  "/>
        <s v="Les MisÃ©rables  "/>
        <s v="Blades of Glory  "/>
        <s v="Gone Girl  "/>
        <s v="2 Guns  "/>
        <s v="The Scorch Trials  "/>
        <s v="Shooter  "/>
        <s v="Scott Pilgrim vs. the World  "/>
        <s v="The Core  "/>
        <s v="The Terminal  "/>
        <s v="The Village  "/>
        <s v="AVP: Alien vs. Predator  "/>
        <s v="Doom  "/>
        <s v="Hart's War  "/>
        <s v="The Santa Clause 2  "/>
        <s v="The Kid  "/>
        <s v="Marley &amp; Me  "/>
        <s v="The Green Mile  "/>
        <s v="The Bourne Identity  "/>
        <s v="The Truman Show  "/>
        <s v="Daddy Day Care  "/>
        <s v="Cats &amp; Dogs  "/>
        <s v="The Italian Job  "/>
        <s v="Two Weeks Notice  "/>
        <s v="Couples Retreat  "/>
        <s v="Days of Thunder  "/>
        <s v="Cheaper by the Dozen 2  "/>
        <s v="Eat Pray Love  "/>
        <s v="The Family Man  "/>
        <s v="The Horse Whisperer  "/>
        <s v="The Scorpion King  "/>
        <s v="Jack Reacher  "/>
        <s v="Deep Blue Sea  "/>
        <s v="This Is It  "/>
        <s v="Contagion  "/>
        <s v="Kangaroo Jack  "/>
        <s v="Coraline  "/>
        <s v="Starsky &amp; Hutch  "/>
        <s v="Jingle All the Way  "/>
        <s v="A Civil Action  "/>
        <s v="ParaNorman  "/>
        <s v="The Jackal  "/>
        <s v="Paycheck  "/>
        <s v="Up Close &amp; Personal  "/>
        <s v="The Tale of Despereaux  "/>
        <s v="The Tuxedo  "/>
        <s v="Under Siege 2: Dark Territory  "/>
        <s v="Jack Ryan: Shadow Recruit  "/>
        <s v="Joy  "/>
        <s v="London Has Fallen  "/>
        <s v="The Boxtrolls  "/>
        <s v="The Lego Movie  "/>
        <s v="Reign of Fire  "/>
        <s v="Gangster Squad  "/>
        <s v="Year One  "/>
        <s v="Invictus  "/>
        <s v="Duplicity  "/>
        <s v="The Sentinel  "/>
        <s v="Star Trek: Nemesis  "/>
        <s v="Intolerable Cruelty  "/>
        <s v="Analyze That  "/>
        <s v="Righteous Kill  "/>
        <s v="Mercury Rising  "/>
        <s v="The Soloist  "/>
        <s v="The Legend of Bagger Vance  "/>
        <s v="Almost Famous  "/>
        <s v="Priest  "/>
        <s v="Sinbad: Legend of the Seven Seas  "/>
        <s v="Event Horizon  "/>
        <s v="Dragonfly  "/>
        <s v="Flyboys  "/>
        <s v="The Last Castle  "/>
        <s v="Winter's Tale  "/>
        <s v="The Mortal Instruments: City of Bones  "/>
        <s v="Meet Dave  "/>
        <s v="Inkheart  "/>
        <s v="The Spirit  "/>
        <s v="Mortdecai  "/>
        <s v="In the Name of the King: A Dungeon Siege Tale  "/>
        <s v="Holy Man  "/>
        <s v="The Flintstones in Viva Rock Vegas  "/>
        <s v="Resident Evil: Afterlife  "/>
        <s v="Alvin and the Chipmunks  "/>
        <s v="Shrek  "/>
        <s v="Interview with the Vampire: The Vampire Chronicles  "/>
        <s v="Christmas with the Kranks  "/>
        <s v="I Am Number Four  "/>
        <s v="Beautiful Creatures  "/>
        <s v="Monster-in-Law  "/>
        <s v="Hanging Up  "/>
        <s v="City by the Sea  "/>
        <s v="At First Sight  "/>
        <s v="Alfie  "/>
        <s v="The Promise  "/>
        <s v="Along Came a Spider  "/>
        <s v="The Swindle  "/>
        <s v="Two Brothers  "/>
        <s v="Ice Age  "/>
        <s v="American Sniper  "/>
        <s v="A Beautiful Mind  "/>
        <s v="Star Trek: Insurrection  "/>
        <s v="GoldenEye  "/>
        <s v="RED  "/>
        <s v="Deadpool  "/>
        <s v="Goosebumps  "/>
        <s v="Just Like Heaven  "/>
        <s v="Leatherheads  "/>
        <s v="Did You Hear About the Morgans?  "/>
        <s v="The Internship  "/>
        <s v="Red Tails  "/>
        <s v="After the Sunset  "/>
        <s v="The Cotton Club  "/>
        <s v="The Devil's Advocate  "/>
        <s v="DragonHeart  "/>
        <s v="Ghost Rider: Spirit of Vengeance  "/>
        <s v="Captain Corelli's Mandolin  "/>
        <s v="Thunderbirds  "/>
        <s v="Elizabethtown  "/>
        <s v="All the Pretty Horses  "/>
        <s v="Rock Star  "/>
        <s v="The Pacifier  "/>
        <s v="Walking Tall  "/>
        <s v="Gods and Generals  "/>
        <s v="New Year's Eve  "/>
        <s v="First Knight  "/>
        <s v="Everest  "/>
        <s v="Any Given Sunday  "/>
        <s v="Ladder 49  "/>
        <s v="Edtv  "/>
        <s v="Forrest Gump  "/>
        <s v="Meet the Parents  "/>
        <s v="Pocahontas  "/>
        <s v="Superman  "/>
        <s v="George of the Jungle  "/>
        <s v="American Wedding  "/>
        <s v="Captain Phillips  "/>
        <s v="Date Night  "/>
        <s v="The Equalizer  "/>
        <s v="Maid in Manhattan  "/>
        <s v="The Pursuit of Happyness  "/>
        <s v="Flightplan  "/>
        <s v="Disclosure  "/>
        <s v="City of Angels  "/>
        <s v="Bowfinger  "/>
        <s v="Tango &amp; Cash  "/>
        <s v="Death Becomes Her  "/>
        <s v="Shanghai Noon  "/>
        <s v="Executive Decision  "/>
        <s v="Mr. Popper's Penguins  "/>
        <s v="The Forbidden Kingdom  "/>
        <s v="Free Birds  "/>
        <s v="Evita  "/>
        <s v="Ronin  "/>
        <s v="The Ghost and the Darkness  "/>
        <s v="Paddington  "/>
        <s v="The Hunted  "/>
        <s v="Instinct  "/>
        <s v="Stuck on You  "/>
        <s v="Semi-Pro  "/>
        <s v="The Pirates! Band of Misfits  "/>
        <s v="Changeling  "/>
        <s v="The Fan  "/>
        <s v="Elizabeth: The Golden Age  "/>
        <s v="Imagine That  "/>
        <s v="Burlesque  "/>
        <s v="Seven Pounds  "/>
        <s v="Bullet to the Head  "/>
        <s v="All the King's Men  "/>
        <s v="Beloved  "/>
        <s v="Lucky You  "/>
        <s v="Beverly Hills Cop III  "/>
        <s v="Dream House  "/>
        <s v="Death to Smoochy  "/>
        <s v="3:10 to Yuma  "/>
        <s v="City of Ember  "/>
        <s v="Wonder Boys  "/>
        <s v="Bringing Out the Dead  "/>
        <s v="Message in a Bottle  "/>
        <s v="The Nutty Professor  "/>
        <s v="Blade II  "/>
        <s v="The Godfather: Part III  "/>
        <s v="You, Me and Dupree  "/>
        <s v="Superman II  "/>
        <s v="Gigli  "/>
        <s v="V for Vendetta  "/>
        <s v="Be Cool  "/>
        <s v="Crimson Tide  "/>
        <s v="Domestic Disturbance  "/>
        <s v="Black Mass  "/>
        <s v="Grindhouse  "/>
        <s v="Moulin Rouge!  "/>
        <s v="A Sound of Thunder  "/>
        <s v="Hostage  "/>
        <s v="Catch Me If You Can  "/>
        <s v="The Break-Up  "/>
        <s v="Mamma Mia!  "/>
        <s v="Valentine's Day  "/>
        <s v="The Thin Red Line  "/>
        <s v="The Change-Up  "/>
        <s v="Man on the Moon  "/>
        <s v="Casino  "/>
        <s v="From Paris with Love  "/>
        <s v="Bulletproof Monk  "/>
        <s v="Erin Brockovich  "/>
        <s v="16 Blocks  "/>
        <s v="Me, Myself &amp; Irene  "/>
        <s v="Barnyard  "/>
        <s v="Ishtar  "/>
        <s v="The Adjustment Bureau  "/>
        <s v="Focus  "/>
        <s v="Exorcist: The Beginning  "/>
        <s v="Escape Plan  "/>
        <s v="Broken Arrow  "/>
        <s v="Oliver Twist  "/>
        <s v="Perfume: The Story of a Murderer  "/>
        <s v="The Shaggy Dog  "/>
        <s v="The Black Dahlia  "/>
        <s v="Casper  "/>
        <s v="Alien 3  "/>
        <s v="Chain Reaction  "/>
        <s v="Muppets Most Wanted  "/>
        <s v="Anastasia  "/>
        <s v="Law Abiding Citizen  "/>
        <s v="The Dukes of Hazzard  "/>
        <s v="The Twilight Saga: New Moon  "/>
        <s v="Jerry Maguire  "/>
        <s v="Ted  "/>
        <s v="As Good as It Gets  "/>
        <s v="Patch Adams  "/>
        <s v="Anchorman 2: The Legend Continues  "/>
        <s v="Mr. Deeds  "/>
        <s v="Super 8  "/>
        <s v="How to Lose a Guy in 10 Days  "/>
        <s v="22 Jump Street  "/>
        <s v="Central Intelligence  "/>
        <s v="Stepmom  "/>
        <s v="Daddy's Home  "/>
        <s v="Into the Woods  "/>
        <s v="Payback  "/>
        <s v="Congo  "/>
        <s v="Knowing  "/>
        <s v="Failure to Launch  "/>
        <s v="Crazy, Stupid, Love.  "/>
        <s v="Moneyball  "/>
        <s v="Outbreak  "/>
        <s v="Non-Stop  "/>
        <s v="Shanghai Knights  "/>
        <s v="Curious George  "/>
        <s v="Herbie Fully Loaded  "/>
        <s v="Don't Say a Word  "/>
        <s v="Hansel &amp; Gretel: Witch Hunters  "/>
        <s v="Unfaithful  "/>
        <s v="Syriana  "/>
        <s v="13 Hours  "/>
        <s v="The Book of Life  "/>
        <s v="Firewall  "/>
        <s v="Absolute Power  "/>
        <s v="G.I. Jane  "/>
        <s v="The Game  "/>
        <s v="Silent Hill  "/>
        <s v="The Replacements  "/>
        <s v="American Reunion  "/>
        <s v="The Negotiator  "/>
        <s v="Into the Storm  "/>
        <s v="Gremlins 2: The New Batch  "/>
        <s v="The Judge  "/>
        <s v="The Peacemaker  "/>
        <s v="Out of Time  "/>
        <s v="On Deadly Ground  "/>
        <s v="The Adventures of Sharkboy and Lavagirl 3-D  "/>
        <s v="The Beach  "/>
        <s v="Raising Helen  "/>
        <s v="For Love of the Game  "/>
        <s v="Marmaduke  "/>
        <s v="Hereafter  "/>
        <s v="Murder by Numbers  "/>
        <s v="Assassins  "/>
        <s v="Hannibal Rising  "/>
        <s v="The Story of Us  "/>
        <s v="Basic  "/>
        <s v="Blood Work  "/>
        <s v="The International  "/>
        <s v="Escape from L.A.  "/>
        <s v="The Life Aquatic with Steve Zissou  "/>
        <s v="Free State of Jones  "/>
        <s v="The Life of David Gale  "/>
        <s v="Run All Night  "/>
        <s v="Into the Blue  "/>
        <s v="Mad City  "/>
        <s v="Baby's Day Out  "/>
        <s v="The Scarlet Letter  "/>
        <s v="Domino  "/>
        <s v="Jade  "/>
        <s v="Gamer  "/>
        <s v="Zoolander 2  "/>
        <s v="The Big Bounce  "/>
        <s v="What Planet Are You From?  "/>
        <s v="Drive Angry  "/>
        <s v="Child 44  "/>
        <s v="The Hitchhiker's Guide to the Galaxy  "/>
        <s v="The Ant Bully  "/>
        <s v="Nixon  "/>
        <s v="Underworld: Evolution  "/>
        <s v="Lord of War  "/>
        <s v="Shall We Dance  "/>
        <s v="Black Knight  "/>
        <s v="Dear Wendy  "/>
        <s v="Alias Betty  "/>
        <s v="Les visiteurs  "/>
        <s v="Your Highness  "/>
        <s v="The One  "/>
        <s v="Chappie  "/>
        <s v="The Happening  "/>
        <s v="Practical Magic  "/>
        <s v="Robin Hood: Prince of Thieves  "/>
        <s v="Traffic  "/>
        <s v="Indiana Jones and the Last Crusade  "/>
        <s v="The Bone Collector  "/>
        <s v="Panic Room  "/>
        <s v="Three Kings  "/>
        <s v="Rat Race  "/>
        <s v="K-PAX  "/>
        <s v="Kate &amp; Leopold  "/>
        <s v="Bedazzled  "/>
        <s v="Taken 3  "/>
        <s v="Out of Sight  "/>
        <s v="The Thomas Crown Affair  "/>
        <s v="Riding in Cars with Boys  "/>
        <s v="America's Sweethearts  "/>
        <s v="Scary Movie 3  "/>
        <s v="A Very Long Engagement  "/>
        <s v="The Cable Guy  "/>
        <s v="Happily N'Ever After  "/>
        <s v="Mary Reilly  "/>
        <s v="Jonah Hex  "/>
        <s v="Shaft  "/>
        <s v="My Best Friend's Wedding  "/>
        <s v="Insomnia  "/>
        <s v="Courage Under Fire  "/>
        <s v="Prisoners  "/>
        <s v="The Lion King  "/>
        <s v="Flight of the Phoenix  "/>
        <s v="Death Race  "/>
        <s v="Miss Congeniality 2: Armed and Fabulous  "/>
        <s v="Inside Man  "/>
        <s v="Resident Evil: Apocalypse  "/>
        <s v="Star Trek: First Contact  "/>
        <s v="Liar Liar  "/>
        <s v="The Flintstones  "/>
        <s v="Taken 2  "/>
        <s v="Miss Congeniality  "/>
        <s v="Journey to the Center of the Earth  "/>
        <s v="The Pelican Brief  "/>
        <s v="The Client  "/>
        <s v="The Bucket List  "/>
        <s v="Patriot Games  "/>
        <s v="Training Day  "/>
        <s v="Galaxy Quest  "/>
        <s v="Scary Movie 2  "/>
        <s v="The Muppets  "/>
        <s v="Blade  "/>
        <s v="Changing Lanes  "/>
        <s v="Anaconda  "/>
        <s v="Coyote Ugly  "/>
        <s v="Love Actually  "/>
        <s v="The Specialist  "/>
        <s v="Tin Cup  "/>
        <s v="Kicking &amp; Screaming  "/>
        <s v="Resident Evil: Extinction  "/>
        <s v="Last Holiday  "/>
        <s v="The River Wild  "/>
        <s v="The Indian in the Cupboard  "/>
        <s v="Savages  "/>
        <s v="Across the Universe  "/>
        <s v="The Glimmer Man  "/>
        <s v="Multiplicity  "/>
        <s v="Aliens in the Attic  "/>
        <s v="The Pledge  "/>
        <s v="The Producers  "/>
        <s v="The Phantom  "/>
        <s v="The Ghost Writer  "/>
        <s v="Deep Rising  "/>
        <s v="Miracle at St. Anna  "/>
        <s v="Curse of the Golden Flower  "/>
        <s v="Love in the Time of Cholera  "/>
        <s v="Shadow Conspiracy  "/>
        <s v="Johnny English Reborn  "/>
        <s v="Unleashed  "/>
        <s v="Chicken Run  "/>
        <s v="The Warrior's Way  "/>
        <s v="Scary Movie 4  "/>
        <s v="Showgirls  "/>
        <s v="The Impossible  "/>
        <s v="Chicago  "/>
        <s v="Four Brothers  "/>
        <s v="What's the Worst That Could Happen?  "/>
        <s v="Dragonball: Evolution  "/>
        <s v="The Last Stand  "/>
        <s v="Legally Blonde 2: Red, White &amp; Blonde  "/>
        <s v="Flame and Citron  "/>
        <s v="Argo  "/>
        <s v="Battlefield Earth  "/>
        <s v="The Hateful Eight  "/>
        <s v="The Fugitive  "/>
        <s v="Sleepers  "/>
        <s v="Rambo: First Blood Part II  "/>
        <s v="The Juror  "/>
        <s v="Heaven's Gate  "/>
        <s v="Charlie St. Cloud  "/>
        <s v="The Interview  "/>
        <s v="Elektra  "/>
        <s v="Finding Forrester  "/>
        <s v="28 Days  "/>
        <s v="The Sweetest Thing  "/>
        <s v="The Heat  "/>
        <s v="The Skeleton Key  "/>
        <s v="3000 Miles to Graceland  "/>
        <s v="The Firm  "/>
        <s v="21 Jump Street  "/>
        <s v="Notting Hill  "/>
        <s v="Along Came Polly  "/>
        <s v="Here Comes the Boom  "/>
        <s v="High Crimes  "/>
        <s v="The Mirror Has Two Faces  "/>
        <s v="BrÃ¼no  "/>
        <s v="Red Riding Hood  "/>
        <s v="15 Minutes  "/>
        <s v="Super Mario Bros.  "/>
        <s v="Man on a Ledge  "/>
        <s v="Horrible Bosses 2  "/>
        <s v="Feardotcom  "/>
        <s v="The Nut Job  "/>
        <s v="Original Sin  "/>
        <s v="8 Mile  "/>
        <s v="The Medallion  "/>
        <s v="The Big Year  "/>
        <s v="Oceans  "/>
        <s v="The Relic  "/>
        <s v="Zero Dark Thirty  "/>
        <s v="Bridget Jones: The Edge of Reason  "/>
        <s v="Ninja Assassin  "/>
        <s v="Striptease  "/>
        <s v="The Host  "/>
        <s v="Man of the House  "/>
        <s v="The Adventures of Ford Fairlane  "/>
        <s v="The Princess Diaries 2: Royal Engagement  "/>
        <s v="Blended  "/>
        <s v="Dune  "/>
        <s v="Bangkok Dangerous  "/>
        <s v="Big Trouble  "/>
        <s v="The Bounty Hunter  "/>
        <s v="Victor Frankenstein  "/>
        <s v="The Mechanic  "/>
        <s v="Boomerang  "/>
        <s v="One for the Money  "/>
        <s v="The Sixth Sense  "/>
        <s v="American Hustle  "/>
        <s v="The Proposal  "/>
        <s v="Back to the Future Part II  "/>
        <s v="Lucy  "/>
        <s v="Fifty Shades of Grey  "/>
        <s v="A Time to Kill  "/>
        <s v="Cheaper by the Dozen  "/>
        <s v="Lone Survivor  "/>
        <s v="A League of Their Own  "/>
        <s v="The Conjuring 2  "/>
        <s v="The Social Network  "/>
        <s v="He's Just Not That Into You  "/>
        <s v="Scream 3  "/>
        <s v="Back to the Future Part III  "/>
        <s v="Get Hard  "/>
        <s v="Bram Stoker's Dracula  "/>
        <s v="Julie &amp; Julia  "/>
        <s v="42  "/>
        <s v="The Talented Mr. Ripley  "/>
        <s v="Eight Below  "/>
        <s v="Ride Along 2  "/>
        <s v="The Last of the Mohicans  "/>
        <s v="Ray  "/>
        <s v="Sin City  "/>
        <s v="Vantage Point  "/>
        <s v="I Love You, Man  "/>
        <s v="Shallow Hal  "/>
        <s v="JFK  "/>
        <s v="Big Momma's House 2  "/>
        <s v="The Other Woman  "/>
        <s v="The Final Destination  "/>
        <s v="Bridge of Spies  "/>
        <s v="Behind Enemy Lines  "/>
        <s v="Small Soldiers  "/>
        <s v="Spawn  "/>
        <s v="The Lincoln Lawyer  "/>
        <s v="The Prestige  "/>
        <s v="Escape from Planet Earth  "/>
        <s v="Apocalypto  "/>
        <s v="Predators  "/>
        <s v="Legal Eagles  "/>
        <s v="Secret Window  "/>
        <s v="The Lake House  "/>
        <s v="Made of Honor  "/>
        <s v="Jersey Boys  "/>
        <s v="The Rainmaker  "/>
        <s v="Gothika  "/>
        <s v="Medicine Man  "/>
        <s v="Aliens vs. Predator: Requiem  "/>
        <s v="Ri ¢hie Ri ¢h  "/>
        <s v="Autumn in New York  "/>
        <s v="Paul  "/>
        <s v="The Guilt Trip  "/>
        <s v="Scream 4  "/>
        <s v="8MM  "/>
        <s v="Sex Tape  "/>
        <s v="Final Destination 5  "/>
        <s v="Mickey Blue Eyes  "/>
        <s v="Pay It Forward  "/>
        <s v="Drillbit Taylor  "/>
        <s v="A Million Ways to Die in the West  "/>
        <s v="Extremely Loud &amp; Incredibly Close  "/>
        <s v="Morning Glory  "/>
        <s v="Get Rich or Die Tryin'  "/>
        <s v="The Art of War  "/>
        <s v="Rent  "/>
        <s v="Bless the Child  "/>
        <s v="The Out-of-Towners  "/>
        <s v="The Island of Dr. Moreau  "/>
        <s v="The Musketeer  "/>
        <s v="Sweet November  "/>
        <s v="The Reaping  "/>
        <s v="Renaissance Man  "/>
        <s v="Colombiana  "/>
        <s v="The Magic Sword: Quest for Camelot  "/>
        <s v="Torque  "/>
        <s v="City Hall  "/>
        <s v="Marie Antoinette  "/>
        <s v="Kiss of Death  "/>
        <s v="Get Carter  "/>
        <s v="Fantastic Mr. Fox  "/>
        <s v="Life or Something Like It  "/>
        <s v="Memoirs of an Invisible Man  "/>
        <s v="Big Miracle  "/>
        <s v="The Deep End of the Ocean  "/>
        <s v="Cirque du Freak: The Vampire's Assistant  "/>
        <s v="Duplex  "/>
        <s v="Impostor  "/>
        <s v="Extreme Ops  "/>
        <s v="Just Visiting  "/>
        <s v="A Thousand Words  "/>
        <s v="Delgo  "/>
        <s v="The Gunman  "/>
        <s v="Alex Rider: Operation Stormbreaker  "/>
        <s v="The Warlords  "/>
        <s v="Serenity  "/>
        <s v="Grudge Match  "/>
        <s v="The Express  "/>
        <s v="What to Expect When You're Expecting  "/>
        <s v="In Time  "/>
        <s v="A Few Good Men  "/>
        <s v="Corpse Bride  "/>
        <s v="The Whole Ten Yards  "/>
        <s v="The Imaginarium of Doctor Parnassus  "/>
        <s v="Shorts  "/>
        <s v="My Best Friend's Girl  "/>
        <s v="Envy  "/>
        <s v="The Children of Huang Shi  "/>
        <s v="Snowpiercer  "/>
        <s v="The Time Traveler's Wife  "/>
        <s v="Frankenweenie  "/>
        <s v="Against the Ropes  "/>
        <s v="Superman III  "/>
        <s v="Sgt. Bilko  "/>
        <s v="The Grandmaster  "/>
        <s v="The Fast and the Furious  "/>
        <s v="Spy Kids 3-D: Game Over  "/>
        <s v="The Doors  "/>
        <s v="Sweet Home Alabama  "/>
        <s v="The Ugly Truth  "/>
        <s v="Spy Kids 2: Island of Lost Dreams  "/>
        <s v="Water for Elephants  "/>
        <s v="The Hurricane  "/>
        <s v="Enough  "/>
        <s v="Angel Eyes  "/>
        <s v="Joe Somebody  "/>
        <s v="The Ninth Gate  "/>
        <s v="Extreme Measures  "/>
        <s v="White Squall  "/>
        <s v="Riddick  "/>
        <s v="Texas Rangers  "/>
        <s v="The 5th Wave  "/>
        <s v="Rush  "/>
        <s v="How to Be Single  "/>
        <s v="True Grit  "/>
        <s v="The Order  "/>
        <s v="Pushing Tin  "/>
        <s v="The Addams Family  "/>
        <s v="Stranger Than Fiction  "/>
        <s v="Switchback  "/>
        <s v="The Town  "/>
        <s v="Burn After Reading  "/>
        <s v="Nim's Island  "/>
        <s v="Magnolia  "/>
        <s v="Cop Out  "/>
        <s v="Dolphin Tale  "/>
        <s v="Twilight  "/>
        <s v="We're the Millers  "/>
        <s v="Aloha  "/>
        <s v="The Rite  "/>
        <s v="Space Chimps  "/>
        <s v="The Princess Diaries  "/>
        <s v="13 Going on 30  "/>
        <s v="White Chicks  "/>
        <s v="Hall Pass  "/>
        <s v="Amistad  "/>
        <s v="Raise the Titanic  "/>
        <s v="John Q  "/>
        <s v="Breakdown  "/>
        <s v="Never Say Never Again  "/>
        <s v="Hot Tub Time Machine  "/>
        <s v="Dolphin Tale 2  "/>
        <s v="A Man Apart  "/>
        <s v="Ghosts of Mississippi  "/>
        <s v="Snow Falling on Cedars  "/>
        <s v="Gattaca  "/>
        <s v="Isn't She Great  "/>
        <s v="Ip Man 3  "/>
        <s v="There Be Dragons  "/>
        <s v="Head of State  "/>
        <s v="Dredd  "/>
        <s v="Hotel for Dogs  "/>
        <s v="Killer Elite  "/>
        <s v="The Last Legion  "/>
        <s v="Beyond Borders  "/>
        <s v="Garfield  "/>
        <s v="From Hell  "/>
        <s v="Johnny English  "/>
        <s v="Revolutionary Road  "/>
        <s v="Dumb and Dumber To  "/>
        <s v="The Intern  "/>
        <s v="The Count of Monte Cristo  "/>
        <s v="The Other Boleyn Girl  "/>
        <s v="Star Trek: Generations  "/>
        <s v="Heartbreakers  "/>
        <s v="Creed  "/>
        <s v="The Hangover  "/>
        <s v="Batman  "/>
        <s v="Lethal Weapon 3  "/>
        <s v="Spy Kids  "/>
        <s v="Horrible Bosses  "/>
        <s v="The Devil Wears Prada  "/>
        <s v="Star Trek: The Motion Picture  "/>
        <s v="Identity Thief  "/>
        <s v="Cape Fear  "/>
        <s v="21  "/>
        <s v="Trainwreck  "/>
        <s v="Guess Who  "/>
        <s v="L.A. Confidential  "/>
        <s v="Sky High  "/>
        <s v="In &amp; Out  "/>
        <s v="Species  "/>
        <s v="The Man in the Iron Mask  "/>
        <s v="Secretariat  "/>
        <s v="Radio  "/>
        <s v="Friends with Benefits  "/>
        <s v="Neighbors 2: Sorority Rising  "/>
        <s v="Saving Mr. Banks  "/>
        <s v="This Is 40  "/>
        <s v="Old Dogs  "/>
        <s v="Underworld: Rise of the Lycans  "/>
        <s v="License to Wed  "/>
        <s v="Donnie Brasco  "/>
        <s v="The Ladykillers  "/>
        <s v="Max Payne  "/>
        <s v="The Back-up Plan  "/>
        <s v="Something Borrowed  "/>
        <s v="Street Fighter  "/>
        <s v="The Pianist  "/>
        <s v="J. Edgar  "/>
        <s v="Mirrors  "/>
        <s v="Queen of the Damned  "/>
        <s v="Predator 2  "/>
        <s v="Untraceable  "/>
        <s v="Blast from the Past  "/>
        <s v="Jersey Girl  "/>
        <s v="Alex Cross  "/>
        <s v="Nanny McPhee Returns  "/>
        <s v="Hoffa  "/>
        <s v="Ella Enchanted  "/>
        <s v="Concussion  "/>
        <s v="Abduction  "/>
        <s v="Valiant  "/>
        <s v="Superhero Movie  "/>
        <s v="Broken City  "/>
        <s v="Cursed  "/>
        <s v="Premium Rush  "/>
        <s v="Hot Pursuit  "/>
        <s v="The Four Feathers  "/>
        <s v="Parker  "/>
        <s v="Furry Vengeance  "/>
        <s v="Lions for Lambs  "/>
        <s v="Flight of the Intruder  "/>
        <s v="Walk Hard: The Dewey Cox Story  "/>
        <s v="The Shipping News  "/>
        <s v="American Outlaws  "/>
        <s v="The Young Victoria  "/>
        <s v="Whiteout  "/>
        <s v="Knock Off  "/>
        <s v="Sabotage  "/>
        <s v="Punisher: War Zone  "/>
        <s v="Zoom  "/>
        <s v="The Walk  "/>
        <s v="Warriors of Virtue  "/>
        <s v="A Good Year  "/>
        <s v="Radio Flyer  "/>
        <s v="Blood In, Blood Out  "/>
        <s v="Smilla's Sense of Snow  "/>
        <s v="Femme Fatale  "/>
        <s v="Ride with the Devil  "/>
        <s v="Unfinished Business  "/>
        <s v="The Fountain  "/>
        <s v="Stolen  "/>
        <s v="Playing for Keeps  "/>
        <s v="Mandela: Long Walk to Freedom  "/>
        <s v="Snow Dogs  "/>
        <s v="The Big Wedding  "/>
        <s v="Dragon Wars: D-War  "/>
        <s v="Warm Bodies  "/>
        <s v="Little Black Book  "/>
        <s v="The Next Three Days  "/>
        <s v="North Country  "/>
        <s v="Howard the Duck  "/>
        <s v="Frost/Nixon  "/>
        <s v="The Wedding Planner  "/>
        <s v="Welcome Home, Roscoe Jenkins  "/>
        <s v="The Bridges of Madison County  "/>
        <s v="The Best Little Whorehouse in Texas  "/>
        <s v="School of Rock  "/>
        <s v="Ghost Ship  "/>
        <s v="The Country Bears  "/>
        <s v="See Spot Run  "/>
        <s v="Exiled  "/>
        <s v="What Happens in Vegas  "/>
        <s v="Big Daddy  "/>
        <s v="The Mexican  "/>
        <s v="Reindeer Games  "/>
        <s v="TMNT  "/>
        <s v="The Maze Runner  "/>
        <s v="Chill Factor  "/>
        <s v="Ponyo  "/>
        <s v="The Longest Ride  "/>
        <s v="The Astronaut's Wife  "/>
        <s v="I Dreamed of Africa  "/>
        <s v="Thunder and the House of Magic  "/>
        <s v="Moonraker  "/>
        <s v="Summer Catch  "/>
        <s v="Pandorum  "/>
        <s v="Austin Powers: The Spy Who Shagged Me  "/>
        <s v="The Cell  "/>
        <s v="Malcolm X  "/>
        <s v="The Benchwarmers  "/>
        <s v="Resident Evil  "/>
        <s v="Exit Wounds  "/>
        <s v="Step Up Revolution  "/>
        <s v="Snakes on a Plane  "/>
        <s v="The Watcher  "/>
        <s v="The Punisher  "/>
        <s v="Elf  "/>
        <s v="The Young and Prodigious T.S. Spivet  "/>
        <s v="Se7en  "/>
        <s v="Gran Torino  "/>
        <s v="Bringing Down the House  "/>
        <s v="The Man  "/>
        <s v="Star Wars: Episode VI - Return of the Jedi  "/>
        <s v="Bridesmaids  "/>
        <s v="The Mothman Prophecies  "/>
        <s v="Licence to Kill  "/>
        <s v="The Master  "/>
        <s v="The Tree of Life  "/>
        <s v="The Reader  "/>
        <s v="Phenomenon  "/>
        <s v="Scrooged  "/>
        <s v="Nacho Libre  "/>
        <s v="This Is the End  "/>
        <s v="Men of Honor  "/>
        <s v="Big Mommas: Like Father, Like Son  "/>
        <s v="Source Code  "/>
        <s v="Alive  "/>
        <s v="The Number 23  "/>
        <s v="Dreamer: Inspired by a True Story  "/>
        <s v="A History of Violence  "/>
        <s v="Transporter 2  "/>
        <s v="The Quick and the Dead  "/>
        <s v="Repo Men  "/>
        <s v="Cats Don't Dance  "/>
        <s v="Cradle Will Rock  "/>
        <s v="The Good German  "/>
        <s v="Going the Distance  "/>
        <s v="30 Days of Night  "/>
        <s v="Are We There Yet?  "/>
        <s v="Apocalypse Now  "/>
        <s v="Criminal  "/>
        <s v="Cleopatra  "/>
        <s v="Hero  "/>
        <s v="Wimbledon  "/>
        <s v="Out of Africa  "/>
        <s v="Flight  "/>
        <s v="Hearts in Atlantis  "/>
        <s v="Arachnophobia  "/>
        <s v="Frequency  "/>
        <s v="Vacation  "/>
        <s v="Extraordinary Measures  "/>
        <s v="eXistenZ  "/>
        <s v="Headhunters  "/>
        <s v="Get Shorty  "/>
        <s v="Dark Water  "/>
        <s v="Kill Bill: Vol. 1  "/>
        <s v="Kill Bill: Vol. 2  "/>
        <s v="Coach Carter  "/>
        <s v="Unknown  "/>
        <s v="The Living Daylights  "/>
        <s v="Fever Pitch  "/>
        <s v="New York Minute  "/>
        <s v="The Hudsucker Proxy  "/>
        <s v="Paul Blart: Mall Cop 2  "/>
        <s v="Must Love Dogs  "/>
        <s v="The Nativity Story  "/>
        <s v="House of Wax  "/>
        <s v="Midnight in the Garden of Good and Evil  "/>
        <s v="The X Files: I Want to Believe  "/>
        <s v="The Age of Innocence  "/>
        <s v="Big Momma's House  "/>
        <s v="The Darkest Hour  "/>
        <s v="Safe  "/>
        <s v="Doomsday  "/>
        <s v="Bogus  "/>
        <s v="The Incredible Burt Wonderstone  "/>
        <s v="American Pie 2  "/>
        <s v="Toy Story  "/>
        <s v="The Vow  "/>
        <s v="Remember the Titans  "/>
        <s v="The Hunt for Red October  "/>
        <s v="Lee Daniels' The Butler  "/>
        <s v="Ace Ventura: When Nature Calls  "/>
        <s v="District 9  "/>
        <s v="The SpongeBob SquarePants Movie  "/>
        <s v="Million Dollar Baby  "/>
        <s v="Analyze This  "/>
        <s v="27 Dresses  "/>
        <s v="Hannah Montana: The Movie  "/>
        <s v="Rugrats in Paris: The Movie  "/>
        <s v="The Prince of Tides  "/>
        <s v="Legends of the Fall  "/>
        <s v="About Schmidt  "/>
        <s v="Looper  "/>
        <s v="Down to Earth  "/>
        <s v="Babe  "/>
        <s v="Hope Springs  "/>
        <s v="Forgetting Sarah Marshall  "/>
        <s v="Baby Mama  "/>
        <s v="Hope Floats  "/>
        <s v="Bride Wars  "/>
        <s v="Blow  "/>
        <s v="Like Mike  "/>
        <s v="Naked Gun 33 1/3: The Final Insult  "/>
        <s v="A View to a Kill  "/>
        <s v="The Curse of the Were-Rabbit  "/>
        <s v="P.S. I Love You  "/>
        <s v="Atonement  "/>
        <s v="Letters to Juliet  "/>
        <s v="Black Rain  "/>
        <s v="Sicario  "/>
        <s v="Southpaw  "/>
        <s v="Drag Me to Hell  "/>
        <s v="Secondhand Lions  "/>
        <s v="Step Up 3D  "/>
        <s v="Blue Crush  "/>
        <s v="The Cabin in the Woods  "/>
        <s v="Meet the Spartans  "/>
        <s v="Midnight Run  "/>
        <s v="Hanna  "/>
        <s v="Mortal Kombat: Annihilation  "/>
        <s v="Larry Crowne  "/>
        <s v="Carrie  "/>
        <s v="Take the Lead  "/>
        <s v="Gridiron Gang  "/>
        <s v="9  "/>
        <s v="Side Effects  "/>
        <s v="Winnie the Pooh  "/>
        <s v="Bulworth  "/>
        <s v="Get on Up  "/>
        <s v="One True Thing  "/>
        <s v="Virtuosity  "/>
        <s v="My Super Ex-Girlfriend  "/>
        <s v="Deliver Us from Evil  "/>
        <s v="Sanctum  "/>
        <s v="The Five-Year Engagement  "/>
        <s v="Mr 3000  "/>
        <s v="Ultraviolet  "/>
        <s v="The Replacement Killers  "/>
        <s v="Eight Legged Freaks  "/>
        <s v="Love &amp; Other Drugs  "/>
        <s v="88 Minutes  "/>
        <s v="Pride and Glory  "/>
        <s v="The Cave  "/>
        <s v="Alex &amp; Emma  "/>
        <s v="Wicker Park  "/>
        <s v="Fright Night  "/>
        <s v="The New World  "/>
        <s v="Wing Commander  "/>
        <s v="In Dreams  "/>
        <s v="Hoodwinked Too! Hood vs. Evil  "/>
        <s v="An Unfinished Life  "/>
        <s v="Runner Runner  "/>
        <s v="Antitrust  "/>
        <s v="Once Upon a Time in America  "/>
        <s v="Dead Man Down  "/>
        <s v="Miss Potter  "/>
        <s v="The Assassination of Jesse James by the Coward Robert Ford  "/>
        <s v="Machine Gun Preacher  "/>
        <s v="Keeping the Faith  "/>
        <s v="Taking Woodstock  "/>
        <s v="Identity  "/>
        <s v="Kick-Ass  "/>
        <s v="Knocked Up  "/>
        <s v="My Sister's Keeper  "/>
        <s v="Star Trek VI: The Undiscovered Country  "/>
        <s v="About a Boy  "/>
        <s v="Anonymous  "/>
        <s v="The Passion of the Christ  "/>
        <s v="Freddy vs. Jason  "/>
        <s v="Jimmy Neutron: Boy Genius  "/>
        <s v="Hide and Seek  "/>
        <s v="Cradle 2 the Grave  "/>
        <s v="August Rush  "/>
        <s v="A Lot Like Love  "/>
        <s v="Legend  "/>
        <s v="The Glass House  "/>
        <s v="The Tigger Movie  "/>
        <s v="Team America: World Police  "/>
        <s v="Simon Birch  "/>
        <s v="The Quiet American  "/>
        <s v="Steve Jobs  "/>
        <s v="The Corruptor  "/>
        <s v="The Blind Side  "/>
        <s v="Stigmata  "/>
        <s v="The Notebook  "/>
        <s v="Pitch Perfect 2  "/>
        <s v="The Borrowers  "/>
        <s v="Serving Sara  "/>
        <s v="The Boss  "/>
        <s v="Cry Freedom  "/>
        <s v="The Jacket  "/>
        <s v="Once Upon a Time in Mexico  "/>
        <s v="Laws of Attraction  "/>
        <s v="Walk the Line  "/>
        <s v="Mumford  "/>
        <s v="Aladdin  "/>
        <s v="Straight Outta Compton  "/>
        <s v="Indiana Jones and the Temple of Doom  "/>
        <s v="Die Hard  "/>
        <s v="Role Models  "/>
        <s v="The Big Short  "/>
        <s v="Miracle  "/>
        <s v="Last Vegas  "/>
        <s v="For Your Eyes Only  "/>
        <s v="Serendipity  "/>
        <s v="Zoolander  "/>
        <s v="Safe Haven  "/>
        <s v="Hocus Pocus  "/>
        <s v="No Reservations  "/>
        <s v="30 Minutes or Less  "/>
        <s v="Dracula 2000  "/>
        <s v="Alexander and the Terrible, Horrible, No Good, Very Bad Day  "/>
        <s v="Pride &amp; Prejudice  "/>
        <s v="Blade Runner  "/>
        <s v="Rob Roy  "/>
        <s v="3 Days to Kill  "/>
        <s v="Lost Souls  "/>
        <s v="Just My Luck  "/>
        <s v="Mystery, Alaska  "/>
        <s v="The Spy Next Door  "/>
        <s v="A Simple Wish  "/>
        <s v="Ghosts of Mars  "/>
        <s v="Our Brand Is Crisis  "/>
        <s v="Pride and Prejudice and Zombies  "/>
        <s v="Kundun  "/>
        <s v="Kick-Ass 2  "/>
        <s v="Brick Mansions  "/>
        <s v="Formula 51  "/>
        <s v="A Walk Among the Tombstones  "/>
        <s v="The Fifth Estate  "/>
        <s v="Michael Collins  "/>
        <s v="The Princess and the Cobbler  "/>
        <s v="Beverly Hills Cop II  "/>
        <s v="Star Trek V: The Final Frontier  "/>
        <s v="Octopussy  "/>
        <s v="Rendition  "/>
        <s v="Micmacs  "/>
        <s v="The English Patient  "/>
        <s v="Closer  "/>
        <s v="The Running Man  "/>
        <s v="Timecop  "/>
        <s v="How to Lose Friends &amp; Alienate People  "/>
        <s v="Divine Secrets of the Ya-Ya Sisterhood  "/>
        <s v="Kiss the Girls  "/>
        <s v="The Blues Brothers  "/>
        <s v="Lake Placid  "/>
        <s v="Lucky Number Slevin  "/>
        <s v="The Right Stuff  "/>
        <s v="Dark City  "/>
        <s v="The Newton Boys  "/>
        <s v="Case 39  "/>
        <s v="Suspect Zero  "/>
        <s v="Martian Child  "/>
        <s v="Spy Kids: All the Time in the World in 4D  "/>
        <s v="Money Monster  "/>
        <s v="Mindhunters  "/>
        <s v="Pineapple Express  "/>
        <s v="Kingpin  "/>
        <s v="One Missed Call  "/>
        <s v="Armored  "/>
        <s v="Fat Albert  "/>
        <s v="Sunshine  "/>
        <s v="The First Wives Club  "/>
        <s v="Splice  "/>
        <s v="Dawn of the Dead  "/>
        <s v="Paul Blart: Mall Cop  "/>
        <s v="Freaky Friday  "/>
        <s v="The 40-Year-Old Virgin  "/>
        <s v="Kindergarten Cop  "/>
        <s v="Ever After: A Cinderella Story  "/>
        <s v="Flatliners  "/>
        <s v="A Bridge Too Far  "/>
        <s v="Red Eye  "/>
        <s v="Final Destination 2  "/>
        <s v="O Brother, Where Art Thou?  "/>
        <s v="Legion  "/>
        <s v="Pain &amp; Gain  "/>
        <s v="In Good Company  "/>
        <s v="Clockstoppers  "/>
        <s v="Silverado  "/>
        <s v="Brothers  "/>
        <s v="Agent Cody Banks 2: Destination London  "/>
        <s v="The Raven  "/>
        <s v="Welcome to Mooseport  "/>
        <s v="Highlander: The Final Dimension  "/>
        <s v="The Curse of the Jade Scorpion  "/>
        <s v="Self/less  "/>
        <s v="The Best of Me  "/>
        <s v="Bridget Jones's Diary  "/>
        <s v="Anchorman: The Legend of Ron Burgundy  "/>
        <s v="Agent Cody Banks  "/>
        <s v="Unaccompanied Minors  "/>
        <s v="The 33  "/>
        <s v="Delivery Man  "/>
        <s v="Philadelphia  "/>
        <s v="Little Children  "/>
        <s v="That Thing You Do!  "/>
        <s v="Flipper  "/>
        <s v="Blood Ties  "/>
        <s v="W.  "/>
        <s v="Eastern Promises  "/>
        <s v="The Infiltrator  "/>
        <s v="Cellular  "/>
        <s v="The Odd Life of Timothy Green  "/>
        <s v="The Shadow  "/>
        <s v="The Hunting Party  "/>
        <s v="Nomad: The Warrior  "/>
        <s v="The Grand Budapest Hotel  "/>
        <s v="Speed  "/>
        <s v="Mystic River  "/>
        <s v="Up in the Air  "/>
        <s v="The Age of Adaline  "/>
        <s v="Little Shop of Horrors  "/>
        <s v="Fled  "/>
        <s v="Godsend  "/>
        <s v="The Good Thief  "/>
        <s v="Joyful Noise  "/>
        <s v="What Just Happened  "/>
        <s v="Shakespeare in Love  "/>
        <s v="Mrs. Doubtfire  "/>
        <s v="Rain Man  "/>
        <s v="Taken  "/>
        <s v="The Bodyguard  "/>
        <s v="The Help  "/>
        <s v="Cloverfield  "/>
        <s v="Teenage Mutant Ninja Turtles II: The Secret of the Ooze  "/>
        <s v="The Untouchables  "/>
        <s v="No Country for Old Men  "/>
        <s v="Ride Along  "/>
        <s v="Chocolat  "/>
        <s v="Parental Guidance  "/>
        <s v="No Strings Attached  "/>
        <s v="Tombstone  "/>
        <s v="Romeo Must Die  "/>
        <s v="Final Destination 3  "/>
        <s v="The Lucky One  "/>
        <s v="Finding Neverland  "/>
        <s v="A Madea Christmas  "/>
        <s v="The Grey  "/>
        <s v="Goodfellas  "/>
        <s v="Nanny McPhee  "/>
        <s v="Scarface  "/>
        <s v="Nothing to Lose  "/>
        <s v="Contraband  "/>
        <s v="Money Talks  "/>
        <s v="There Will Be Blood  "/>
        <s v="The Wild Thornberrys Movie  "/>
        <s v="Rugrats Go Wild  "/>
        <s v="Undercover Brother  "/>
        <s v="The Sisterhood of the Traveling Pants  "/>
        <s v="Kiss of the Dragon  "/>
        <s v="The House Bunny  "/>
        <s v="Million Dollar Arm  "/>
        <s v="The Giver  "/>
        <s v="Good Luck Chuck  "/>
        <s v="The Hours  "/>
        <s v="Mr. Bean's Holiday  "/>
        <s v="Anacondas: The Hunt for the Blood Orchid  "/>
        <s v="Elizabeth  "/>
        <s v="Bride of Chucky  "/>
        <s v="Tora! Tora! Tora!  "/>
        <s v="Spice World  "/>
        <s v="Dance Flick  "/>
        <s v="The Shawshank Redemption  "/>
        <s v="The Gambler  "/>
        <s v="August: Osage County  "/>
        <s v="He Got Game  "/>
        <s v="Don Juan DeMarco  "/>
        <s v="Dear John  "/>
        <s v="The Losers  "/>
        <s v="Don't Be Afraid of the Dark  "/>
        <s v="War  "/>
        <s v="Punch-Drunk Love  "/>
        <s v="EuroTrip  "/>
        <s v="Bright Lights, Big City  "/>
        <s v="The Adventures of Pinocchio  "/>
        <s v="The Next Best Thing  "/>
        <s v="My Soul to Take  "/>
        <s v="The Girl Next Door  "/>
        <s v="Maximum Risk  "/>
        <s v="Stealing Harvard  "/>
        <s v="Shark Night 3D  "/>
        <s v="Angela's Ashes  "/>
        <s v="Draft Day  "/>
        <s v="The Conspirator  "/>
        <s v="Lords of Dogtown  "/>
        <s v="Big Trouble in Little China  "/>
        <s v="Warrior  "/>
        <s v="Gettysburg  "/>
        <s v="Stop-Loss  "/>
        <s v="Abandon  "/>
        <s v="Brokedown Palace  "/>
        <s v="Mrs. Winterbourne  "/>
        <s v="Straw Dogs  "/>
        <s v="The Hoax  "/>
        <s v="The Road  "/>
        <s v="Underclassman  "/>
        <s v="Say It Isn't So  "/>
        <s v="The World's Fastest Indian  "/>
        <s v="Tank Girl  "/>
        <s v="Blindness  "/>
        <s v="BloodRayne  "/>
        <s v="Where the Truth Lies  "/>
        <s v="Without Limits  "/>
        <s v="Me and Orson Welles  "/>
        <s v="Little White Lies  "/>
        <s v="Love Ranch  "/>
        <s v="The Counselor  "/>
        <s v="Kung Fu Killer  "/>
        <s v="On the Road  "/>
        <s v="Star Trek IV: The Voyage Home  "/>
        <s v="Jane Got a Gun  "/>
        <s v="The Men Who Stare at Goats  "/>
        <s v="The Adventurer: The Curse of the Midas Box  "/>
        <s v="1408  "/>
        <s v="Darling Lili  "/>
        <s v="The Transporter Refueled  "/>
        <s v="Michael Clayton  "/>
        <s v="Babel  "/>
        <s v="Disaster Movie  "/>
        <s v="The Bounty  "/>
        <s v="Honey  "/>
        <s v="All the Queen's Men  "/>
        <s v="The Golden Child  "/>
        <s v="The Fighter  "/>
        <s v="The Perfect Man  "/>
        <s v="As It Is in Heaven  "/>
        <s v="Universal Soldier: The Return  "/>
        <s v="The Rugrats Movie  "/>
        <s v="Rocky Balboa  "/>
        <s v="Scream 2  "/>
        <s v="Think Like a Man Too  "/>
        <s v="The Whole Nine Yards  "/>
        <s v="Old School  "/>
        <s v="The Fisher King  "/>
        <s v="I Still Know What You Did Last Summer  "/>
        <s v="Return to Me  "/>
        <s v="Zack and Miri Make a Porno  "/>
        <s v="Nurse Betty  "/>
        <s v="Double Take  "/>
        <s v="Girl, Interrupted  "/>
        <s v="Win a Date with Tad Hamilton!  "/>
        <s v="Muppets from Space  "/>
        <s v="The Wiz  "/>
        <s v="Ready to Rumble  "/>
        <s v="Play It to the Bone  "/>
        <s v="I Don't Know How She Does It  "/>
        <s v="Piranha 3D  "/>
        <s v="Meet the Deedles  "/>
        <s v="The Bridge of San Luis Rey  "/>
        <s v="Faster  "/>
        <s v="Howl's Moving Castle  "/>
        <s v="The Yards  "/>
        <s v="Hitman  "/>
        <s v="Gossip  "/>
        <s v="Zombieland  "/>
        <s v="RoboCop 3  "/>
        <s v="The Crow  "/>
        <s v="Chasing Liberty  "/>
        <s v="The Statement  "/>
        <s v="The Last Emperor  "/>
        <s v="Eddie the Eagle  "/>
        <s v="Beyond the Sea  "/>
        <s v="The Naked Gun 2 ½: The Smell of Fear  "/>
        <s v="Final Destination  "/>
        <s v="Pitch Black  "/>
        <s v="Someone Like You...  "/>
        <s v="Her  "/>
        <s v="Joy Ride  "/>
        <s v="Anywhere But Here  "/>
        <s v="The Crew  "/>
        <s v="Haywire  "/>
        <s v="Jaws: The Revenge  "/>
        <s v="Marvin's Room  "/>
        <s v="The Longshots  "/>
        <s v="The End of the Affair  "/>
        <s v="Harley Davidson and the Marlboro Man  "/>
        <s v="ChÃ©ri  "/>
        <s v="Vanity Fair  "/>
        <s v="There's Something About Mary  "/>
        <s v="Take Me Home Tonight  "/>
        <s v="Step Up 2: The Streets  "/>
        <s v="Recess: School's Out  "/>
        <s v="Spaceballs  "/>
        <s v="The Water Diviner  "/>
        <s v="Fair Game  "/>
        <s v="Open Range  "/>
        <s v="Blood and Wine  "/>
        <s v="Schindler's List  "/>
        <s v="Ghost  "/>
        <s v="The Santa Clause  "/>
        <s v="The Game Plan  "/>
        <s v="The Animal  "/>
        <s v="The Hundred-Foot Journey  "/>
        <s v="The Net  "/>
        <s v="I Am Sam  "/>
        <s v="Son of God  "/>
        <s v="Underworld  "/>
        <s v="Derailed  "/>
        <s v="Shadowlands  "/>
        <s v="Deuce Bigalow: European Gigolo  "/>
        <s v="Saving Silverman  "/>
        <s v="Diary of a Wimpy Kid: Dog Days  "/>
        <s v="Summer of Sam  "/>
        <s v="Jay and Silent Bob Strike Back  "/>
        <s v="Hail, Caesar!  "/>
        <s v="Josie and the Pussycats  "/>
        <s v="Homefront  "/>
        <s v="The Little Vampire  "/>
        <s v="I Heart Huckabees  "/>
        <s v="Megiddo: The Omega Code 2  "/>
        <s v="Dudley Do-Right  "/>
        <s v="Joyeux Noel  "/>
        <s v="Mad Money  "/>
        <s v="Before I Go to Sleep  "/>
        <s v="Stone  "/>
        <s v="Out of the Furnace  "/>
        <s v="Lakeview Terrace  "/>
        <s v="The Weather Man  "/>
        <s v="12 Rounds  "/>
        <s v="Willard  "/>
        <s v="People I Know  "/>
        <s v="Dances with Wolves  "/>
        <s v="Tootsie  "/>
        <s v="You Will Meet a Tall Dark Stranger  "/>
        <s v="Get Over It  "/>
        <s v="Glitter  "/>
        <s v="My Fellow Americans  "/>
        <s v="Arlington Road  "/>
        <s v="Crocodile Dundee in Los Angeles  "/>
        <s v="DOA: Dead or Alive  "/>
        <s v="The Royal Tenenbaums  "/>
        <s v="We Own the Night  "/>
        <s v="The Informant!  "/>
        <s v="Black Book  "/>
        <s v="Firefox  "/>
        <s v="South Park: Bigger Longer &amp; Uncut  "/>
        <s v="Hardball  "/>
        <s v="Silver Linings Playbook  "/>
        <s v="Freedom Writers  "/>
        <s v="The Transporter  "/>
        <s v="The Rage: Carrie 2  "/>
        <s v="Swing Vote  "/>
        <s v="Moonlight Mile  "/>
        <s v="Molly  "/>
        <s v="The Beaver  "/>
        <s v="Everybody's Fine  "/>
        <s v="Synecdoche, New York  "/>
        <s v="Diary of a Wimpy Kid: Rodrick Rules  "/>
        <s v="Conan the Barbarian  "/>
        <s v="17 Again  "/>
        <s v="Disturbia  "/>
        <s v="Hackers  "/>
        <s v="Takers  "/>
        <s v="Dodgeball: A True Underdog Story  "/>
        <s v="Assault on Precinct 13  "/>
        <s v="What a Girl Wants  "/>
        <s v="She's the Man  "/>
        <s v="Bad Lieutenant: Port of Call New Orleans  "/>
        <s v="The Waterboy  "/>
        <s v="The Rookie  "/>
        <s v="Never Back Down  "/>
        <s v="Tinker Tailor Soldier Spy  "/>
        <s v="Pulse  "/>
        <s v="Wayne's World  "/>
        <s v="Jackass 3D  "/>
        <s v="Jaws 2  "/>
        <s v="Beverly Hills Chihuahua  "/>
        <s v="The Conjuring  "/>
        <s v="Tammy  "/>
        <s v="The Descendants  "/>
        <s v="Holes  "/>
        <s v="The Last Song  "/>
        <s v="12 Years a Slave  "/>
        <s v="Drumline  "/>
        <s v="Why Did I Get Married Too?  "/>
        <s v="Edward Scissorhands  "/>
        <s v="Me Before You  "/>
        <s v="Madea's Witness Protection  "/>
        <s v="Bad Moms  "/>
        <s v="Date Movie  "/>
        <s v="Return to Never Land  "/>
        <s v="Selma  "/>
        <s v="The Jungle Book 2  "/>
        <s v="Boogeyman  "/>
        <s v="Premonition  "/>
        <s v="Max  "/>
        <s v="Epic Movie  "/>
        <s v="Spotlight  "/>
        <s v="The Grudge 2  "/>
        <s v="How Stella Got Her Groove Back  "/>
        <s v="Bill &amp; Ted's Bogus Journey  "/>
        <s v="Man of the Year  "/>
        <s v="The American  "/>
        <s v="Selena  "/>
        <s v="Vampires Suck  "/>
        <s v="Doubt  "/>
        <s v="Copycat  "/>
        <s v="Scary Movie 5  "/>
        <s v="Milk  "/>
        <s v="Risen  "/>
        <s v="Wild Things  "/>
        <s v="The Debt  "/>
        <s v="High Fidelity  "/>
        <s v="Eye for an Eye  "/>
        <s v="The Bank Job  "/>
        <s v="Eternal Sunshine of the Spotless Mind  "/>
        <s v="You Again  "/>
        <s v="Street Kings  "/>
        <s v="The World's End  "/>
        <s v="Nancy Drew  "/>
        <s v="Daybreakers  "/>
        <s v="She's Out of My League  "/>
        <s v="Monte Carlo  "/>
        <s v="Quigley Down Under  "/>
        <s v="Alpha and Omega  "/>
        <s v="The Covenant  "/>
        <s v="To Die For  "/>
        <s v="Nerve  "/>
        <s v="Vampires  "/>
        <s v="Endless Love  "/>
        <s v="Georgia Rule  "/>
        <s v="Under the Rainbow  "/>
        <s v="Reign Over Me  "/>
        <s v="School for Scoundrels  "/>
        <s v="Silent Hill: Revelation 3D  "/>
        <s v="Pooh's Heffalump Movie  "/>
        <s v="Home for the Holidays  "/>
        <s v="Kung Fu Hustle  "/>
        <s v="The Kite Runner  "/>
        <s v="21 Grams  "/>
        <s v="Paparazzi  "/>
        <s v="A Guy Thing  "/>
        <s v="Loser  "/>
        <s v="The Greatest Story Ever Told  "/>
        <s v="The Man Who Knew Too Little  "/>
        <s v="What's Your Number?  "/>
        <s v="Lockout  "/>
        <s v="Crank: High Voltage  "/>
        <s v="Bullets Over Broadway  "/>
        <s v="One Night with the King  "/>
        <s v="Undisputed  "/>
        <s v="Ghost Town  "/>
        <s v="Let Me In  "/>
        <s v="3 Ninjas Kick Back  "/>
        <s v="Be Kind Rewind  "/>
        <s v="Mrs Henderson Presents  "/>
        <s v="Triple 9  "/>
        <s v="Deconstructing Harry  "/>
        <s v="Three to Tango  "/>
        <s v="Burnt  "/>
        <s v="We're No Angels  "/>
        <s v="Everyone Says I Love You  "/>
        <s v="Death Sentence  "/>
        <s v="Superbabies: Baby Geniuses 2  "/>
        <s v="Code Name: The Cleaner  "/>
        <s v="Connie and Carla  "/>
        <s v="Inherent Vice  "/>
        <s v="Doogal  "/>
        <s v="Battle of the Year  "/>
        <s v="Machete Kills  "/>
        <s v="Strange Wilderness  "/>
        <s v="Little Boy  "/>
        <s v="Chasing Mavericks  "/>
        <s v="Alone in the Dark  "/>
        <s v="Bandslam  "/>
        <s v="Birth  "/>
        <s v="A Most Violent Year  "/>
        <s v="Flash of Genius  "/>
        <s v="I'm Not There.  "/>
        <s v="The Cold Light of Day  "/>
        <s v="The Brothers Bloom  "/>
        <s v="Bon voyage  "/>
        <s v="Can't Stop the Music  "/>
        <s v="Courage  "/>
        <s v="Marci X  "/>
        <s v="Equilibrium  "/>
        <s v="The Oogieloves in the Big Balloon Adventure  "/>
        <s v="The Game of Their Lives  "/>
        <s v="Rapa Nui  "/>
        <s v="Dylan Dog: Dead of Night  "/>
        <s v="The Tempest  "/>
        <s v="The Baader Meinhof Complex  "/>
        <s v="Bad Teacher  "/>
        <s v="A Cinderella Story  "/>
        <s v="Thir13en Ghosts  "/>
        <s v="The Crazies  "/>
        <s v="The Exorcism of Emily Rose  "/>
        <s v="Prom Night  "/>
        <s v="Mongol: The Rise of Genghis Khan  "/>
        <s v="Megaforce  "/>
        <s v="Superbad  "/>
        <s v="Saw 3D: The Final Chapter  "/>
        <s v="My Stepmother Is an Alien  "/>
        <s v="Trance  "/>
        <s v="Mama  "/>
        <s v="The Marine  "/>
        <s v="De-Lovely  "/>
        <s v="Boat Trip  "/>
        <s v="Idle Hands  "/>
        <s v="Vampire in Brooklyn  "/>
        <s v="The Claim  "/>
        <s v="5 Days of War  "/>
        <s v="Friday After Next  "/>
        <s v="The Contender  "/>
        <s v="Trollhunter  "/>
        <s v="This Is Where I Leave You  "/>
        <s v="Gosford Park  "/>
        <s v="Coco Before Chanel  "/>
        <s v="Close Encounters of the Third Kind  "/>
        <s v="The Painted Veil  "/>
        <s v="Without a Paddle  "/>
        <s v="Dumb and Dumberer: When Harry Met Lloyd  "/>
        <s v="Bad Boys  "/>
        <s v="The Silence of the Lambs  "/>
        <s v="A Very Harold &amp; Kumar 3D Christmas  "/>
        <s v="From Dusk Till Dawn  "/>
        <s v="Sea of Love  "/>
        <s v="Back to the Future  "/>
        <s v="House on Haunted Hill  "/>
        <s v="The Switch  "/>
        <s v="Thomas and the Magic Railroad  "/>
        <s v="Spirited Away  "/>
        <s v="The Book Thief  "/>
        <s v="Sex Drive  "/>
        <s v="Leap Year  "/>
        <s v="The Nutcracker  "/>
        <s v="Kansas City  "/>
        <s v="The Amityville Horror  "/>
        <s v="Adaptation.  "/>
        <s v="American Dreamz  "/>
        <s v="Letters from Iwo Jima  "/>
        <s v="Fear and Loathing in Las Vegas  "/>
        <s v="The Invention of Lying  "/>
        <s v="Aliens  "/>
        <s v="The Young Messiah  "/>
        <s v="Baahubali: The Beginning  "/>
        <s v="Street Fighter: The Legend of Chun-Li  "/>
        <s v="Glory  "/>
        <s v="The Merchant of Venice  "/>
        <s v="1911  "/>
        <s v="Star Wars: Episode V - The Empire Strikes Back  "/>
        <s v="Raiders of the Lost Ark  "/>
        <s v="Home Alone 2: Lost in New York  "/>
        <s v="Mortal Kombat  "/>
        <s v="Just Married  "/>
        <s v="Neighbors  "/>
        <s v="The Mask  "/>
        <s v="Big  "/>
        <s v="Borat: Cultural Learnings of America for Make Benefit Glorious Nation of Kazakhstan  "/>
        <s v="Legally Blonde  "/>
        <s v="Barbershop 2: Back in Business  "/>
        <s v="Bad Santa  "/>
        <s v="My Big Fat Greek Wedding 2  "/>
        <s v="Amadeus  "/>
        <s v="Under the Tuscan Sun  "/>
        <s v="Peggy Sue Got Married  "/>
        <s v="Birdman or (The Unexpected Virtue of Ignorance)  "/>
        <s v="Blue Jasmine  "/>
        <s v="Spy Hard  "/>
        <s v="Soul Surfer  "/>
        <s v="Observe and Report  "/>
        <s v="Conan the Destroyer  "/>
        <s v="Raging Bull  "/>
        <s v="Love Happens  "/>
        <s v="Young Sherlock Holmes  "/>
        <s v="Fame  "/>
        <s v="127 Hours  "/>
        <s v="Small Time Crooks  "/>
        <s v="Center Stage  "/>
        <s v="Catch That Kid  "/>
        <s v="Life as a House  "/>
        <s v="I Love You, Beth Cooper  "/>
        <s v="Youth in Revolt  "/>
        <s v="The Legend of the Lone Ranger  "/>
        <s v="The Tailor of Panama  "/>
        <s v="Getaway  "/>
        <s v="The Ice Storm  "/>
        <s v="And So It Goes  "/>
        <s v="Troop Beverly Hills  "/>
        <s v="Being Julia  "/>
        <s v="Dragonslayer  "/>
        <s v="Ed Wood  "/>
        <s v="Labor Day  "/>
        <s v="RocknRolla  "/>
        <s v="Hamlet  "/>
        <s v="Midnight Special  "/>
        <s v="Anything Else  "/>
        <s v="The Railway Man  "/>
        <s v="The Salton Sea  "/>
        <s v="Home Alone  "/>
        <s v="Baby Geniuses  "/>
        <s v="The Mist  "/>
        <s v="Joe Dirt  "/>
        <s v="Hoodwinked!  "/>
        <s v="Hotel Rwanda  "/>
        <s v="Black Nativity  "/>
        <s v="City of Ghosts  "/>
        <s v="Beerfest  "/>
        <s v="Midnight in Paris  "/>
        <s v="Bridge to Terabithia  "/>
        <s v="Jeepers Creepers II  "/>
        <s v="Stone Cold  "/>
        <s v="To Rome with Love  "/>
        <s v="Teenage Mutant Ninja Turtles III  "/>
        <s v="Away We Go  "/>
        <s v="Star Trek III: The Search for Spock  "/>
        <s v="Deuce Bigalow: Male Gigolo  "/>
        <s v="The Family Stone  "/>
        <s v="Austin Powers: International Man of Mystery  "/>
        <s v="Mean Girls  "/>
        <s v="Love the Coopers  "/>
        <s v="9 ½ Weeks  "/>
        <s v="The Others  "/>
        <s v="My Fair Lady  "/>
        <s v="I Know What You Did Last Summer  "/>
        <s v="Let's Be Cops  "/>
        <s v="Good Boy!  "/>
        <s v="The Best Man Holiday  "/>
        <s v="Smokin' Aces  "/>
        <s v="40 Days and 40 Nights  "/>
        <s v="A Night at the Roxbury  "/>
        <s v="Beastly  "/>
        <s v="Dickie Roberts: Former Child Star  "/>
        <s v="McFarland, USA  "/>
        <s v="Pitch Perfect  "/>
        <s v="A Simple Plan  "/>
        <s v="They  "/>
        <s v="The Adventures of Elmo in Grouchland  "/>
        <s v="Brooklyn's Finest  "/>
        <s v="Evil Dead  "/>
        <s v="My Life in Ruins  "/>
        <s v="Superman IV: The Quest for Peace  "/>
        <s v="Running Scared  "/>
        <s v="Shanghai Surprise  "/>
        <s v="Roar  "/>
        <s v="Veronica Guerin  "/>
        <s v="Escobar: Paradise Lost  "/>
        <s v="Southland Tales  "/>
        <s v="The Apparition  "/>
        <s v="The Woman in Black  "/>
        <s v="The Lizzie McGuire Movie  "/>
        <s v="The Shallows  "/>
        <s v="The Visual Bible: The Gospel of John  "/>
        <s v="Road House  "/>
        <s v="Sparkle  "/>
        <s v="Fur: An Imaginary Portrait of Diane Arbus  "/>
        <s v="My Girl  "/>
        <s v="Sense and Sensibility  "/>
        <s v="Becoming Jane  "/>
        <s v="Sydney White  "/>
        <s v="The Women  "/>
        <s v="Dead Poets Society  "/>
        <s v="A Passage to India  "/>
        <s v="The Box  "/>
        <s v="MoliÃ¨re  "/>
        <s v="Left Behind  "/>
        <s v="The Illusionist  "/>
        <s v="Dumb &amp; Dumber  "/>
        <s v="When Harry Met Sally...  "/>
        <s v="The Verdict  "/>
        <s v="Varsity Blues  "/>
        <s v="The Unborn  "/>
        <s v="Moonrise Kingdom  "/>
        <s v="The Texas Chainsaw Massacre: The Beginning  "/>
        <s v="The Master of Disguise  "/>
        <s v="Baby Boy  "/>
        <s v="The Roommate  "/>
        <s v="Boys and Girls  "/>
        <s v="White Oleander  "/>
        <s v="Jennifer's Body  "/>
        <s v="Drowning Mona  "/>
        <s v="Radio Days  "/>
        <s v="Remember Me  "/>
        <s v="How to Deal  "/>
        <s v="The Thirteenth Floor  "/>
        <s v="Hollywood Ending  "/>
        <s v="Highlander  "/>
        <s v="Things We Lost in the Fire  "/>
        <s v="Steel  "/>
        <s v="The Immigrant  "/>
        <s v="The White Countess  "/>
        <s v="Soul Plane  "/>
        <s v="Vamps  "/>
        <s v="The Homesman  "/>
        <s v="Not Another Teen Movie  "/>
        <s v="Malibu's Most Wanted  "/>
        <s v="The Princess Bride  "/>
        <s v="A Mighty Heart  "/>
        <s v="10 Things I Hate About You  "/>
        <s v="Sorority Row  "/>
        <s v="Oscar and Lucinda  "/>
        <s v="On the Line  "/>
        <s v="Adore  "/>
        <s v="Crocodile Dundee II  "/>
        <s v="Road Trip  "/>
        <s v="Juwanna Mann  "/>
        <s v="Vicky Cristina Barcelona  "/>
        <s v="Slow Burn  "/>
        <s v="Slither  "/>
        <s v="The Yellow Handkerchief  "/>
        <s v="Elling  "/>
        <s v="Wasabi  "/>
        <s v="The Thing  "/>
        <s v="Notes on a Scandal  "/>
        <s v="Flawless  "/>
        <s v="The Constant Gardener  "/>
        <s v="King's Ransom  "/>
        <s v="Into the Wild  "/>
        <s v="A Dangerous Method  "/>
        <s v="Scream  "/>
        <s v="The Devil's Double  "/>
        <s v="Land of the Dead  "/>
        <s v="Predator  "/>
        <s v="United 93  "/>
        <s v="The Hills Have Eyes  "/>
        <s v="Wall Street  "/>
        <s v="House of Sand and Fog  "/>
        <s v="The Artist  "/>
        <s v="Double Impact  "/>
        <s v="Duets  "/>
        <s v="Detroit Rock City  "/>
        <s v="Good  "/>
        <s v="Top Gun  "/>
        <s v="Crouching Tiger, Hidden Dragon  "/>
        <s v="American Beauty  "/>
        <s v="The King's Speech  "/>
        <s v="Twins  "/>
        <s v="The Color Purple  "/>
        <s v="Diary of a Wimpy Kid  "/>
        <s v="National Lampoon's Vacation  "/>
        <s v="Bad Grandpa  "/>
        <s v="Beetlejuice  "/>
        <s v="Why Did I Get Married?  "/>
        <s v="Little Women  "/>
        <s v="When a Stranger Calls  "/>
        <s v="Big Fat Liar  "/>
        <s v="Wag the Dog  "/>
        <s v="Snitch  "/>
        <s v="Krampus  "/>
        <s v="The Faculty  "/>
        <s v="The Skulls  "/>
        <s v="The Theory of Everything  "/>
        <s v="Where the Heart Is  "/>
        <s v="Lawrence of Arabia  "/>
        <s v="Halloween II  "/>
        <s v="Wild  "/>
        <s v="The Last House on the Left  "/>
        <s v="The Wedding Date  "/>
        <s v="Halloween: Resurrection  "/>
        <s v="The Great Debaters  "/>
        <s v="Drive  "/>
        <s v="Confessions of a Teenage Drama Queen  "/>
        <s v="The Object of My Affection  "/>
        <s v="28 Weeks Later  "/>
        <s v="When the Game Stands Tall  "/>
        <s v="Love &amp; Basketball  "/>
        <s v="Grosse Pointe Blank  "/>
        <s v="All About Steve  "/>
        <s v="Book of Shadows: Blair Witch 2  "/>
        <s v="The Craft  "/>
        <s v="Match Point  "/>
        <s v="Ramona and Beezus  "/>
        <s v="Boogie Nights  "/>
        <s v="Nowhere to Run  "/>
        <s v="Flicka  "/>
        <s v="The Hills Have Eyes II  "/>
        <s v="Tuck Everlasting  "/>
        <s v="Keanu  "/>
        <s v="Country Strong  "/>
        <s v="Disturbing Behavior  "/>
        <s v="The Place Beyond the Pines  "/>
        <s v="The November Man  "/>
        <s v="Eye of the Beholder  "/>
        <s v="The Hurt Locker  "/>
        <s v="Firestarter  "/>
        <s v="Killing Them Softly  "/>
        <s v="A Most Wanted Man  "/>
        <s v="Freddy Got Fingered  "/>
        <s v="The Pirates Who Don't Do Anything: A VeggieTales Movie  "/>
        <s v="Highlander: Endgame  "/>
        <s v="Idlewild  "/>
        <s v="One Day  "/>
        <s v="Whip It  "/>
        <s v="Confidence  "/>
        <s v="The Muse  "/>
        <s v="New York Stories  "/>
        <s v="Barney's Great Adventure  "/>
        <s v="The Man with the Iron Fists  "/>
        <s v="Home Fries  "/>
        <s v="Here on Earth  "/>
        <s v="Brazil  "/>
        <s v="Raise Your Voice  "/>
        <s v="The Big Lebowski  "/>
        <s v="Black Snake Moan  "/>
        <s v="Dark Blue  "/>
        <s v="Whatever It Takes  "/>
        <s v="The Importance of Being Earnest  "/>
        <s v="Hoot  "/>
        <s v="In Bruges  "/>
        <s v="Peeples  "/>
        <s v="The Rocker  "/>
        <s v="Post Grad  "/>
        <s v="Promised Land  "/>
        <s v="Whatever Works  "/>
        <s v="The In Crowd  "/>
        <s v="Three Burials  "/>
        <s v="Jakob the Liar  "/>
        <s v="Kiss Kiss Bang Bang  "/>
        <s v="Mulholland Drive  "/>
        <s v="Never Let Me Go  "/>
        <s v="Transsiberian  "/>
        <s v="The Clan of the Cave Bear  "/>
        <s v="Crazy in Alabama  "/>
        <s v="Funny Games  "/>
        <s v="The Assassin  "/>
        <s v="Buffalo Soldiers  "/>
        <s v="The Midnight Meat Train  "/>
        <s v="The Son of No One  "/>
        <s v="The Good Night  "/>
        <s v="Slumdog Millionaire  "/>
        <s v="Cool Runnings  "/>
        <s v="My Bloody Valentine  "/>
        <s v="The Lucky Ones  "/>
        <s v="Seven Psychopaths  "/>
        <s v="Ex Machina  "/>
        <s v="Solitary Man  "/>
        <s v="Casino Jack  "/>
        <s v="Jindabyne  "/>
        <s v="Aimee &amp; Jaguar  "/>
        <s v="10 Cloverfield Lane  "/>
        <s v="25th Hour  "/>
        <s v="Magic Mike XXL  "/>
        <s v="Groundhog Day  "/>
        <s v="Romeo + Juliet  "/>
        <s v="Unforgiven  "/>
        <s v="Manderlay  "/>
        <s v="The Possession  "/>
        <s v="Dangerous Liaisons  "/>
        <s v="Renaissance  "/>
        <s v="Beverly Hills Cop  "/>
        <s v="The Imitation Game  "/>
        <s v="Because of Winn-Dixie  "/>
        <s v="Urban Legends: Final Cut  "/>
        <s v="Fatal Attraction  "/>
        <s v="Pretty Woman  "/>
        <s v="Born on the Fourth of July  "/>
        <s v="Stomp the Yard  "/>
        <s v="The Spy Who Loved Me  "/>
        <s v="Urban Legend  "/>
        <s v="White Fang  "/>
        <s v="Superstar  "/>
        <s v="Jonah: A VeggieTales Movie  "/>
        <s v="Poetic Justice  "/>
        <s v="All About the Benjamins  "/>
        <s v="An American Haunting  "/>
        <s v="My Boss's Daughter  "/>
        <s v="A Perfect Getaway  "/>
        <s v="Our Family Wedding  "/>
        <s v="Dead Man on Campus  "/>
        <s v="Crooklyn  "/>
        <s v="Bobby  "/>
        <s v="Head Over Heels  "/>
        <s v="Fun Size  "/>
        <s v="A Walk on the Moon  "/>
        <s v="Catch a Fire  "/>
        <s v="Soul Survivors  "/>
        <s v="Jefferson in Paris  "/>
        <s v="Caravans  "/>
        <s v="Margaret  "/>
        <s v="Flipped  "/>
        <s v="Brokeback Mountain  "/>
        <s v="Hot Tub Time Machine 2  "/>
        <s v="Crazy/Beautiful  "/>
        <s v="Das Boot  "/>
        <s v="An Ideal Husband  "/>
        <s v="Sphinx  "/>
        <s v="An Everlasting Piece  "/>
        <s v="The Other End of the Line  "/>
        <s v="The Color of Money  "/>
        <s v="The Duchess  "/>
        <s v="The Best Offer  "/>
        <s v="Pan's Labyrinth  "/>
        <s v="Far from Heaven  "/>
        <s v="Quills  "/>
        <s v="Downfall  "/>
        <s v="Stonewall  "/>
        <s v="The Last Godfather  "/>
        <s v="No Good Deed  "/>
        <s v="Half Past Dead  "/>
        <s v="I Can Do Bad All by Myself  "/>
        <s v="The Last Station  "/>
        <s v="Enter the Void  "/>
        <s v="The Iron Lady  "/>
        <s v="Good Morning, Vietnam  "/>
        <s v="Justin Bieber: Never Say Never  "/>
        <s v="Black Swan  "/>
        <s v="The Godfather: Part II  "/>
        <s v="Save the Last Dance  "/>
        <s v="Miracles from Heaven  "/>
        <s v="Dude, Where's My Car?  "/>
        <s v="Young Guns  "/>
        <s v="St. Vincent  "/>
        <s v="The New Guy  "/>
        <s v="The Butterfly Effect  "/>
        <s v="Snow Day  "/>
        <s v="This Christmas  "/>
        <s v="The Big Hit  "/>
        <s v="Harriet the Spy  "/>
        <s v="Child's Play 2  "/>
        <s v="Being John Malkovich  "/>
        <s v="Earth to Echo  "/>
        <s v="The Astronaut Farmer  "/>
        <s v="Woo  "/>
        <s v="Room  "/>
        <s v="Dirty Work  "/>
        <s v="Serial Mom  "/>
        <s v="Dick  "/>
        <s v="Light It Up  "/>
        <s v="54  "/>
        <s v="Bubble Boy  "/>
        <s v="Birthday Girl  "/>
        <s v="21 &amp; Over  "/>
        <s v="Paris, je t'aime  "/>
        <s v="Resurrecting the Champ  "/>
        <s v="Admission  "/>
        <s v="Faithful  "/>
        <s v="Find Me Guilty  "/>
        <s v="The Perks of Being a Wallflower  "/>
        <s v="Infamous  "/>
        <s v="Attack the Block  "/>
        <s v="In the Land of Blood and Honey  "/>
        <s v="The Call  "/>
        <s v="The Crocodile Hunter: Collision Course  "/>
        <s v="I Love You Phillip Morris  "/>
        <s v="True Romance  "/>
        <s v="The Killer Inside Me  "/>
        <s v="Tales from the Crypt: Demon Knight  "/>
        <s v="Phone Booth  "/>
        <s v="Army of Darkness  "/>
        <s v="The Man with the Golden Gun  "/>
        <s v="Dancer in the Dark  "/>
        <s v="Tae Guk Gi: The Brotherhood of War  "/>
        <s v="Operation Chromite  "/>
        <s v="Wrong Turn  "/>
        <s v="The Ides of March  "/>
        <s v="About Last Night  "/>
        <s v="Antwone Fisher  "/>
        <s v="The Emperor's Club  "/>
        <s v="Glengarry Glen Ross  "/>
        <s v="The Boy in the Striped Pajamas  "/>
        <s v="The Funeral  "/>
        <s v="The Land Before Time  "/>
        <s v="The Perfect Game  "/>
        <s v="Mad Max Beyond Thunderdome  "/>
        <s v="Seed of Chucky  "/>
        <s v="An American Carol  "/>
        <s v="The White Ribbon  "/>
        <s v="Sideways  "/>
        <s v="District B13  "/>
        <s v="Tea with Mussolini  "/>
        <s v="Clueless  "/>
        <s v="Lars and the Real Girl  "/>
        <s v="Think Like a Man  "/>
        <s v="Barbershop  "/>
        <s v="Ace Ventura: Pet Detective  "/>
        <s v="WarGames  "/>
        <s v="Witness  "/>
        <s v="Act of Valor  "/>
        <s v="Step Up  "/>
        <s v="Beavis and Butt-Head Do America  "/>
        <s v="Jackie Brown  "/>
        <s v="Harold &amp; Kumar Escape from Guantanamo Bay  "/>
        <s v="Chronicle  "/>
        <s v="Yentl  "/>
        <s v="Crossroads  "/>
        <s v="Project X  "/>
        <s v="One Hour Photo  "/>
        <s v="Quarantine  "/>
        <s v="The Eye  "/>
        <s v="Johnson Family Vacation  "/>
        <s v="How High  "/>
        <s v="The Muppet Christmas Carol  "/>
        <s v="Frida  "/>
        <s v="Katy Perry: Part of Me  "/>
        <s v="The Fault in Our Stars  "/>
        <s v="Rounders  "/>
        <s v="Top Five  "/>
        <s v="Stir of Echoes  "/>
        <s v="Philomena  "/>
        <s v="Aquamarine  "/>
        <s v="Paper Towns  "/>
        <s v="Nebraska  "/>
        <s v="Max Keeble's Big Move  "/>
        <s v="Young Adult  "/>
        <s v="Crank  "/>
        <s v="Living Out Loud  "/>
        <s v="Sorority Boys  "/>
        <s v="About Time  "/>
        <s v="Arbitrage  "/>
        <s v="Project Almanac  "/>
        <s v="Cadillac Records  "/>
        <s v="For Your Consideration  "/>
        <s v="Celebrity  "/>
        <s v="Running with Scissors  "/>
        <s v="From Justin to Kelly  "/>
        <s v="Girl 6  "/>
        <s v="In the Cut  "/>
        <s v="Two Lovers  "/>
        <s v="Last Orders  "/>
        <s v="Ravenous  "/>
        <s v="Charlie Bartlett  "/>
        <s v="The Dangerous Lives of Altar Boys  "/>
        <s v="Stoker  "/>
        <s v="2046  "/>
        <s v="Married Life  "/>
        <s v="Duma  "/>
        <s v="Ondine  "/>
        <s v="Welcome to Collinwood  "/>
        <s v="Critical Care  "/>
        <s v="Trade  "/>
        <s v="Breakfast of Champions  "/>
        <s v="City of Life and Death  "/>
        <s v="10 Days in a Madhouse  "/>
        <s v="Heaven Is for Real  "/>
        <s v="Raising Cain  "/>
        <s v="Invaders from Mars  "/>
        <s v="2001: A Space Odyssey  "/>
        <s v="Happy Gilmore  "/>
        <s v="Employee of the Month  "/>
        <s v="My Name Is Khan  "/>
        <s v="Deadfall  "/>
        <s v="Madadayo  "/>
        <s v="The Remains of the Day  "/>
        <s v="Pet Sematary  "/>
        <s v="Dirty Grandpa  "/>
        <s v="Romeo Is Bleeding  "/>
        <s v="Opal Dream  "/>
        <s v="One Man's Hero  "/>
        <s v="Texas Chainsaw 3D  "/>
        <s v="3 Men and a Baby  "/>
        <s v="Jason X  "/>
        <s v="Chloe  "/>
        <s v="American Pie  "/>
        <s v="Star Trek II: The Wrath of Khan  "/>
        <s v="Gremlins  "/>
        <s v="Star Wars: Episode IV - A New Hope  "/>
        <s v="Doctor Zhivago  "/>
        <s v="High School Musical 3: Senior Year  "/>
        <s v="My Cousin Vinny  "/>
        <s v="If I Stay  "/>
        <s v="Major League  "/>
        <s v="A Walk to Remember  "/>
        <s v="Dead Man Walking  "/>
        <s v="Saw VI  "/>
        <s v="The Secret Life of Bees  "/>
        <s v="Corky Romano  "/>
        <s v="Brooklyn  "/>
        <s v="Out Cold  "/>
        <s v="The Ladies Man  "/>
        <s v="Quartet  "/>
        <s v="Tomcats  "/>
        <s v="Frailty  "/>
        <s v="Woman in Gold  "/>
        <s v="Kinsey  "/>
        <s v="Slackers  "/>
        <s v="What's Eating Gilbert Grape  "/>
        <s v="Vera Drake  "/>
        <s v="The Guru  "/>
        <s v="The Perez Family  "/>
        <s v="Inside Llewyn Davis  "/>
        <s v="Return to the Blue Lagoon  "/>
        <s v="Copying Beethoven  "/>
        <s v="Tremors  "/>
        <s v="Killer Joe  "/>
        <s v="Alien  "/>
        <s v="Darkness Falls  "/>
        <s v="For Greater Glory: The True Story of Cristiada  "/>
        <s v="Saw V  "/>
        <s v="Poltergeist  "/>
        <s v="Darkness  "/>
        <s v="Machete  "/>
        <s v="Cruel Intentions  "/>
        <s v="E.T. the Extra-Terrestrial  "/>
        <s v="There Goes My Baby  "/>
        <s v="Poltergeist III  "/>
        <s v="The Spanish Prisoner  "/>
        <s v="Precious  "/>
        <s v="Goal! The Dream Begins  "/>
        <s v="Topsy-Turvy  "/>
        <s v="By the Sea  "/>
        <s v="Private Benjamin  "/>
        <s v="Cop Land  "/>
        <s v="Sarah's Key  "/>
        <s v="The Sea Inside  "/>
        <s v="Screwed  "/>
        <s v="Brother  "/>
        <s v="In the Land of Women  "/>
        <s v="Good Will Hunting  "/>
        <s v="Saw III  "/>
        <s v="Stripes  "/>
        <s v="Bring It On  "/>
        <s v="The Purge: Election Year  "/>
        <s v="She's All That  "/>
        <s v="Saw IV  "/>
        <s v="White Noise  "/>
        <s v="The Mighty Ducks  "/>
        <s v="The Grudge  "/>
        <s v="Jeepers Creepers  "/>
        <s v="Bill &amp; Ted's Excellent Adventure  "/>
        <s v="Oliver!  "/>
        <s v="The Best Exotic Marigold Hotel  "/>
        <s v="The Boy  "/>
        <s v="Devil  "/>
        <s v="Insidious: Chapter 3  "/>
        <s v="The Last Dragon  "/>
        <s v="The Lawnmower Man  "/>
        <s v="Dogma  "/>
        <s v="The Banger Sisters  "/>
        <s v="Twilight Zone: The Movie  "/>
        <s v="A Low Down Dirty Shame  "/>
        <s v="Can't Hardly Wait  "/>
        <s v="The Outsiders  "/>
        <s v="Sinister 2  "/>
        <s v="Valentine  "/>
        <s v="The Fourth Kind  "/>
        <s v="A Prairie Home Companion  "/>
        <s v="Sugar Hill  "/>
        <s v="Skyline  "/>
        <s v="The Second Best Exotic Marigold Hotel  "/>
        <s v="Kit Kittredge: An American Girl  "/>
        <s v="Mo' Better Blues  "/>
        <s v="Kung Pow: Enter the Fist  "/>
        <s v="Mud  "/>
        <s v="Reno 911!: Miami  "/>
        <s v="One Direction: This Is Us  "/>
        <s v="The Matador  "/>
        <s v="Love Jones  "/>
        <s v="End of the Spear  "/>
        <s v="Office Space  "/>
        <s v="Drop Dead Gorgeous  "/>
        <s v="Big Eyes  "/>
        <s v="Very Bad Things  "/>
        <s v="Sleepover  "/>
        <s v="MacGruber  "/>
        <s v="Dirty Pretty Things  "/>
        <s v="Over Her Dead Body  "/>
        <s v="Seeking a Friend for the End of the World  "/>
        <s v="The Collection  "/>
        <s v="Teacher's Pet  "/>
        <s v="The Red Violin  "/>
        <s v="The Straight Story  "/>
        <s v="Deuces Wild  "/>
        <s v="Bad Words  "/>
        <s v="Rescue Dawn  "/>
        <s v="Danny Collins  "/>
        <s v="Jeff, Who Lives at Home  "/>
        <s v="I Am Love  "/>
        <s v="Atlas Shrugged II: The Strike  "/>
        <s v="The House of Mirth  "/>
        <s v="Malone  "/>
        <s v="Peaceful Warrior  "/>
        <s v="Bucky Larson: Born to Be a Star  "/>
        <s v="Bamboozled  "/>
        <s v="The Forest  "/>
        <s v="While We're Young  "/>
        <s v="A Better Life  "/>
        <s v="Gun Shy  "/>
        <s v="Nicholas Nickleby  "/>
        <s v="The Iceman  "/>
        <s v="Cecil B. DeMented  "/>
        <s v="Owning Mahowny  "/>
        <s v="The Brothers Solomon  "/>
        <s v="My Blueberry Nights  "/>
        <s v="Swept Away  "/>
        <s v="War, Inc.  "/>
        <s v="Shaolin Soccer  "/>
        <s v="The Brown Bunny  "/>
        <s v="High Heels and Low Lifes  "/>
        <s v="Edmond  "/>
        <s v="Cinco de Mayo, La Batalla  "/>
        <s v="An Alan Smithee Film: Burn Hollywood Burn  "/>
        <s v="The Open Road  "/>
        <s v="Blonde Ambition  "/>
        <s v="The Oxford Murders  "/>
        <s v="Of Horses and Men  "/>
        <s v="The Good, the Bad, the Weird  "/>
        <s v="The Runaways  "/>
        <s v="Another Year  "/>
        <s v="The Blood of Heroes  "/>
        <s v="Hostel: Part II  "/>
        <s v="Chairman of the Board  "/>
        <s v="The Damned United  "/>
        <s v="The Queen  "/>
        <s v="Ernest &amp; Celestine  "/>
        <s v="The Lost City  "/>
        <s v="Next Friday  "/>
        <s v="You Only Live Twice  "/>
        <s v="Trust  "/>
        <s v="The Triplets of Belleville  "/>
        <s v="It's a Mad, Mad, Mad, Mad World  "/>
        <s v="The Great Beauty  "/>
        <s v="Death at a Funeral  "/>
        <s v="Stay Alive  "/>
        <s v="The Upside of Anger  "/>
        <s v="Nick and Norah's Infinite Playlist  "/>
        <s v="Rushmore  "/>
        <s v="Black or White  "/>
        <s v="The Limey  "/>
        <s v="Fiddler on the Roof  "/>
        <s v="Thunderball  "/>
        <s v="Set It Off  "/>
        <s v="The Best Man  "/>
        <s v="Child's Play  "/>
        <s v="Sicko  "/>
        <s v="The Purge: Anarchy  "/>
        <s v="Down to You  "/>
        <s v="Harold &amp; Kumar Go to White Castle  "/>
        <s v="Black Christmas  "/>
        <s v="Henry V  "/>
        <s v="Igby Goes Down  "/>
        <s v="Gracie  "/>
        <s v="Trust the Man  "/>
        <s v="Hamlet 2  "/>
        <s v="Glee: The 3D Concert Movie  "/>
        <s v="Two Evil Eyes  "/>
        <s v="All or Nothing  "/>
        <s v="Princess Kaiulani  "/>
        <s v="Undiscovered  "/>
        <s v="Skin Trade  "/>
        <s v="All Is Lost  "/>
        <s v="Logan's Run  "/>
        <s v="March or Die  "/>
        <s v="Sliding Doors  "/>
        <s v="Salvation Boulevard  "/>
        <s v="Memento  "/>
        <s v="Amour  "/>
        <s v="Crocodile Dundee  "/>
        <s v="A Scanner Darkly  "/>
        <s v="Awake  "/>
        <s v="Club Dread  "/>
        <s v="Thinner  "/>
        <s v="Swimfan  "/>
        <s v="The Way of the Gun  "/>
        <s v="The Rose  "/>
        <s v="Baggage Claim  "/>
        <s v="The DUFF  "/>
        <s v="Bright Star  "/>
        <s v="Repo! The Genetic Opera  "/>
        <s v="Nightcrawler  "/>
        <s v="Freddy's Dead: The Final Nightmare  "/>
        <s v="Maggie  "/>
        <s v="The Vatican Tapes  "/>
        <s v="Anatomy  "/>
        <s v="Footloose  "/>
        <s v="Mr. Turner  "/>
        <s v="Loaded Weapon 1  "/>
        <s v="The Sound of Music  "/>
        <s v="The Karate Kid  "/>
        <s v="The Ruins  "/>
        <s v="Hot Fuzz  "/>
        <s v="The Exorcist  "/>
        <s v="Jaws  "/>
        <s v="Fortress  "/>
        <s v="The Life Before Her Eyes  "/>
        <s v="Spider  "/>
        <s v="The Good Guy  "/>
        <s v="Boiler Room  "/>
        <s v="PCU  "/>
        <s v="Election  "/>
        <s v="Limbo  "/>
        <s v="Pulp Fiction  "/>
        <s v="Splash  "/>
        <s v="Little Miss Sunshine  "/>
        <s v="Stand by Me  "/>
        <s v="28 Days Later...  "/>
        <s v="You Got Served  "/>
        <s v="Escape from Alcatraz  "/>
        <s v="Brown Sugar  "/>
        <s v="A Thin Line Between Love and Hate  "/>
        <s v="50/50  "/>
        <s v="Shutter  "/>
        <s v="That Awkward Moment  "/>
        <s v="Much Ado About Nothing  "/>
        <s v="New Nightmare  "/>
        <s v="Drive Me Crazy  "/>
        <s v="Half Baked  "/>
        <s v="New in Town  "/>
        <s v="The Boondock Saints II: All Saints Day  "/>
        <s v="Enough Said  "/>
        <s v="Easy A  "/>
        <s v="Shadow of the Vampire  "/>
        <s v="Prom  "/>
        <s v="Held Up  "/>
        <s v="Woman on Top  "/>
        <s v="Anomalisa  "/>
        <s v="8 Women  "/>
        <s v="Showdown in Little Tokyo  "/>
        <s v="Clay Pigeons  "/>
        <s v="It's Kind of a Funny Story  "/>
        <s v="When Did You Last See Your Father?  "/>
        <s v="Prefontaine  "/>
        <s v="Begin Again  "/>
        <s v="Down in the Valley  "/>
        <s v="Brooklyn Rules  "/>
        <s v="The Singing Detective  "/>
        <s v="Fido  "/>
        <s v="The Wendell Baker Story  "/>
        <s v="Wild Target  "/>
        <s v="Pathology  "/>
        <s v="10th &amp; Wolf  "/>
        <s v="Aloft  "/>
        <s v="Extract  "/>
        <s v="Albert Nobbs  "/>
        <s v="A Nightmare on Elm Street 5: The Dream Child  "/>
        <s v="Duel in the Sun  "/>
        <s v="Sunshine Cleaning  "/>
        <s v="Not Easily Broken  "/>
        <s v="The Real Cancun  "/>
        <s v="March of the Penguins  "/>
        <s v="Hustle &amp; Flow  "/>
        <s v="The Prophecy  "/>
        <s v="Imagine Me &amp; You  "/>
        <s v="American History X  "/>
        <s v="Driving Miss Daisy  "/>
        <s v="Soul Food  "/>
        <s v="Rumble in the Bronx  "/>
        <s v="The Hotel New Hampshire  "/>
        <s v="Narc  "/>
        <s v="Men with Brooms  "/>
        <s v="Witless Protection  "/>
        <s v="The Work and the Glory  "/>
        <s v="Code 46  "/>
        <s v="The Omega Code  "/>
        <s v="Juno  "/>
        <s v="500 Days of Summer  "/>
        <s v="Good Night, and Good Luck.  "/>
        <s v="Get Low  "/>
        <s v="Melancholia  "/>
        <s v="Persepolis  "/>
        <s v="Harry Brown  "/>
        <s v="Jab Tak Hai Jaan  "/>
        <s v="Made in Dagenham  "/>
        <s v="Diamonds Are Forever  "/>
        <s v="End of Watch  "/>
        <s v="Things to Do in Denver When You're Dead  "/>
        <s v="A Nightmare on Elm Street 4: The Dream Master  "/>
        <s v="The Last Days on Mars  "/>
        <s v="Crazy Heart  "/>
        <s v="On Her Majesty's Secret Service  "/>
        <s v="American Psycho  "/>
        <s v="The Neon Demon  "/>
        <s v="The Piano  "/>
        <s v="Magic Mike  "/>
        <s v="Live and Let Die  "/>
        <s v="Capote  "/>
        <s v="Desperado  "/>
        <s v="Action Jackson  "/>
        <s v="Devil's Due  "/>
        <s v="Flirting with Disaster  "/>
        <s v="The Devil's Rejects  "/>
        <s v="Dope  "/>
        <s v="In Too Deep  "/>
        <s v="House of 1000 Corpses  "/>
        <s v="A Serious Man  "/>
        <s v="Warlock  "/>
        <s v="Beyond the Lights  "/>
        <s v="A Single Man  "/>
        <s v="The Last Temptation of Christ  "/>
        <s v="Outside Providence  "/>
        <s v="Bride &amp; Prejudice  "/>
        <s v="Who's Your Caddy?  "/>
        <s v="Split Second  "/>
        <s v="The Other Side of Heaven  "/>
        <s v="Veer-Zaara  "/>
        <s v="Redbelt  "/>
        <s v="Cyrus  "/>
        <s v="A Dog of Flanders  "/>
        <s v="Auto Focus  "/>
        <s v="Factory Girl  "/>
        <s v="We Need to Talk About Kevin  "/>
        <s v="The Mighty Macs  "/>
        <s v="Somewhere  "/>
        <s v="Hesher  "/>
        <s v="The Heart of Me  "/>
        <s v="Freeheld  "/>
        <s v="The Extra Man  "/>
        <s v="Ca$h  "/>
        <s v="Wah-Wah  "/>
        <s v="Nowhere in Africa  "/>
        <s v="Ghost World  "/>
        <s v="Bottle Rocket  "/>
        <s v="Monsoon Wedding  "/>
        <s v="Pale Rider  "/>
        <s v="Dazed and Confused  "/>
        <s v="House at the End of the Street  "/>
        <s v="The Chumscrubber  "/>
        <s v="Shade  "/>
        <s v="Incendies  "/>
        <s v="Jumping the Broom  "/>
        <s v="Mr. Holland's Opus  "/>
        <s v="Crash  "/>
        <s v="Eulogy  "/>
        <s v="The Secret of Kells  "/>
        <s v="Thank You for Smoking  "/>
        <s v="Annabelle  "/>
        <s v="Bran Nue Dae  "/>
        <s v="La Bamba  "/>
        <s v="Dressed to Kill  "/>
        <s v="The Adventures of Huck Finn  "/>
        <s v="Go  "/>
        <s v="Friends with Money  "/>
        <s v="Bats  "/>
        <s v="Shame  "/>
        <s v="The Work and the Glory II: American Zion  "/>
        <s v="The East  "/>
        <s v="A Home at the End of the World  "/>
        <s v="Aberdeen  "/>
        <s v="The Messenger  "/>
        <s v="The Terminator  "/>
        <s v="School Daze  "/>
        <s v="College  "/>
        <s v="Do the Right Thing  "/>
        <s v="My Week with Marilyn  "/>
        <s v="Police Academy: Mission to Moscow  "/>
        <s v="Metropolis  "/>
        <s v="Two Can Play That Game  "/>
        <s v="Snatch  "/>
        <s v="Madea's Family Reunion  "/>
        <s v="Movie 43  "/>
        <s v="Richard III  "/>
        <s v="Ta Ra Rum Pum  "/>
        <s v="The Godfather  "/>
        <s v="Rabbit-Proof Fence  "/>
        <s v="Boyz n the Hood  "/>
        <s v="Mallrats  "/>
        <s v="Grease  "/>
        <s v="Platoon  "/>
        <s v="Fahrenheit 9/11  "/>
        <s v="Butch Cassidy and the Sundance Kid  "/>
        <s v="Mary Poppins  "/>
        <s v="Ordinary People  "/>
        <s v="West Side Story  "/>
        <s v="Caddyshack  "/>
        <s v="The Brothers  "/>
        <s v="The Wood  "/>
        <s v="The Usual Suspects  "/>
        <s v="Van Wilder: Party Liaison  "/>
        <s v="The Wrestler  "/>
        <s v="Best in Show  "/>
        <s v="Escape from New York  "/>
        <s v="Daddy Day Camp  "/>
        <s v="Mystic Pizza  "/>
        <s v="Tales from the Hood  "/>
        <s v="The Last King of Scotland  "/>
        <s v="Dolphins and Whales 3D: Tribes of the Ocean  "/>
        <s v="Pollock  "/>
        <s v="200 Cigarettes  "/>
        <s v="The Words  "/>
        <s v="Casa de mi Padre  "/>
        <s v="City Island  "/>
        <s v="The Guard  "/>
        <s v="The Virgin Suicides  "/>
        <s v="Miss March  "/>
        <s v="Wish I Was Here  "/>
        <s v="Simply Irresistible  "/>
        <s v="Hedwig and the Angry Inch  "/>
        <s v="Only the Strong  "/>
        <s v="Shattered Glass  "/>
        <s v="Novocaine  "/>
        <s v="The Wackness  "/>
        <s v="Beastmaster 2: Through the Portal of Time  "/>
        <s v="The 5th Quarter  "/>
        <s v="The Greatest  "/>
        <s v="Snow Flower and the Secret Fan  "/>
        <s v="Come Early Morning  "/>
        <s v="Lucky Break  "/>
        <s v="Surfer, Dude  "/>
        <s v="Song One  "/>
        <s v="Saint Ralph  "/>
        <s v="Eve's Bayou  "/>
        <s v="The Barbarian Invasions  "/>
        <s v="Whale Rider  "/>
        <s v="3 Strikes  "/>
        <s v="House of D  "/>
        <s v="The Green Inferno  "/>
        <s v="Maniac  "/>
        <s v="Sunshine State  "/>
        <s v="Crossover  "/>
        <s v="[Rec] 2  "/>
        <s v="The Sting  "/>
        <s v="Chariots of Fire  "/>
        <s v="Diary of a Mad Black Woman  "/>
        <s v="Shine  "/>
        <s v="Iris  "/>
        <s v="The Chorus  "/>
        <s v="Harvard Man  "/>
        <s v="R100  "/>
        <s v="L'auberge espagnole  "/>
        <s v="The Ten  "/>
        <s v="Time Bandits  "/>
        <s v="O  "/>
        <s v="The Gift  "/>
        <s v="The Joneses  "/>
        <s v="Rosewater  "/>
        <s v="Severance  "/>
        <s v="Motherhood  "/>
        <s v="The Good Girl  "/>
        <s v="My Dog Skip  "/>
        <s v="Remember Me, My Love  "/>
        <s v="Bernie  "/>
        <s v="Mambo Italiano  "/>
        <s v="Wonderland  "/>
        <s v="Insidious: Chapter 2  "/>
        <s v="Jackass: The Movie  "/>
        <s v="Paranormal Activity 3  "/>
        <s v="Ouija  "/>
        <s v="Instructions Not Included  "/>
        <s v="Paranormal Activity 4  "/>
        <s v="The Robe  "/>
        <s v="Paranormal Activity: The Marked Ones  "/>
        <s v="Dallas Buyers Club  "/>
        <s v="Oculus  "/>
        <s v="Clerks II  "/>
        <s v="Billy Elliot  "/>
        <s v="The Way Way Back  "/>
        <s v="House Party 2  "/>
        <s v="Doug's 1st Movie  "/>
        <s v="The Apostle  "/>
        <s v="Our Idiot Brother  "/>
        <s v="As Above, So Below  "/>
        <s v="Addicted  "/>
        <s v="Still Alice  "/>
        <s v="Friday the 13th Part VIII: Jason Takes Manhattan  "/>
        <s v="My Big Fat Greek Wedding  "/>
        <s v="Spring Breakers  "/>
        <s v="Halloween: The Curse of Michael Myers  "/>
        <s v="The Haunting of Molly Hartley  "/>
        <s v="Lone Star  "/>
        <s v="Halloween 4: The Return of Michael Myers  "/>
        <s v="April Fool's Day  "/>
        <s v="Diner  "/>
        <s v="Lone Wolf McQuade  "/>
        <s v="Apollo 18  "/>
        <s v="No Escape  "/>
        <s v="Fifty Shades of Black  "/>
        <s v="The Perfect Match  "/>
        <s v="Digimon: The Movie  "/>
        <s v="Saved!  "/>
        <s v="The Forsaken  "/>
        <s v="UHF  "/>
        <s v="Slums of Beverly Hills  "/>
        <s v="Made  "/>
        <s v="Moon  "/>
        <s v="Sea Rex 3D: Journey to a Prehistoric World  "/>
        <s v="The Sweet Hereafter  "/>
        <s v="Bottle Shock  "/>
        <s v="Heavenly Creatures  "/>
        <s v="90 Minutes in Heaven  "/>
        <s v="Everything Must Go  "/>
        <s v="Zero Effect  "/>
        <s v="The Machinist  "/>
        <s v="Light Sleeper  "/>
        <s v="Kill the Messenger  "/>
        <s v="Rabbit Hole  "/>
        <s v="Party Monster  "/>
        <s v="Green Room  "/>
        <s v="Atlas Shrugged: Who Is John Galt?  "/>
        <s v="Albino Alligator  "/>
        <s v="Lovely, Still  "/>
        <s v="The Visit  "/>
        <s v="Redacted  "/>
        <s v="Fascination  "/>
        <s v="Rudderless  "/>
        <s v="Take Shelter  "/>
        <s v="Moms' Night Out  "/>
        <s v="The Last Exorcism Part II  "/>
        <s v="Chain Letter  "/>
        <s v="God's Not Dead 2  "/>
        <s v="Lights Out  "/>
        <s v="Mother and Child  "/>
        <s v="Good Bye Lenin!  "/>
        <s v="Hostel  "/>
        <s v="Only God Forgives  "/>
        <s v="Lady in White  "/>
        <s v="The Texas Chainsaw Massacre 2  "/>
        <s v="The Names of Love  "/>
        <s v="Savage Grace  "/>
        <s v="An Education  "/>
        <s v="Control  "/>
        <s v="A Nightmare on Elm Street 3: Dream Warriors  "/>
        <s v="Monster  "/>
        <s v="The Players Club  "/>
        <s v="Police Academy  "/>
        <s v="Four Weddings and a Funeral  "/>
        <s v="Bound  "/>
        <s v="Requiem for a Dream  "/>
        <s v="Donnie Darko  "/>
        <s v="Character  "/>
        <s v="After.Life  "/>
        <s v="Falcon Rising  "/>
        <s v="Thirteen Conversations About One Thing  "/>
        <s v="One Flew Over the Cuckoo's Nest  "/>
        <s v="Night Watch  "/>
        <s v="Larry the Cable Guy: Health Inspector  "/>
        <s v="Imaginary Heroes  "/>
        <s v="Flashdance  "/>
        <s v="Elite Squad  "/>
        <s v="Layer Cake  "/>
        <s v="Winter in Wartime  "/>
        <s v="Saw II  "/>
        <s v="Shaun of the Dead  "/>
        <s v="Of Gods and Men  "/>
        <s v="Soul Kitchen  "/>
        <s v="Porky's  "/>
        <s v="Survival of the Dead  "/>
        <s v="Lost in Translation  "/>
        <s v="Annie Hall  "/>
        <s v="The Greatest Show on Earth  "/>
        <s v="Monster's Ball  "/>
        <s v="The Boy Next Door  "/>
        <s v="They Live  "/>
        <s v="Boyhood  "/>
        <s v="Scoop  "/>
        <s v="The Wash  "/>
        <s v="The Night Listener  "/>
        <s v="A Haunted House 2  "/>
        <s v="The Rules of Attraction  "/>
        <s v="Four Rooms  "/>
        <s v="Secretary  "/>
        <s v="Talk Radio  "/>
        <s v="Waiting for Guffman  "/>
        <s v="Love Stinks  "/>
        <s v="You Kill Me  "/>
        <s v="Thumbsucker  "/>
        <s v="Mirrormask  "/>
        <s v="Samsara  "/>
        <s v="The Barbarians  "/>
        <s v="Poolhall Junkies  "/>
        <s v="The Loss of Sexual Innocence  "/>
        <s v="Joe  "/>
        <s v="The Big Tease  "/>
        <s v="Buen DÃ­a, RamÃ³n  "/>
        <s v="Mondays in the Sun  "/>
        <s v="The Last Time I Committed Suicide  "/>
        <s v="Futuro Beach  "/>
        <s v="Inescapable  "/>
        <s v="Desert Dancer  "/>
        <s v="Bowling for Columbine  "/>
        <s v="Friday the 13th Part III  "/>
        <s v="The Second Mother  "/>
        <s v="Gone with the Wind  "/>
        <s v="Le Havre  "/>
        <s v="Major Dundee  "/>
        <s v="The Good Heart  "/>
        <s v="The Hunt  "/>
        <s v="Saint John of Las Vegas  "/>
        <s v="Annie Get Your Gun  "/>
        <s v="The Pirate  "/>
        <s v="Leaving Las Vegas  "/>
        <s v="Evil Dead II  "/>
        <s v="Bend It Like Beckham  "/>
        <s v="The Descent  "/>
        <s v="Gerry  "/>
        <s v="The Kids Are All Right  "/>
        <s v="Defendor  "/>
        <s v="The Full Monty  "/>
        <s v="Airplane!  "/>
        <s v="Friday  "/>
        <s v="Menace II Society  "/>
        <s v="Creepshow 2  "/>
        <s v="The Witch  "/>
        <s v="I Got the Hook Up  "/>
        <s v="She's the One  "/>
        <s v="Gods and Monsters  "/>
        <s v="La otra conquista  "/>
        <s v="Ira &amp; Abby  "/>
        <s v="Winter Passing  "/>
        <s v="D.E.B.S.  "/>
        <s v="The Masked Saint  "/>
        <s v="Time to Choose  "/>
        <s v="Margin Call  "/>
        <s v="Trainspotting  "/>
        <s v="Jawbreaker  "/>
        <s v="Letters to God  "/>
        <s v="Run Lola Run  "/>
        <s v="Blue Valentine  "/>
        <s v="The Orphanage  "/>
        <s v="The Virginity Hit  "/>
        <s v="The Lazarus Effect  "/>
        <s v="Whiplash  "/>
        <s v="City of God  "/>
        <s v="Bella  "/>
        <s v="Basquiat  "/>
        <s v="The Cooler  "/>
        <s v="Beginners  "/>
        <s v="Excessive Force  "/>
        <s v="Hey Arnold! The Movie  "/>
        <s v="Halloween 5  "/>
        <s v="Don Jon  "/>
        <s v="The Sweeney  "/>
        <s v="Shooting Fish  "/>
        <s v="Pootie Tang  "/>
        <s v="Choke  "/>
        <s v="Maria Full of Grace  "/>
        <s v="Animal House  "/>
        <s v="Goldfinger  "/>
        <s v="The Original Kings of Comedy  "/>
        <s v="Paranormal Activity 2  "/>
        <s v="Waking Ned Devine  "/>
        <s v="A Room with a View  "/>
        <s v="The Purge  "/>
        <s v="Sinister  "/>
        <s v="Martin Lawrence Live: Runteldat  "/>
        <s v="Air Bud  "/>
        <s v="Jason Lives: Friday the 13th Part VI  "/>
        <s v="The Bridge on the River Kwai  "/>
        <s v="Spaced Invaders  "/>
        <s v="Dave Chappelle's Block Party  "/>
        <s v="Next Day Air  "/>
        <s v="Phat Girlz  "/>
        <s v="Before Midnight  "/>
        <s v="Teen Wolf Too  "/>
        <s v="Phantasm II  "/>
        <s v="Real Women Have Curves  "/>
        <s v="Whipped  "/>
        <s v="Kama Sutra: A Tale of Love  "/>
        <s v="Warlock: The Armageddon  "/>
        <s v="8 Heads in a Duffel Bag  "/>
        <s v="Tsotsi  "/>
        <s v="Happiness  "/>
        <s v="DysFunktional Family  "/>
        <s v="Tusk  "/>
        <s v="Oldboy  "/>
        <s v="Hobo with a Shotgun  "/>
        <s v="Compadres  "/>
        <s v="Bachelorette  "/>
        <s v="Tim and Eric's Billion Dollar Movie  "/>
        <s v="Fort McCoy  "/>
        <s v="Just Looking  "/>
        <s v="The Divide  "/>
        <s v="Tanner Hall  "/>
        <s v="Freakonomics  "/>
        <s v="Buried  "/>
        <s v="Waiting...  "/>
        <s v="Central Station  "/>
        <s v="Some Like It Hot  "/>
        <s v="Tristram Shandy: A Cock and Bull Story  "/>
        <s v="Friday the 13th Part VII: The New Blood  "/>
        <s v="The Wizard of Oz  "/>
        <s v="Young Frankenstein  "/>
        <s v="Beer League  "/>
        <s v="The Wraith  "/>
        <s v="Summer Storm  "/>
        <s v="Ulee's Gold  "/>
        <s v="Before Sunset  "/>
        <s v="Pinocchio  "/>
        <s v="Blazing Saddles  "/>
        <s v="Maurice  "/>
        <s v="Timecrimes  "/>
        <s v="Airborne  "/>
        <s v="Mean Machine  "/>
        <s v="Among Giants  "/>
        <s v="Jason Goes to Hell: The Final Friday  "/>
        <s v="A Haunted House  "/>
        <s v="2016: Obama's America  "/>
        <s v="Halloween III: Season of the Witch  "/>
        <s v="Kevin Hart: Let Me Explain  "/>
        <s v="My Own Private Idaho  "/>
        <s v="Garden State  "/>
        <s v="Before Sunrise  "/>
        <s v="Jesus' Son  "/>
        <s v="Robot &amp; Frank  "/>
        <s v="The Spectacular Now  "/>
        <s v="Religulous  "/>
        <s v="Fuel  "/>
        <s v="Valley of the Heart's Delight  "/>
        <s v="Eye of the Dolphin  "/>
        <s v="8: The Mormon Proposition  "/>
        <s v="Sleep Dealer  "/>
        <s v="Super  "/>
        <s v="The Lords of Salem  "/>
        <s v="All the Real Girls  "/>
        <s v="Go for It!  "/>
        <s v="Get on the Bus  "/>
        <s v="Thr3e  "/>
        <s v="The Crying Game  "/>
        <s v="Do You Believe?  "/>
        <s v="The Toxic Avenger Part II  "/>
        <s v="The Lady from Shanghai  "/>
        <s v="Fantasia  "/>
        <s v="Human Traffic  "/>
        <s v="A Nightmare on Elm Street 2: Freddy's Revenge  "/>
        <s v="High Tension  "/>
        <s v="Friday the 13th: A New Beginning  "/>
        <s v="The Last Sin Eater  "/>
        <s v="The Best Years of Our Lives  "/>
        <s v="Mi America  "/>
        <s v="Hit and Run  "/>
        <s v="The Proposition  "/>
        <s v="Y Tu MamÃ¡ TambiÃ©n  "/>
        <s v="Desert Blue  "/>
        <s v="Spun  "/>
        <s v="The History Boys  "/>
        <s v="The Secret in Their Eyes  "/>
        <s v="Dreaming of Joseph Lees  "/>
        <s v="Diary of the Dead  "/>
        <s v="My Life Without Me  "/>
        <s v="From Russia with Love  "/>
        <s v="It Follows  "/>
        <s v="Mad Max 2: The Road Warrior  "/>
        <s v="The Legend of Drunken Master  "/>
        <s v="Boys Don't Cry  "/>
        <s v="Silent House  "/>
        <s v="The Lives of Others  "/>
        <s v="Courageous  "/>
        <s v="Smoke Signals  "/>
        <s v="Amores Perros  "/>
        <s v="Winter's Bone  "/>
        <s v="Me and You and Everyone We Know  "/>
        <s v="We Are Your Friends  "/>
        <s v="Harsh Times  "/>
        <s v="Captive  "/>
        <s v="Full Frontal  "/>
        <s v="Witchboard  "/>
        <s v="Shortbus  "/>
        <s v="The Book of Mormon Movie, Volume 1: The Journey  "/>
        <s v="No End in Sight  "/>
        <s v="The Diary of a Teenage Girl  "/>
        <s v="In the Shadow of the Moon  "/>
        <s v="Inside Deep Throat  "/>
        <s v="Six-String Samurai  "/>
        <s v="Sherrybaby  "/>
        <s v="Gangster's Paradise: Jerusalema  "/>
        <s v="The Ghastly Love of Johnny X  "/>
        <s v="I Spit on Your Grave  "/>
        <s v="Foolish  "/>
        <s v="Waitress  "/>
        <s v="Exotica  "/>
        <s v="Trucker  "/>
        <s v="Snow White and the Seven Dwarfs  "/>
        <s v="Seven Samurai  "/>
        <s v="Bloody Sunday  "/>
        <s v="East Is East  "/>
        <s v="River's Edge  "/>
        <s v="Northfork  "/>
        <s v="Brotherly Love  "/>
        <s v="A Nightmare on Elm Street  "/>
        <s v="Friday the 13th: The Final Chapter  "/>
        <s v="The Last Exorcism  "/>
        <s v="El crimen del padre Amaro  "/>
        <s v="Beasts of the Southern Wild  "/>
        <s v="Songcatcher  "/>
        <s v="Travelers and Magicians  "/>
        <s v="Murderball  "/>
        <s v="In the Bedroom  "/>
        <s v="Happy, Texas  "/>
        <s v="My Summer of Love  "/>
        <s v="Amigo  "/>
        <s v="I Love Your Work  "/>
        <s v="Mississippi Mermaid  "/>
        <s v="Dracula: Pages from a Virgin's Diary  "/>
        <s v="Journey from the Fall  "/>
        <s v="Psycho Beach Party  "/>
        <s v="Boynton Beach Club  "/>
        <s v="This Is England  "/>
        <s v="Thirteen  "/>
        <s v="Waltz with Bashir  "/>
        <s v="The Missing Person  "/>
        <s v="The Greatest Movie Ever Sold  "/>
        <s v="The Bubble  "/>
        <s v="Kids  "/>
        <s v="The Squid and the Whale  "/>
        <s v="Buffalo '66  "/>
        <s v="Insidious  "/>
        <s v="Nine Queens  "/>
        <s v="The Ballad of Jack and Rose  "/>
        <s v="The To Do List  "/>
        <s v="Killing Zoe  "/>
        <s v="The Believer  "/>
        <s v="Session 9  "/>
        <s v="I Want Someone to Eat Cheese With  "/>
        <s v="Modern Times  "/>
        <s v="Stolen Summer  "/>
        <s v="My Name Is Bruce  "/>
        <s v="The Salon  "/>
        <s v="Road Hard  "/>
        <s v="Pontypool  "/>
        <s v="Eddie: The Sleepwalking Cannibal  "/>
        <s v="Neal 'N' Nikki  "/>
        <s v="Chocolate: Deep Dark Secrets  "/>
        <s v="The Jimmy Show  "/>
        <s v="One to Another  "/>
        <s v="The Holy Girl  "/>
        <s v="Incident at Loch Ness  "/>
        <s v="Prison  "/>
        <s v="Caramel  "/>
        <s v="The Celebration  "/>
        <s v="Trees Lounge  "/>
        <s v="The Basket  "/>
        <s v="The Amazing Catfish  "/>
        <s v="Friday the 13th Part 2  "/>
        <s v="Sex, Lies, and Videotape  "/>
        <s v="Saw  "/>
        <s v="Super Troopers  "/>
        <s v="You Can Count on Me  "/>
        <s v="But I'm a Cheerleader  "/>
        <s v="Home Run  "/>
        <s v="Reservoir Dogs  "/>
        <s v="The Good, the Bad and the Ugly  "/>
        <s v="Blue Like Jazz  "/>
        <s v="Down and Out with the Dolls  "/>
        <s v="Pink Ribbons, Inc.  "/>
        <s v="Certifiably Jonathan  "/>
        <s v="The Knife of Don Juan  "/>
        <s v="The Woman Chaser  "/>
        <s v="Bloodsport  "/>
        <s v="From a Whisper to a Scream  "/>
        <s v="Beyond the Black Rainbow  "/>
        <s v="The Raid: Redemption  "/>
        <s v="Dr. No  "/>
        <s v="Blue Ruin  "/>
        <s v="The Fog  "/>
        <s v="Man on Wire  "/>
        <s v="The Lunchbox  "/>
        <s v="Yes  "/>
        <s v="Kissing Jessica Stein  "/>
        <s v="The Hebrew Hammer  "/>
        <s v="Unfriended  "/>
        <s v="The Howling  "/>
        <s v="Chernobyl Diaries  "/>
        <s v="Hellraiser  "/>
        <s v="Cry_Wolf  "/>
        <s v="Transamerica  "/>
        <s v="The Devil Inside  "/>
        <s v="The Sessions  "/>
        <s v="Next Stop Wonderland  "/>
        <s v="Frozen River  "/>
        <s v="20 Feet from Stardom  "/>
        <s v="Two Girls and a Guy  "/>
        <s v="Walking and Talking  "/>
        <s v="Who Killed the Electric Car?  "/>
        <s v="The Broken Hearts Club: A Romantic Comedy  "/>
        <s v="Slam  "/>
        <s v="Brigham City  "/>
        <s v="Fiza  "/>
        <s v="Orgazmo  "/>
        <s v="Dream with the Fishes  "/>
        <s v="Blue Car  "/>
        <s v="Luminarias  "/>
        <s v="Wristcutters: A Love Story  "/>
        <s v="The Battle of Shaker Heights  "/>
        <s v="The Act of Killing  "/>
        <s v="Taxi to the Dark Side  "/>
        <s v="Once in a Lifetime: The Extraordinary Story of the New York Cosmos  "/>
        <s v="Antarctica: A Year on Ice  "/>
        <s v="A Lego Brickumentary  "/>
        <s v="Hardflip  "/>
        <s v="Safe Men  "/>
        <s v="The Specials  "/>
        <s v="Alone with Her  "/>
        <s v="Creative Control  "/>
        <s v="Special  "/>
        <s v="In Her Line of Fire  "/>
        <s v="To Save a Life  "/>
        <s v="The Cure  "/>
        <s v="Lock, Stock and Two Smoking Barrels  "/>
        <s v="Rocky  "/>
        <s v="Hard Candy  "/>
        <s v="L!fe Happens  "/>
        <s v="On the Waterfront  "/>
        <s v="Beyond the Valley of the Dolls  "/>
        <s v="The House of the Devil  "/>
        <s v="The Quiet  "/>
        <s v="Fruitvale Station  "/>
        <s v="The Brass Teapot  "/>
        <s v="Donkey Punch  "/>
        <s v="Sling Blade  "/>
        <s v="The Hammer  "/>
        <s v="Latter Days  "/>
        <s v="For a Good Time, Call...  "/>
        <s v="Time Changer  "/>
        <s v="Psycho  "/>
        <s v="Welcome to the Dollhouse  "/>
        <s v="Ruby in Paradise  "/>
        <s v="Raising Victor Vargas  "/>
        <s v="Deterrence  "/>
        <s v="Dead Snow  "/>
        <s v="Saints and Soldiers  "/>
        <s v="American Graffiti  "/>
        <s v="Aqua Teen Hunger Force Colon Movie Film for Theaters  "/>
        <s v="Safety Not Guaranteed  "/>
        <s v="The Innkeepers  "/>
        <s v="Interview with the Assassin  "/>
        <s v="Hoop Dreams  "/>
        <s v="L.I.E.  "/>
        <s v="Half Nelson  "/>
        <s v="Naturally Native  "/>
        <s v="Dead Man's Shoes  "/>
        <s v="Stake Land  "/>
        <s v="Hav Plenty  "/>
        <s v="Top Hat  "/>
        <s v="Not Cool  "/>
        <s v="Woodstock  "/>
        <s v="Mercy Streets  "/>
        <s v="Arnolds Park  "/>
        <s v="Broken Vessels  "/>
        <s v="4 Months, 3 Weeks and 2 Days  "/>
        <s v="A Hard Day's Night  "/>
        <s v="The Harvest/La Cosecha  "/>
        <s v="Mean Streets  "/>
        <s v="May  "/>
        <s v="The Perfect Host  "/>
        <s v="A Separation  "/>
        <s v="Kill List  "/>
        <s v="Fireproof  "/>
        <s v="Benji  "/>
        <s v="Open Water  "/>
        <s v="Kingdom of the Spiders  "/>
        <s v="The Station Agent  "/>
        <s v="Beyond the Mat  "/>
        <s v="The Singles Ward  "/>
        <s v="Sholem Aleichem: Laughing in the Darkness  "/>
        <s v="Groove  "/>
        <s v="The R.M.  "/>
        <s v="Twin Falls Idaho  "/>
        <s v="Mean Creek  "/>
        <s v="Hurricane Streets  "/>
        <s v="Never Again  "/>
        <s v="Civil Brand  "/>
        <s v="Lonesome Jim  "/>
        <s v="Deceptive Practice: The Mysteries and Mentors of Ricky Jay  "/>
        <s v="The Other Dream Team  "/>
        <s v="Finishing the Game: The Search for a New Bruce Lee  "/>
        <s v="Rubber  "/>
        <s v="Kiss the Bride  "/>
        <s v="The Slaughter Rule  "/>
        <s v="Monsters  "/>
        <s v="The Living Wake  "/>
        <s v="Detention of the Dead  "/>
        <s v="Born to Fly: Elizabeth Streb vs. Gravity  "/>
        <s v="Poultrygeist: Night of the Chicken Dead  "/>
        <s v="Sweet Sweetback's Baadasssss Song  "/>
        <s v="Straight Out of Brooklyn  "/>
        <s v="Conversations with Other Women  "/>
        <s v="Censored Voices  "/>
        <s v="42nd Street  "/>
        <s v="Filly Brown  "/>
        <s v="Napoleon Dynamite  "/>
        <s v="QuinceaÃ±era  "/>
        <s v="I Want Your Money  "/>
        <s v="The Beyond  "/>
        <s v="The Broadway Melody  "/>
        <s v="Trekkies  "/>
        <s v="Cube  "/>
        <s v="American Ninja 2: The Confrontation  "/>
        <s v="Tumbleweeds  "/>
        <s v="Halloween  "/>
        <s v="When the Cat's Away  "/>
        <s v="Pieces of April  "/>
        <s v="Old Joy  "/>
        <s v="Ayurveda: Art of Being  "/>
        <s v="First Love, Last Rites  "/>
        <s v="Locker 13  "/>
        <s v="Compliance  "/>
        <s v="Chasing Amy  "/>
        <s v="Lovely &amp; Amazing  "/>
        <s v="Better Luck Tomorrow  "/>
        <s v="The Incredibly True Adventure of Two Girls in Love  "/>
        <s v="Chuck &amp; Buck  "/>
        <s v="American Desi  "/>
        <s v="Love and Other Catastrophes  "/>
        <s v="I Married a Strange Person!  "/>
        <s v="Like Crazy  "/>
        <s v="Sugar Town  "/>
        <s v="The Canyons  "/>
        <s v="The Sticky Fingers of Time  "/>
        <s v="Clerks  "/>
        <s v="Monty Python and the Holy Grail  "/>
        <s v="Metropolitan  "/>
        <s v="Burn  "/>
        <s v="Urbania  "/>
        <s v="The Beast from 20,000 Fathoms  "/>
        <s v="Wendy and Lucy  "/>
        <s v="Fighting Tommy Riley  "/>
        <s v="Swingers  "/>
        <s v="A Fistful of Dollars  "/>
        <s v="Short Cut to Nirvana: Kumbh Mela  "/>
        <s v="The Grace Card  "/>
        <s v="Middle of Nowhere  "/>
        <s v="The Business of Fancydancing  "/>
        <s v="Call + Response  "/>
        <s v="The Trials of Darryl Hunt  "/>
        <s v="Cheap Thrills  "/>
        <s v="Children of Heaven  "/>
        <s v="Once  "/>
        <s v="She's Gotta Have It  "/>
        <s v="Nothing But a Man  "/>
        <s v="The Horse Boy  "/>
        <s v="Roger &amp; Me  "/>
        <s v="November  "/>
        <s v="Tadpole  "/>
        <s v="Antarctic Edge: 70 ° South  "/>
        <s v="Top Spin  "/>
        <s v="Your Sister's Sister  "/>
        <s v="Weekend  "/>
        <s v="Gory Gory Hallelujah  "/>
        <s v="Another Earth  "/>
        <s v="Facing the Giants  "/>
        <s v="The Gallows  "/>
        <s v="Hollywood Shuffle  "/>
        <s v="The Texas Chain Saw Massacre  "/>
        <s v="Happy Christmas  "/>
        <s v="Super Size Me  "/>
        <s v="Tiny Furniture  "/>
        <s v="The Blair Witch Project  "/>
        <s v="Pi  "/>
        <s v="20 Dates  "/>
        <s v="The FP  "/>
        <s v="Osama  "/>
        <s v="George Washington  "/>
        <s v="The Lost Skeleton of Cadavra  "/>
        <s v="Smiling Fish &amp; Goat on Fire  "/>
        <s v="Marilyn Hotchkiss' Ballroom Dancing and Charm School  "/>
        <s v="The Legend of God's Gun  "/>
        <s v="Pink Narcissus  "/>
        <s v="The Brothers McMullen  "/>
        <s v="In the Company of Men  "/>
        <s v="Slacker  "/>
        <s v="Paranormal Activity  "/>
        <s v="The Puffy Chair  "/>
        <s v="Breaking Upwards  "/>
        <s v="London  "/>
        <s v="Pink Flamingos  "/>
        <s v="The Circle  "/>
        <s v="Newlyweds  "/>
        <s v="Primer  "/>
        <s v="Cavite  "/>
        <s v="El Mariachi  "/>
        <s v="Clean  "/>
        <s v="My Date with Drew  "/>
        <s v="Tarnation  "/>
      </sharedItems>
    </cacheField>
    <cacheField name="language" numFmtId="0">
      <sharedItems count="38">
        <s v="Korean"/>
        <s v="Hungarian"/>
        <s v="Japanese"/>
        <s v="Hindi"/>
        <s v="Spanish"/>
        <s v="English"/>
        <s v="Mandarin"/>
        <s v="Thai"/>
        <s v="French"/>
        <s v="Czech"/>
        <s v="Aboriginal"/>
        <s v="Filipino"/>
        <s v="Danish"/>
        <s v="Maya"/>
        <s v="Cantonese"/>
        <s v="Norwegian"/>
        <s v="Aramaic"/>
        <s v="Kazakh"/>
        <s v="Italian"/>
        <s v="Swedish"/>
        <s v="Dutch"/>
        <s v="Dari"/>
        <s v="German"/>
        <s v="Mongolian"/>
        <s v="Telugu"/>
        <s v="Bosnian"/>
        <s v="Icelandic"/>
        <s v="Russian"/>
        <s v="Portuguese"/>
        <s v="None"/>
        <s v="Zulu"/>
        <s v="Dzongkha"/>
        <s v="Vietnamese"/>
        <s v="Hebrew"/>
        <s v="Arabic"/>
        <s v="Indonesian"/>
        <s v="Romanian"/>
        <s v="Persian"/>
      </sharedItems>
    </cacheField>
    <cacheField name="title_year" numFmtId="0">
      <sharedItems containsSemiMixedTypes="0" containsString="0" containsNumber="1" containsInteger="1" minValue="1927" maxValue="2016"/>
    </cacheField>
    <cacheField name="imdb_score" numFmtId="0">
      <sharedItems containsSemiMixedTypes="0" containsString="0" containsNumber="1" minValue="1.6" maxValue="9.3000000000000007"/>
    </cacheField>
    <cacheField name="gross" numFmtId="0">
      <sharedItems containsSemiMixedTypes="0" containsString="0" containsNumber="1" containsInteger="1" minValue="162" maxValue="760505847"/>
    </cacheField>
    <cacheField name="budget" numFmtId="0">
      <sharedItems containsSemiMixedTypes="0" containsString="0" containsNumber="1" containsInteger="1" minValue="218" maxValue="4200000000"/>
    </cacheField>
    <cacheField name="Profit" numFmtId="0">
      <sharedItems containsSemiMixedTypes="0" containsString="0" containsNumber="1" containsInteger="1" minValue="-4199788333" maxValue="5235058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85">
  <r>
    <x v="0"/>
    <n v="112"/>
    <s v="Crime|Drama"/>
    <x v="0"/>
    <x v="0"/>
    <n v="2005"/>
    <n v="7.7"/>
    <n v="211667"/>
    <n v="4200000000"/>
    <n v="-4199788333"/>
  </r>
  <r>
    <x v="1"/>
    <n v="134"/>
    <s v="Drama|Romance|War"/>
    <x v="1"/>
    <x v="1"/>
    <n v="2005"/>
    <n v="7.1"/>
    <n v="195888"/>
    <n v="2500000000"/>
    <n v="-2499804112"/>
  </r>
  <r>
    <x v="2"/>
    <n v="134"/>
    <s v="Adventure|Animation|Fantasy"/>
    <x v="2"/>
    <x v="2"/>
    <n v="1997"/>
    <n v="8.4"/>
    <n v="2298191"/>
    <n v="2400000000"/>
    <n v="-2397701809"/>
  </r>
  <r>
    <x v="3"/>
    <n v="103"/>
    <s v="Action|Adventure|Animation|Family|Sci-Fi|Thriller"/>
    <x v="3"/>
    <x v="2"/>
    <n v="2004"/>
    <n v="6.9"/>
    <n v="410388"/>
    <n v="2127519898"/>
    <n v="-2127109510"/>
  </r>
  <r>
    <x v="3"/>
    <n v="124"/>
    <s v="Action|Animation|Sci-Fi"/>
    <x v="4"/>
    <x v="2"/>
    <n v="1988"/>
    <n v="8.1"/>
    <n v="439162"/>
    <n v="1100000000"/>
    <n v="-1099560838"/>
  </r>
  <r>
    <x v="4"/>
    <n v="99"/>
    <s v="Action|Adventure|Drama|Sci-Fi|Thriller"/>
    <x v="5"/>
    <x v="2"/>
    <n v="1999"/>
    <n v="6"/>
    <n v="10037390"/>
    <n v="1000000000"/>
    <n v="-989962610"/>
  </r>
  <r>
    <x v="5"/>
    <n v="193"/>
    <s v="Drama"/>
    <x v="6"/>
    <x v="3"/>
    <n v="2006"/>
    <n v="6"/>
    <n v="3275443"/>
    <n v="700000000"/>
    <n v="-696724557"/>
  </r>
  <r>
    <x v="6"/>
    <n v="115"/>
    <s v="Drama|Musical"/>
    <x v="7"/>
    <x v="4"/>
    <n v="1998"/>
    <n v="7.2"/>
    <n v="1687311"/>
    <n v="700000000"/>
    <n v="-698312689"/>
  </r>
  <r>
    <x v="7"/>
    <n v="90"/>
    <s v="Action|Drama|Romance|Thriller"/>
    <x v="8"/>
    <x v="5"/>
    <n v="2010"/>
    <n v="6"/>
    <n v="1602466"/>
    <n v="600000000"/>
    <n v="-598397534"/>
  </r>
  <r>
    <x v="8"/>
    <n v="150"/>
    <s v="Action|Adventure|Drama|History|War"/>
    <x v="9"/>
    <x v="6"/>
    <n v="2008"/>
    <n v="7.4"/>
    <n v="626809"/>
    <n v="553632000"/>
    <n v="-553005191"/>
  </r>
  <r>
    <x v="9"/>
    <n v="300"/>
    <s v="Action|Adventure|Drama|History|War"/>
    <x v="10"/>
    <x v="7"/>
    <n v="2001"/>
    <n v="6.6"/>
    <n v="454255"/>
    <n v="400000000"/>
    <n v="-399545745"/>
  </r>
  <r>
    <x v="10"/>
    <n v="158"/>
    <s v="Adventure|Biography|Drama|History|War"/>
    <x v="11"/>
    <x v="5"/>
    <n v="1999"/>
    <n v="6.4"/>
    <n v="14131298"/>
    <n v="390000000"/>
    <n v="-375868702"/>
  </r>
  <r>
    <x v="11"/>
    <n v="169"/>
    <s v="Action|Adventure|Fantasy"/>
    <x v="12"/>
    <x v="5"/>
    <n v="2007"/>
    <n v="7.1"/>
    <n v="309404152"/>
    <n v="300000000"/>
    <n v="9404152"/>
  </r>
  <r>
    <x v="12"/>
    <n v="110"/>
    <s v="Action"/>
    <x v="13"/>
    <x v="7"/>
    <n v="2008"/>
    <n v="6.2"/>
    <n v="102055"/>
    <n v="300000000"/>
    <n v="-299897945"/>
  </r>
  <r>
    <x v="13"/>
    <n v="132"/>
    <s v="Action|Adventure|Sci-Fi"/>
    <x v="14"/>
    <x v="5"/>
    <n v="2012"/>
    <n v="6.6"/>
    <n v="73058679"/>
    <n v="263700000"/>
    <n v="-190641321"/>
  </r>
  <r>
    <x v="14"/>
    <n v="100"/>
    <s v="Adventure|Animation|Comedy|Family|Fantasy|Musical|Romance"/>
    <x v="15"/>
    <x v="5"/>
    <n v="2010"/>
    <n v="7.8"/>
    <n v="200807262"/>
    <n v="260000000"/>
    <n v="-59192738"/>
  </r>
  <r>
    <x v="15"/>
    <n v="156"/>
    <s v="Action|Adventure|Romance"/>
    <x v="16"/>
    <x v="5"/>
    <n v="2007"/>
    <n v="6.2"/>
    <n v="336530303"/>
    <n v="258000000"/>
    <n v="78530303"/>
  </r>
  <r>
    <x v="16"/>
    <n v="164"/>
    <s v="Action|Thriller"/>
    <x v="17"/>
    <x v="5"/>
    <n v="2012"/>
    <n v="8.5"/>
    <n v="448130642"/>
    <n v="250000000"/>
    <n v="198130642"/>
  </r>
  <r>
    <x v="17"/>
    <n v="141"/>
    <s v="Action|Adventure|Sci-Fi"/>
    <x v="18"/>
    <x v="5"/>
    <n v="2015"/>
    <n v="7.5"/>
    <n v="458991599"/>
    <n v="250000000"/>
    <n v="208991599"/>
  </r>
  <r>
    <x v="18"/>
    <n v="153"/>
    <s v="Adventure|Family|Fantasy|Mystery"/>
    <x v="19"/>
    <x v="5"/>
    <n v="2009"/>
    <n v="7.5"/>
    <n v="301956980"/>
    <n v="250000000"/>
    <n v="51956980"/>
  </r>
  <r>
    <x v="19"/>
    <n v="183"/>
    <s v="Action|Adventure|Sci-Fi"/>
    <x v="20"/>
    <x v="5"/>
    <n v="2016"/>
    <n v="6.9"/>
    <n v="330249062"/>
    <n v="250000000"/>
    <n v="80249062"/>
  </r>
  <r>
    <x v="20"/>
    <n v="136"/>
    <s v="Action|Adventure|Fantasy"/>
    <x v="21"/>
    <x v="5"/>
    <n v="2011"/>
    <n v="6.7"/>
    <n v="241063875"/>
    <n v="250000000"/>
    <n v="-8936125"/>
  </r>
  <r>
    <x v="21"/>
    <n v="164"/>
    <s v="Adventure|Fantasy"/>
    <x v="22"/>
    <x v="5"/>
    <n v="2014"/>
    <n v="7.5"/>
    <n v="255108370"/>
    <n v="250000000"/>
    <n v="5108370"/>
  </r>
  <r>
    <x v="22"/>
    <n v="147"/>
    <s v="Action|Adventure|Sci-Fi"/>
    <x v="23"/>
    <x v="5"/>
    <n v="2016"/>
    <n v="8.1999999999999993"/>
    <n v="407197282"/>
    <n v="250000000"/>
    <n v="157197282"/>
  </r>
  <r>
    <x v="23"/>
    <n v="148"/>
    <s v="Action|Adventure|Thriller"/>
    <x v="24"/>
    <x v="5"/>
    <n v="2015"/>
    <n v="6.8"/>
    <n v="200074175"/>
    <n v="245000000"/>
    <n v="-44925825"/>
  </r>
  <r>
    <x v="24"/>
    <n v="178"/>
    <s v="Action|Adventure|Fantasy|Sci-Fi"/>
    <x v="25"/>
    <x v="5"/>
    <n v="2009"/>
    <n v="7.9"/>
    <n v="760505847"/>
    <n v="237000000"/>
    <n v="523505847"/>
  </r>
  <r>
    <x v="25"/>
    <n v="153"/>
    <s v="Action|Adventure|Fantasy"/>
    <x v="26"/>
    <x v="5"/>
    <n v="2012"/>
    <n v="7"/>
    <n v="262030663"/>
    <n v="230000000"/>
    <n v="32030663"/>
  </r>
  <r>
    <x v="11"/>
    <n v="151"/>
    <s v="Action|Adventure|Fantasy"/>
    <x v="27"/>
    <x v="5"/>
    <n v="2006"/>
    <n v="7.3"/>
    <n v="423032628"/>
    <n v="225000000"/>
    <n v="198032628"/>
  </r>
  <r>
    <x v="19"/>
    <n v="143"/>
    <s v="Action|Adventure|Fantasy|Sci-Fi"/>
    <x v="28"/>
    <x v="5"/>
    <n v="2013"/>
    <n v="7.2"/>
    <n v="291021565"/>
    <n v="225000000"/>
    <n v="66021565"/>
  </r>
  <r>
    <x v="26"/>
    <n v="150"/>
    <s v="Action|Adventure|Family|Fantasy"/>
    <x v="29"/>
    <x v="5"/>
    <n v="2008"/>
    <n v="6.6"/>
    <n v="141614023"/>
    <n v="225000000"/>
    <n v="-83385977"/>
  </r>
  <r>
    <x v="27"/>
    <n v="106"/>
    <s v="Action|Adventure|Comedy|Family|Fantasy|Sci-Fi"/>
    <x v="30"/>
    <x v="5"/>
    <n v="2012"/>
    <n v="6.8"/>
    <n v="179020854"/>
    <n v="225000000"/>
    <n v="-45979146"/>
  </r>
  <r>
    <x v="21"/>
    <n v="186"/>
    <s v="Adventure|Fantasy"/>
    <x v="31"/>
    <x v="5"/>
    <n v="2013"/>
    <n v="7.9"/>
    <n v="258355354"/>
    <n v="225000000"/>
    <n v="33355354"/>
  </r>
  <r>
    <x v="17"/>
    <n v="173"/>
    <s v="Action|Adventure|Sci-Fi"/>
    <x v="32"/>
    <x v="5"/>
    <n v="2012"/>
    <n v="8.1"/>
    <n v="623279547"/>
    <n v="220000000"/>
    <n v="403279547"/>
  </r>
  <r>
    <x v="11"/>
    <n v="150"/>
    <s v="Action|Adventure|Western"/>
    <x v="33"/>
    <x v="5"/>
    <n v="2013"/>
    <n v="6.5"/>
    <n v="89289910"/>
    <n v="215000000"/>
    <n v="-125710090"/>
  </r>
  <r>
    <x v="15"/>
    <n v="130"/>
    <s v="Adventure|Family|Fantasy"/>
    <x v="34"/>
    <x v="5"/>
    <n v="2013"/>
    <n v="6.4"/>
    <n v="234903076"/>
    <n v="215000000"/>
    <n v="19903076"/>
  </r>
  <r>
    <x v="28"/>
    <n v="104"/>
    <s v="Action|Adventure|Fantasy|Sci-Fi|Thriller"/>
    <x v="35"/>
    <x v="5"/>
    <n v="2006"/>
    <n v="6.8"/>
    <n v="234360014"/>
    <n v="210000000"/>
    <n v="24360014"/>
  </r>
  <r>
    <x v="29"/>
    <n v="165"/>
    <s v="Action|Adventure|Sci-Fi"/>
    <x v="36"/>
    <x v="5"/>
    <n v="2014"/>
    <n v="5.7"/>
    <n v="245428137"/>
    <n v="210000000"/>
    <n v="35428137"/>
  </r>
  <r>
    <x v="30"/>
    <n v="169"/>
    <s v="Action|Adventure|Sci-Fi"/>
    <x v="37"/>
    <x v="5"/>
    <n v="2006"/>
    <n v="6.1"/>
    <n v="200069408"/>
    <n v="209000000"/>
    <n v="-8930592"/>
  </r>
  <r>
    <x v="31"/>
    <n v="131"/>
    <s v="Action|Adventure|Sci-Fi|Thriller"/>
    <x v="38"/>
    <x v="5"/>
    <n v="2012"/>
    <n v="5.9"/>
    <n v="65173160"/>
    <n v="209000000"/>
    <n v="-143826840"/>
  </r>
  <r>
    <x v="21"/>
    <n v="201"/>
    <s v="Action|Adventure|Drama|Romance"/>
    <x v="39"/>
    <x v="5"/>
    <n v="2005"/>
    <n v="7.2"/>
    <n v="218051260"/>
    <n v="207000000"/>
    <n v="11051260"/>
  </r>
  <r>
    <x v="32"/>
    <n v="106"/>
    <s v="Action|Adventure"/>
    <x v="40"/>
    <x v="5"/>
    <n v="2008"/>
    <n v="6.7"/>
    <n v="168368427"/>
    <n v="200000000"/>
    <n v="-31631573"/>
  </r>
  <r>
    <x v="33"/>
    <n v="156"/>
    <s v="Action|Adventure|Drama|History"/>
    <x v="41"/>
    <x v="5"/>
    <n v="2010"/>
    <n v="6.7"/>
    <n v="105219735"/>
    <n v="200000000"/>
    <n v="-94780265"/>
  </r>
  <r>
    <x v="24"/>
    <n v="194"/>
    <s v="Drama|Romance"/>
    <x v="42"/>
    <x v="5"/>
    <n v="1997"/>
    <n v="7.7"/>
    <n v="658672302"/>
    <n v="200000000"/>
    <n v="458672302"/>
  </r>
  <r>
    <x v="23"/>
    <n v="143"/>
    <s v="Action|Adventure|Thriller"/>
    <x v="43"/>
    <x v="5"/>
    <n v="2012"/>
    <n v="7.8"/>
    <n v="304360277"/>
    <n v="200000000"/>
    <n v="104360277"/>
  </r>
  <r>
    <x v="15"/>
    <n v="135"/>
    <s v="Action|Adventure|Fantasy|Romance"/>
    <x v="44"/>
    <x v="5"/>
    <n v="2004"/>
    <n v="7.3"/>
    <n v="373377893"/>
    <n v="200000000"/>
    <n v="173377893"/>
  </r>
  <r>
    <x v="34"/>
    <n v="195"/>
    <s v="Action|Adventure|Sci-Fi"/>
    <x v="45"/>
    <x v="5"/>
    <n v="2013"/>
    <n v="7.2"/>
    <n v="408992272"/>
    <n v="200000000"/>
    <n v="208992272"/>
  </r>
  <r>
    <x v="35"/>
    <n v="108"/>
    <s v="Adventure|Family|Fantasy"/>
    <x v="46"/>
    <x v="5"/>
    <n v="2010"/>
    <n v="6.5"/>
    <n v="334185206"/>
    <n v="200000000"/>
    <n v="134185206"/>
  </r>
  <r>
    <x v="36"/>
    <n v="104"/>
    <s v="Adventure|Animation|Comedy|Family|Fantasy"/>
    <x v="47"/>
    <x v="5"/>
    <n v="2013"/>
    <n v="7.3"/>
    <n v="268488329"/>
    <n v="200000000"/>
    <n v="68488329"/>
  </r>
  <r>
    <x v="29"/>
    <n v="150"/>
    <s v="Action|Adventure|Sci-Fi"/>
    <x v="48"/>
    <x v="5"/>
    <n v="2009"/>
    <n v="6"/>
    <n v="402076689"/>
    <n v="200000000"/>
    <n v="202076689"/>
  </r>
  <r>
    <x v="25"/>
    <n v="142"/>
    <s v="Action|Adventure|Fantasy|Sci-Fi"/>
    <x v="49"/>
    <x v="5"/>
    <n v="2014"/>
    <n v="6.7"/>
    <n v="202853933"/>
    <n v="200000000"/>
    <n v="2853933"/>
  </r>
  <r>
    <x v="37"/>
    <n v="106"/>
    <s v="Adventure|Animation|Comedy|Family|Sport"/>
    <x v="50"/>
    <x v="5"/>
    <n v="2011"/>
    <n v="6.3"/>
    <n v="191450875"/>
    <n v="200000000"/>
    <n v="-8549125"/>
  </r>
  <r>
    <x v="38"/>
    <n v="123"/>
    <s v="Action|Adventure|Sci-Fi"/>
    <x v="51"/>
    <x v="5"/>
    <n v="2011"/>
    <n v="5.6"/>
    <n v="116593191"/>
    <n v="200000000"/>
    <n v="-83406809"/>
  </r>
  <r>
    <x v="39"/>
    <n v="103"/>
    <s v="Adventure|Animation|Comedy|Family|Fantasy"/>
    <x v="52"/>
    <x v="5"/>
    <n v="2010"/>
    <n v="8.3000000000000007"/>
    <n v="414984497"/>
    <n v="200000000"/>
    <n v="214984497"/>
  </r>
  <r>
    <x v="40"/>
    <n v="118"/>
    <s v="Action|Adventure|Sci-Fi"/>
    <x v="53"/>
    <x v="5"/>
    <n v="2009"/>
    <n v="6.6"/>
    <n v="125320003"/>
    <n v="200000000"/>
    <n v="-74679997"/>
  </r>
  <r>
    <x v="30"/>
    <n v="149"/>
    <s v="Action|Adventure|Fantasy|Sci-Fi|Thriller"/>
    <x v="54"/>
    <x v="5"/>
    <n v="2014"/>
    <n v="8"/>
    <n v="233914986"/>
    <n v="200000000"/>
    <n v="33914986"/>
  </r>
  <r>
    <x v="41"/>
    <n v="116"/>
    <s v="Action|Adventure|Fantasy|Romance"/>
    <x v="55"/>
    <x v="5"/>
    <n v="2010"/>
    <n v="6.6"/>
    <n v="90755643"/>
    <n v="200000000"/>
    <n v="-109244357"/>
  </r>
  <r>
    <x v="42"/>
    <n v="158"/>
    <s v="Action|Adventure|Sci-Fi"/>
    <x v="56"/>
    <x v="5"/>
    <n v="2009"/>
    <n v="5.8"/>
    <n v="166112167"/>
    <n v="200000000"/>
    <n v="-33887833"/>
  </r>
  <r>
    <x v="43"/>
    <n v="96"/>
    <s v="Animation|Drama|Family|Fantasy"/>
    <x v="57"/>
    <x v="5"/>
    <n v="2009"/>
    <n v="6.8"/>
    <n v="137850096"/>
    <n v="200000000"/>
    <n v="-62149904"/>
  </r>
  <r>
    <x v="44"/>
    <n v="124"/>
    <s v="Action|Adventure|Sci-Fi"/>
    <x v="58"/>
    <x v="5"/>
    <n v="2010"/>
    <n v="7"/>
    <n v="312057433"/>
    <n v="200000000"/>
    <n v="112057433"/>
  </r>
  <r>
    <x v="45"/>
    <n v="109"/>
    <s v="Action|Sci-Fi"/>
    <x v="59"/>
    <x v="5"/>
    <n v="2003"/>
    <n v="6.4"/>
    <n v="150350192"/>
    <n v="200000000"/>
    <n v="-49649808"/>
  </r>
  <r>
    <x v="46"/>
    <n v="111"/>
    <s v="Action|Crime|Drama|Thriller"/>
    <x v="60"/>
    <x v="7"/>
    <n v="2005"/>
    <n v="7.1"/>
    <n v="11905519"/>
    <n v="200000000"/>
    <n v="-188094481"/>
  </r>
  <r>
    <x v="30"/>
    <n v="114"/>
    <s v="Adventure|Fantasy"/>
    <x v="61"/>
    <x v="5"/>
    <n v="2013"/>
    <n v="6.3"/>
    <n v="65171860"/>
    <n v="195000000"/>
    <n v="-129828140"/>
  </r>
  <r>
    <x v="29"/>
    <n v="154"/>
    <s v="Action|Adventure|Sci-Fi"/>
    <x v="62"/>
    <x v="5"/>
    <n v="2011"/>
    <n v="6.3"/>
    <n v="352358779"/>
    <n v="195000000"/>
    <n v="157358779"/>
  </r>
  <r>
    <x v="47"/>
    <n v="140"/>
    <s v="Action|Crime|Thriller"/>
    <x v="63"/>
    <x v="5"/>
    <n v="2015"/>
    <n v="7.2"/>
    <n v="350034110"/>
    <n v="190000000"/>
    <n v="160034110"/>
  </r>
  <r>
    <x v="32"/>
    <n v="123"/>
    <s v="Action|Adventure|Horror|Sci-Fi|Thriller"/>
    <x v="64"/>
    <x v="5"/>
    <n v="2013"/>
    <n v="7"/>
    <n v="202351611"/>
    <n v="190000000"/>
    <n v="12351611"/>
  </r>
  <r>
    <x v="48"/>
    <n v="132"/>
    <s v="Action|Adventure|Sci-Fi"/>
    <x v="65"/>
    <x v="5"/>
    <n v="2013"/>
    <n v="7.8"/>
    <n v="228756232"/>
    <n v="190000000"/>
    <n v="38756232"/>
  </r>
  <r>
    <x v="49"/>
    <n v="131"/>
    <s v="Action|Adventure|Sci-Fi"/>
    <x v="66"/>
    <x v="5"/>
    <n v="2013"/>
    <n v="7"/>
    <n v="101785482"/>
    <n v="190000000"/>
    <n v="-88214518"/>
  </r>
  <r>
    <x v="50"/>
    <n v="130"/>
    <s v="Action|Adventure|Family|Mystery|Sci-Fi"/>
    <x v="67"/>
    <x v="5"/>
    <n v="2015"/>
    <n v="6.5"/>
    <n v="93417865"/>
    <n v="190000000"/>
    <n v="-96582135"/>
  </r>
  <r>
    <x v="51"/>
    <n v="122"/>
    <s v="Action|Adventure|Fantasy"/>
    <x v="68"/>
    <x v="5"/>
    <n v="2008"/>
    <n v="6.2"/>
    <n v="317011114"/>
    <n v="185000000"/>
    <n v="132011114"/>
  </r>
  <r>
    <x v="52"/>
    <n v="93"/>
    <s v="Adventure|Animation|Comedy|Family|Fantasy"/>
    <x v="69"/>
    <x v="5"/>
    <n v="2012"/>
    <n v="7.2"/>
    <n v="237282182"/>
    <n v="185000000"/>
    <n v="52282182"/>
  </r>
  <r>
    <x v="53"/>
    <n v="122"/>
    <s v="Action|Adventure|Sci-Fi|Thriller"/>
    <x v="70"/>
    <x v="5"/>
    <n v="2016"/>
    <n v="7.5"/>
    <n v="130468626"/>
    <n v="185000000"/>
    <n v="-54531374"/>
  </r>
  <r>
    <x v="16"/>
    <n v="152"/>
    <s v="Action|Crime|Drama|Thriller"/>
    <x v="71"/>
    <x v="5"/>
    <n v="2008"/>
    <n v="9"/>
    <n v="533316061"/>
    <n v="185000000"/>
    <n v="348316061"/>
  </r>
  <r>
    <x v="54"/>
    <n v="113"/>
    <s v="Adventure|Family|Fantasy"/>
    <x v="72"/>
    <x v="5"/>
    <n v="2007"/>
    <n v="6.1"/>
    <n v="70083519"/>
    <n v="180000000"/>
    <n v="-109916481"/>
  </r>
  <r>
    <x v="13"/>
    <n v="98"/>
    <s v="Adventure|Animation|Family|Sci-Fi"/>
    <x v="73"/>
    <x v="5"/>
    <n v="2008"/>
    <n v="8.4"/>
    <n v="223806889"/>
    <n v="180000000"/>
    <n v="43806889"/>
  </r>
  <r>
    <x v="18"/>
    <n v="110"/>
    <s v="Action|Adventure|Drama|Romance"/>
    <x v="74"/>
    <x v="5"/>
    <n v="2016"/>
    <n v="6.6"/>
    <n v="124051759"/>
    <n v="180000000"/>
    <n v="-55948241"/>
  </r>
  <r>
    <x v="26"/>
    <n v="150"/>
    <s v="Adventure|Family|Fantasy"/>
    <x v="75"/>
    <x v="5"/>
    <n v="2005"/>
    <n v="6.9"/>
    <n v="291709845"/>
    <n v="180000000"/>
    <n v="111709845"/>
  </r>
  <r>
    <x v="55"/>
    <n v="97"/>
    <s v="Action|Adventure|Family|Fantasy|Romance"/>
    <x v="76"/>
    <x v="5"/>
    <n v="2014"/>
    <n v="7"/>
    <n v="241407328"/>
    <n v="180000000"/>
    <n v="61407328"/>
  </r>
  <r>
    <x v="21"/>
    <n v="182"/>
    <s v="Adventure|Fantasy"/>
    <x v="77"/>
    <x v="5"/>
    <n v="2012"/>
    <n v="7.9"/>
    <n v="303001229"/>
    <n v="180000000"/>
    <n v="123001229"/>
  </r>
  <r>
    <x v="30"/>
    <n v="144"/>
    <s v="Action|Adventure|Sci-Fi"/>
    <x v="78"/>
    <x v="5"/>
    <n v="2016"/>
    <n v="7.3"/>
    <n v="154985087"/>
    <n v="178000000"/>
    <n v="-23014913"/>
  </r>
  <r>
    <x v="56"/>
    <n v="113"/>
    <s v="Action|Adventure|Sci-Fi"/>
    <x v="79"/>
    <x v="5"/>
    <n v="2014"/>
    <n v="7.9"/>
    <n v="100189501"/>
    <n v="178000000"/>
    <n v="-77810499"/>
  </r>
  <r>
    <x v="57"/>
    <n v="127"/>
    <s v="Action|Adventure|Sci-Fi"/>
    <x v="80"/>
    <x v="5"/>
    <n v="2015"/>
    <n v="5.4"/>
    <n v="47375327"/>
    <n v="176000000"/>
    <n v="-128624673"/>
  </r>
  <r>
    <x v="58"/>
    <n v="96"/>
    <s v="Adventure|Animation|Comedy|Family"/>
    <x v="81"/>
    <x v="5"/>
    <n v="2009"/>
    <n v="8.3000000000000007"/>
    <n v="292979556"/>
    <n v="175000000"/>
    <n v="117979556"/>
  </r>
  <r>
    <x v="59"/>
    <n v="94"/>
    <s v="Action|Adventure|Animation|Comedy|Family|Sci-Fi"/>
    <x v="82"/>
    <x v="5"/>
    <n v="2009"/>
    <n v="6.5"/>
    <n v="198332128"/>
    <n v="175000000"/>
    <n v="23332128"/>
  </r>
  <r>
    <x v="60"/>
    <n v="123"/>
    <s v="Action|Adventure|Comedy|Sci-Fi"/>
    <x v="83"/>
    <x v="5"/>
    <n v="2016"/>
    <n v="6.9"/>
    <n v="161087183"/>
    <n v="175000000"/>
    <n v="-13912817"/>
  </r>
  <r>
    <x v="61"/>
    <n v="96"/>
    <s v="Comedy|Family|Fantasy"/>
    <x v="84"/>
    <x v="5"/>
    <n v="2007"/>
    <n v="5.4"/>
    <n v="100289690"/>
    <n v="175000000"/>
    <n v="-74710310"/>
  </r>
  <r>
    <x v="62"/>
    <n v="176"/>
    <s v="Action|Adventure|Sci-Fi|Thriller"/>
    <x v="85"/>
    <x v="5"/>
    <n v="1995"/>
    <n v="6.1"/>
    <n v="88246220"/>
    <n v="175000000"/>
    <n v="-86753780"/>
  </r>
  <r>
    <x v="63"/>
    <n v="118"/>
    <s v="Action|Adventure|Sci-Fi|Thriller"/>
    <x v="86"/>
    <x v="5"/>
    <n v="2009"/>
    <n v="5.8"/>
    <n v="150167630"/>
    <n v="175000000"/>
    <n v="-24832370"/>
  </r>
  <r>
    <x v="58"/>
    <n v="95"/>
    <s v="Adventure|Animation|Comedy|Drama|Family|Fantasy"/>
    <x v="87"/>
    <x v="5"/>
    <n v="2015"/>
    <n v="8.3000000000000007"/>
    <n v="356454367"/>
    <n v="175000000"/>
    <n v="181454367"/>
  </r>
  <r>
    <x v="44"/>
    <n v="106"/>
    <s v="Adventure|Drama|Family|Fantasy"/>
    <x v="88"/>
    <x v="5"/>
    <n v="2016"/>
    <n v="7.8"/>
    <n v="362645141"/>
    <n v="175000000"/>
    <n v="187645141"/>
  </r>
  <r>
    <x v="64"/>
    <n v="128"/>
    <s v="Action|Adventure|Drama|Fantasy"/>
    <x v="89"/>
    <x v="5"/>
    <n v="2013"/>
    <n v="6.3"/>
    <n v="38297305"/>
    <n v="175000000"/>
    <n v="-136702695"/>
  </r>
  <r>
    <x v="65"/>
    <n v="196"/>
    <s v="Adventure"/>
    <x v="90"/>
    <x v="5"/>
    <n v="2004"/>
    <n v="7.2"/>
    <n v="133228348"/>
    <n v="175000000"/>
    <n v="-41771652"/>
  </r>
  <r>
    <x v="66"/>
    <n v="125"/>
    <s v="Action|Adventure|Sci-Fi"/>
    <x v="91"/>
    <x v="5"/>
    <n v="2010"/>
    <n v="6.8"/>
    <n v="172051787"/>
    <n v="170000000"/>
    <n v="2051787"/>
  </r>
  <r>
    <x v="67"/>
    <n v="126"/>
    <s v="Adventure|Drama|Family|Mystery"/>
    <x v="92"/>
    <x v="5"/>
    <n v="2011"/>
    <n v="7.5"/>
    <n v="73820094"/>
    <n v="170000000"/>
    <n v="-96179906"/>
  </r>
  <r>
    <x v="27"/>
    <n v="106"/>
    <s v="Action|Comedy|Sci-Fi|Western"/>
    <x v="93"/>
    <x v="5"/>
    <n v="1999"/>
    <n v="4.8"/>
    <n v="113745408"/>
    <n v="170000000"/>
    <n v="-56254592"/>
  </r>
  <r>
    <x v="68"/>
    <n v="132"/>
    <s v="Action|Adventure|Drama|Fantasy"/>
    <x v="94"/>
    <x v="5"/>
    <n v="2012"/>
    <n v="6.1"/>
    <n v="155111815"/>
    <n v="170000000"/>
    <n v="-14888185"/>
  </r>
  <r>
    <x v="69"/>
    <n v="130"/>
    <s v="Action|Adventure|Drama|Sci-Fi"/>
    <x v="95"/>
    <x v="5"/>
    <n v="2014"/>
    <n v="7.6"/>
    <n v="208543795"/>
    <n v="170000000"/>
    <n v="38543795"/>
  </r>
  <r>
    <x v="22"/>
    <n v="136"/>
    <s v="Action|Adventure|Sci-Fi"/>
    <x v="96"/>
    <x v="5"/>
    <n v="2014"/>
    <n v="7.8"/>
    <n v="259746958"/>
    <n v="170000000"/>
    <n v="89746958"/>
  </r>
  <r>
    <x v="70"/>
    <n v="121"/>
    <s v="Action|Adventure|Sci-Fi"/>
    <x v="97"/>
    <x v="5"/>
    <n v="2014"/>
    <n v="8.1"/>
    <n v="333130696"/>
    <n v="170000000"/>
    <n v="163130696"/>
  </r>
  <r>
    <x v="71"/>
    <n v="113"/>
    <s v="Adventure|Family|Fantasy"/>
    <x v="98"/>
    <x v="5"/>
    <n v="2016"/>
    <n v="6.4"/>
    <n v="76846624"/>
    <n v="170000000"/>
    <n v="-93153376"/>
  </r>
  <r>
    <x v="72"/>
    <n v="112"/>
    <s v="Action|Adventure|Fantasy"/>
    <x v="99"/>
    <x v="5"/>
    <n v="2013"/>
    <n v="7.1"/>
    <n v="206360018"/>
    <n v="170000000"/>
    <n v="36360018"/>
  </r>
  <r>
    <x v="73"/>
    <n v="93"/>
    <s v="Adventure|Animation|Comedy|Family|Fantasy"/>
    <x v="100"/>
    <x v="5"/>
    <n v="2010"/>
    <n v="6.4"/>
    <n v="238371987"/>
    <n v="165000000"/>
    <n v="73371987"/>
  </r>
  <r>
    <x v="74"/>
    <n v="102"/>
    <s v="Action|Adventure|Animation|Comedy|Drama|Family|Sci-Fi"/>
    <x v="101"/>
    <x v="5"/>
    <n v="2014"/>
    <n v="7.9"/>
    <n v="222487711"/>
    <n v="165000000"/>
    <n v="57487711"/>
  </r>
  <r>
    <x v="75"/>
    <n v="101"/>
    <s v="Adventure|Animation|Comedy|Family|Sci-Fi"/>
    <x v="102"/>
    <x v="5"/>
    <n v="2012"/>
    <n v="7.8"/>
    <n v="189412677"/>
    <n v="165000000"/>
    <n v="24412677"/>
  </r>
  <r>
    <x v="43"/>
    <n v="100"/>
    <s v="Adventure|Animation|Family|Fantasy"/>
    <x v="103"/>
    <x v="5"/>
    <n v="2004"/>
    <n v="6.6"/>
    <n v="665426"/>
    <n v="165000000"/>
    <n v="-164334574"/>
  </r>
  <r>
    <x v="42"/>
    <n v="120"/>
    <s v="Action|Adventure|Sci-Fi"/>
    <x v="104"/>
    <x v="5"/>
    <n v="2016"/>
    <n v="5.5"/>
    <n v="102315545"/>
    <n v="165000000"/>
    <n v="-62684455"/>
  </r>
  <r>
    <x v="76"/>
    <n v="98"/>
    <s v="Adventure|Animation|Family|Fantasy"/>
    <x v="105"/>
    <x v="5"/>
    <n v="2010"/>
    <n v="8.1999999999999993"/>
    <n v="217387997"/>
    <n v="165000000"/>
    <n v="52387997"/>
  </r>
  <r>
    <x v="16"/>
    <n v="169"/>
    <s v="Adventure|Drama|Sci-Fi"/>
    <x v="106"/>
    <x v="5"/>
    <n v="2014"/>
    <n v="8.6"/>
    <n v="187991439"/>
    <n v="165000000"/>
    <n v="22991439"/>
  </r>
  <r>
    <x v="16"/>
    <n v="148"/>
    <s v="Action|Adventure|Sci-Fi|Thriller"/>
    <x v="107"/>
    <x v="5"/>
    <n v="2010"/>
    <n v="8.8000000000000007"/>
    <n v="292568851"/>
    <n v="160000000"/>
    <n v="132568851"/>
  </r>
  <r>
    <x v="77"/>
    <n v="132"/>
    <s v="Action|Adventure|Sci-Fi"/>
    <x v="108"/>
    <x v="5"/>
    <n v="2011"/>
    <n v="7.8"/>
    <n v="146405371"/>
    <n v="160000000"/>
    <n v="-13594629"/>
  </r>
  <r>
    <x v="78"/>
    <n v="137"/>
    <s v="Adventure|Sci-Fi"/>
    <x v="109"/>
    <x v="5"/>
    <n v="2015"/>
    <n v="6.6"/>
    <n v="281666058"/>
    <n v="160000000"/>
    <n v="121666058"/>
  </r>
  <r>
    <x v="65"/>
    <n v="98"/>
    <s v="Action|Adventure|Drama|Thriller"/>
    <x v="110"/>
    <x v="5"/>
    <n v="2006"/>
    <n v="5.6"/>
    <n v="60655503"/>
    <n v="160000000"/>
    <n v="-99344497"/>
  </r>
  <r>
    <x v="79"/>
    <n v="93"/>
    <s v="Adventure|Animation|Comedy|Family|Fantasy"/>
    <x v="111"/>
    <x v="5"/>
    <n v="2007"/>
    <n v="6.1"/>
    <n v="320706665"/>
    <n v="160000000"/>
    <n v="160706665"/>
  </r>
  <r>
    <x v="80"/>
    <n v="123"/>
    <s v="Action|Adventure|Fantasy"/>
    <x v="112"/>
    <x v="5"/>
    <n v="2016"/>
    <n v="7.3"/>
    <n v="46978995"/>
    <n v="160000000"/>
    <n v="-113021005"/>
  </r>
  <r>
    <x v="81"/>
    <n v="121"/>
    <s v="Action|Crime|Romance|Thriller"/>
    <x v="113"/>
    <x v="5"/>
    <n v="1997"/>
    <n v="3.7"/>
    <n v="48068396"/>
    <n v="160000000"/>
    <n v="-111931604"/>
  </r>
  <r>
    <x v="82"/>
    <n v="81"/>
    <s v="Documentary"/>
    <x v="114"/>
    <x v="5"/>
    <n v="2001"/>
    <n v="8"/>
    <n v="10762178"/>
    <n v="160000000"/>
    <n v="-149237822"/>
  </r>
  <r>
    <x v="72"/>
    <n v="126"/>
    <s v="Action|Adventure|Sci-Fi"/>
    <x v="115"/>
    <x v="5"/>
    <n v="2015"/>
    <n v="6.6"/>
    <n v="89732035"/>
    <n v="155000000"/>
    <n v="-65267965"/>
  </r>
  <r>
    <x v="83"/>
    <n v="113"/>
    <s v="Adventure|Family|Fantasy"/>
    <x v="116"/>
    <x v="5"/>
    <n v="2010"/>
    <n v="6.3"/>
    <n v="104383624"/>
    <n v="155000000"/>
    <n v="-50616376"/>
  </r>
  <r>
    <x v="84"/>
    <n v="206"/>
    <s v="Action|Adventure|Biography|Drama|History|Romance|War"/>
    <x v="117"/>
    <x v="5"/>
    <n v="2004"/>
    <n v="5.5"/>
    <n v="34293771"/>
    <n v="155000000"/>
    <n v="-120706229"/>
  </r>
  <r>
    <x v="85"/>
    <n v="124"/>
    <s v="Action|Adventure|Sci-Fi|Thriller"/>
    <x v="118"/>
    <x v="5"/>
    <n v="2015"/>
    <n v="7"/>
    <n v="652177271"/>
    <n v="150000000"/>
    <n v="502177271"/>
  </r>
  <r>
    <x v="86"/>
    <n v="166"/>
    <s v="Drama|Fantasy|Romance"/>
    <x v="119"/>
    <x v="5"/>
    <n v="2008"/>
    <n v="7.8"/>
    <n v="127490802"/>
    <n v="150000000"/>
    <n v="-22509198"/>
  </r>
  <r>
    <x v="87"/>
    <n v="109"/>
    <s v="Action|Adventure|Family|Fantasy"/>
    <x v="120"/>
    <x v="5"/>
    <n v="2010"/>
    <n v="6.1"/>
    <n v="63143812"/>
    <n v="150000000"/>
    <n v="-86856188"/>
  </r>
  <r>
    <x v="29"/>
    <n v="144"/>
    <s v="Action|Adventure|Sci-Fi"/>
    <x v="121"/>
    <x v="5"/>
    <n v="2007"/>
    <n v="7.1"/>
    <n v="318759914"/>
    <n v="150000000"/>
    <n v="168759914"/>
  </r>
  <r>
    <x v="18"/>
    <n v="138"/>
    <s v="Adventure|Family|Fantasy|Mystery"/>
    <x v="122"/>
    <x v="5"/>
    <n v="2007"/>
    <n v="7.5"/>
    <n v="292000866"/>
    <n v="150000000"/>
    <n v="142000866"/>
  </r>
  <r>
    <x v="41"/>
    <n v="157"/>
    <s v="Adventure|Family|Fantasy|Mystery"/>
    <x v="123"/>
    <x v="5"/>
    <n v="2005"/>
    <n v="7.6"/>
    <n v="289994397"/>
    <n v="150000000"/>
    <n v="139994397"/>
  </r>
  <r>
    <x v="31"/>
    <n v="102"/>
    <s v="Action|Drama"/>
    <x v="124"/>
    <x v="5"/>
    <n v="2008"/>
    <n v="6.4"/>
    <n v="227946274"/>
    <n v="150000000"/>
    <n v="77946274"/>
  </r>
  <r>
    <x v="78"/>
    <n v="104"/>
    <s v="Drama|Horror|Sci-Fi"/>
    <x v="125"/>
    <x v="5"/>
    <n v="2007"/>
    <n v="7.2"/>
    <n v="256386216"/>
    <n v="150000000"/>
    <n v="106386216"/>
  </r>
  <r>
    <x v="35"/>
    <n v="115"/>
    <s v="Adventure|Comedy|Family|Fantasy"/>
    <x v="126"/>
    <x v="5"/>
    <n v="2005"/>
    <n v="6.7"/>
    <n v="206456431"/>
    <n v="150000000"/>
    <n v="56456431"/>
  </r>
  <r>
    <x v="50"/>
    <n v="111"/>
    <s v="Animation|Comedy|Family|Fantasy"/>
    <x v="127"/>
    <x v="5"/>
    <n v="2007"/>
    <n v="8"/>
    <n v="206435493"/>
    <n v="150000000"/>
    <n v="56435493"/>
  </r>
  <r>
    <x v="16"/>
    <n v="128"/>
    <s v="Action|Adventure"/>
    <x v="128"/>
    <x v="5"/>
    <n v="2005"/>
    <n v="8.3000000000000007"/>
    <n v="205343774"/>
    <n v="150000000"/>
    <n v="55343774"/>
  </r>
  <r>
    <x v="88"/>
    <n v="89"/>
    <s v="Action|Adventure|Animation|Comedy|Family"/>
    <x v="129"/>
    <x v="5"/>
    <n v="2008"/>
    <n v="6.7"/>
    <n v="179982968"/>
    <n v="150000000"/>
    <n v="29982968"/>
  </r>
  <r>
    <x v="89"/>
    <n v="105"/>
    <s v="Adventure|Comedy|Family|Fantasy"/>
    <x v="130"/>
    <x v="5"/>
    <n v="2009"/>
    <n v="5.9"/>
    <n v="177243721"/>
    <n v="150000000"/>
    <n v="27243721"/>
  </r>
  <r>
    <x v="90"/>
    <n v="119"/>
    <s v="Action|Adventure|Fantasy|Sci-Fi|Thriller"/>
    <x v="131"/>
    <x v="5"/>
    <n v="2009"/>
    <n v="6.7"/>
    <n v="179883016"/>
    <n v="150000000"/>
    <n v="29883016"/>
  </r>
  <r>
    <x v="57"/>
    <n v="129"/>
    <s v="Action|Sci-Fi"/>
    <x v="132"/>
    <x v="5"/>
    <n v="2003"/>
    <n v="6.7"/>
    <n v="139259759"/>
    <n v="150000000"/>
    <n v="-10740241"/>
  </r>
  <r>
    <x v="91"/>
    <n v="102"/>
    <s v="Adventure|Animation|Comedy|Family|Fantasy|Musical"/>
    <x v="133"/>
    <x v="5"/>
    <n v="2013"/>
    <n v="7.6"/>
    <n v="400736600"/>
    <n v="150000000"/>
    <n v="250736600"/>
  </r>
  <r>
    <x v="57"/>
    <n v="138"/>
    <s v="Action|Sci-Fi"/>
    <x v="134"/>
    <x v="5"/>
    <n v="2003"/>
    <n v="7.2"/>
    <n v="281492479"/>
    <n v="150000000"/>
    <n v="131492479"/>
  </r>
  <r>
    <x v="92"/>
    <n v="120"/>
    <s v="Action|Adventure|Sci-Fi|Thriller"/>
    <x v="135"/>
    <x v="5"/>
    <n v="2015"/>
    <n v="8.1"/>
    <n v="153629485"/>
    <n v="150000000"/>
    <n v="3629485"/>
  </r>
  <r>
    <x v="93"/>
    <n v="146"/>
    <s v="Mystery|Thriller"/>
    <x v="136"/>
    <x v="5"/>
    <n v="2009"/>
    <n v="6.7"/>
    <n v="133375846"/>
    <n v="150000000"/>
    <n v="-16624154"/>
  </r>
  <r>
    <x v="94"/>
    <n v="115"/>
    <s v="Action|Adventure|Fantasy"/>
    <x v="137"/>
    <x v="5"/>
    <n v="2011"/>
    <n v="7"/>
    <n v="181015141"/>
    <n v="150000000"/>
    <n v="31015141"/>
  </r>
  <r>
    <x v="95"/>
    <n v="96"/>
    <s v="Adventure|Animation|Comedy|Drama|Family"/>
    <x v="138"/>
    <x v="5"/>
    <n v="2008"/>
    <n v="6.9"/>
    <n v="114053579"/>
    <n v="150000000"/>
    <n v="-35946421"/>
  </r>
  <r>
    <x v="96"/>
    <n v="88"/>
    <s v="Action|Adventure|Animation|Comedy|Family|Fantasy|Sci-Fi"/>
    <x v="139"/>
    <x v="5"/>
    <n v="2009"/>
    <n v="5.0999999999999996"/>
    <n v="119420252"/>
    <n v="150000000"/>
    <n v="-30579748"/>
  </r>
  <r>
    <x v="97"/>
    <n v="99"/>
    <s v="Action|Adventure|Fantasy"/>
    <x v="140"/>
    <x v="5"/>
    <n v="2012"/>
    <n v="5.8"/>
    <n v="83640426"/>
    <n v="150000000"/>
    <n v="-66359574"/>
  </r>
  <r>
    <x v="98"/>
    <n v="131"/>
    <s v="Action|Adventure|Thriller"/>
    <x v="141"/>
    <x v="5"/>
    <n v="2015"/>
    <n v="7.4"/>
    <n v="195000874"/>
    <n v="150000000"/>
    <n v="45000874"/>
  </r>
  <r>
    <x v="99"/>
    <n v="119"/>
    <s v="Drama|Fantasy|Horror|Thriller"/>
    <x v="142"/>
    <x v="5"/>
    <n v="2010"/>
    <n v="5.8"/>
    <n v="61937495"/>
    <n v="150000000"/>
    <n v="-88062505"/>
  </r>
  <r>
    <x v="100"/>
    <n v="91"/>
    <s v="Adventure|Animation|Comedy|Family"/>
    <x v="143"/>
    <x v="5"/>
    <n v="2007"/>
    <n v="6.2"/>
    <n v="126597121"/>
    <n v="150000000"/>
    <n v="-23402879"/>
  </r>
  <r>
    <x v="101"/>
    <n v="90"/>
    <s v="Action|Adventure|Animation|Comedy|Family"/>
    <x v="144"/>
    <x v="5"/>
    <n v="2011"/>
    <n v="7.3"/>
    <n v="165230261"/>
    <n v="150000000"/>
    <n v="15230261"/>
  </r>
  <r>
    <x v="102"/>
    <n v="103"/>
    <s v="Action|Adventure|Family|Fantasy"/>
    <x v="145"/>
    <x v="5"/>
    <n v="2010"/>
    <n v="4.2"/>
    <n v="131564731"/>
    <n v="150000000"/>
    <n v="-18435269"/>
  </r>
  <r>
    <x v="48"/>
    <n v="124"/>
    <s v="Action|Adventure|Thriller"/>
    <x v="146"/>
    <x v="5"/>
    <n v="2006"/>
    <n v="6.9"/>
    <n v="133382309"/>
    <n v="150000000"/>
    <n v="-16617691"/>
  </r>
  <r>
    <x v="42"/>
    <n v="131"/>
    <s v="Action|Drama|Thriller"/>
    <x v="147"/>
    <x v="5"/>
    <n v="2013"/>
    <n v="6.4"/>
    <n v="73103784"/>
    <n v="150000000"/>
    <n v="-76896216"/>
  </r>
  <r>
    <x v="103"/>
    <n v="88"/>
    <s v="Action|Adventure|Animation|Comedy|Family|Sci-Fi"/>
    <x v="148"/>
    <x v="5"/>
    <n v="2011"/>
    <n v="5.4"/>
    <n v="21379315"/>
    <n v="150000000"/>
    <n v="-128620685"/>
  </r>
  <r>
    <x v="104"/>
    <n v="111"/>
    <s v="Adventure|Family|Fantasy"/>
    <x v="149"/>
    <x v="5"/>
    <n v="2015"/>
    <n v="5.8"/>
    <n v="34964818"/>
    <n v="150000000"/>
    <n v="-115035182"/>
  </r>
  <r>
    <x v="43"/>
    <n v="115"/>
    <s v="Action|Adventure|Animation|Fantasy"/>
    <x v="150"/>
    <x v="5"/>
    <n v="2007"/>
    <n v="6.3"/>
    <n v="82161969"/>
    <n v="150000000"/>
    <n v="-67838031"/>
  </r>
  <r>
    <x v="48"/>
    <n v="127"/>
    <s v="Action|Adventure|Sci-Fi"/>
    <x v="151"/>
    <x v="5"/>
    <n v="2009"/>
    <n v="8"/>
    <n v="257704099"/>
    <n v="150000000"/>
    <n v="107704099"/>
  </r>
  <r>
    <x v="105"/>
    <n v="138"/>
    <s v="Action|Adventure|Drama|History|War"/>
    <x v="152"/>
    <x v="5"/>
    <n v="2003"/>
    <n v="7.4"/>
    <n v="93926386"/>
    <n v="150000000"/>
    <n v="-56073614"/>
  </r>
  <r>
    <x v="106"/>
    <n v="135"/>
    <s v="Action|Adventure|Sci-Fi"/>
    <x v="153"/>
    <x v="5"/>
    <n v="2008"/>
    <n v="6.8"/>
    <n v="134518390"/>
    <n v="150000000"/>
    <n v="-15481610"/>
  </r>
  <r>
    <x v="38"/>
    <n v="144"/>
    <s v="Action|Adventure|Thriller"/>
    <x v="154"/>
    <x v="5"/>
    <n v="2006"/>
    <n v="8"/>
    <n v="167007184"/>
    <n v="150000000"/>
    <n v="17007184"/>
  </r>
  <r>
    <x v="26"/>
    <n v="93"/>
    <s v="Adventure|Animation|Comedy|Family|Fantasy|Romance"/>
    <x v="155"/>
    <x v="5"/>
    <n v="2004"/>
    <n v="7.2"/>
    <n v="436471036"/>
    <n v="150000000"/>
    <n v="286471036"/>
  </r>
  <r>
    <x v="107"/>
    <n v="81"/>
    <s v="Adventure|Animation|Comedy|Family|Sci-Fi"/>
    <x v="156"/>
    <x v="5"/>
    <n v="2005"/>
    <n v="5.8"/>
    <n v="135381507"/>
    <n v="150000000"/>
    <n v="-14618493"/>
  </r>
  <r>
    <x v="108"/>
    <n v="133"/>
    <s v="Comedy|Drama"/>
    <x v="157"/>
    <x v="3"/>
    <n v="2009"/>
    <n v="7.2"/>
    <n v="199228"/>
    <n v="150000000"/>
    <n v="-149800772"/>
  </r>
  <r>
    <x v="109"/>
    <n v="85"/>
    <s v="Adventure|Animation|Comedy|Family"/>
    <x v="158"/>
    <x v="5"/>
    <n v="2006"/>
    <n v="6.7"/>
    <n v="64459316"/>
    <n v="149000000"/>
    <n v="-84540684"/>
  </r>
  <r>
    <x v="110"/>
    <n v="112"/>
    <s v="Action|Adventure|Fantasy|Horror|Thriller"/>
    <x v="159"/>
    <x v="5"/>
    <n v="2008"/>
    <n v="5.2"/>
    <n v="102176165"/>
    <n v="145000000"/>
    <n v="-42823835"/>
  </r>
  <r>
    <x v="111"/>
    <n v="92"/>
    <s v="Adventure|Animation|Comedy|Family|Sci-Fi"/>
    <x v="160"/>
    <x v="5"/>
    <n v="2014"/>
    <n v="6.9"/>
    <n v="111505642"/>
    <n v="145000000"/>
    <n v="-33494358"/>
  </r>
  <r>
    <x v="88"/>
    <n v="93"/>
    <s v="Adventure|Animation|Comedy|Family"/>
    <x v="161"/>
    <x v="5"/>
    <n v="2012"/>
    <n v="6.9"/>
    <n v="216366733"/>
    <n v="145000000"/>
    <n v="71366733"/>
  </r>
  <r>
    <x v="112"/>
    <n v="95"/>
    <s v="Action|Adventure|Animation|Comedy|Family"/>
    <x v="162"/>
    <x v="5"/>
    <n v="2016"/>
    <n v="7.2"/>
    <n v="143523463"/>
    <n v="145000000"/>
    <n v="-1476537"/>
  </r>
  <r>
    <x v="50"/>
    <n v="133"/>
    <s v="Action|Adventure|Thriller"/>
    <x v="163"/>
    <x v="5"/>
    <n v="2011"/>
    <n v="7.4"/>
    <n v="209364921"/>
    <n v="145000000"/>
    <n v="64364921"/>
  </r>
  <r>
    <x v="113"/>
    <n v="97"/>
    <s v="Adventure|Animation|Family|Fantasy"/>
    <x v="164"/>
    <x v="5"/>
    <n v="2012"/>
    <n v="7.3"/>
    <n v="103400692"/>
    <n v="145000000"/>
    <n v="-41599308"/>
  </r>
  <r>
    <x v="76"/>
    <n v="102"/>
    <s v="Action|Adventure|Animation|Comedy|Family|Fantasy"/>
    <x v="165"/>
    <x v="5"/>
    <n v="2014"/>
    <n v="7.9"/>
    <n v="176997107"/>
    <n v="145000000"/>
    <n v="31997107"/>
  </r>
  <r>
    <x v="114"/>
    <n v="116"/>
    <s v="Action|Comedy|Fantasy|Sci-Fi"/>
    <x v="166"/>
    <x v="5"/>
    <n v="2016"/>
    <n v="5.5"/>
    <n v="118099659"/>
    <n v="144000000"/>
    <n v="-25900341"/>
  </r>
  <r>
    <x v="115"/>
    <n v="133"/>
    <s v="Action|Adventure|Thriller"/>
    <x v="167"/>
    <x v="5"/>
    <n v="2002"/>
    <n v="6.1"/>
    <n v="160201106"/>
    <n v="142000000"/>
    <n v="18201106"/>
  </r>
  <r>
    <x v="28"/>
    <n v="91"/>
    <s v="Action|Comedy|Crime|Thriller"/>
    <x v="168"/>
    <x v="5"/>
    <n v="2007"/>
    <n v="6.2"/>
    <n v="140080850"/>
    <n v="140000000"/>
    <n v="80850"/>
  </r>
  <r>
    <x v="44"/>
    <n v="126"/>
    <s v="Action|Adventure|Sci-Fi"/>
    <x v="169"/>
    <x v="5"/>
    <n v="2008"/>
    <n v="7.9"/>
    <n v="318298180"/>
    <n v="140000000"/>
    <n v="178298180"/>
  </r>
  <r>
    <x v="29"/>
    <n v="184"/>
    <s v="Action|Drama|History|Romance|War"/>
    <x v="170"/>
    <x v="5"/>
    <n v="2001"/>
    <n v="6.1"/>
    <n v="198539855"/>
    <n v="140000000"/>
    <n v="58539855"/>
  </r>
  <r>
    <x v="29"/>
    <n v="153"/>
    <s v="Action|Adventure|Sci-Fi|Thriller"/>
    <x v="171"/>
    <x v="5"/>
    <n v="1998"/>
    <n v="6.6"/>
    <n v="201573391"/>
    <n v="140000000"/>
    <n v="61573391"/>
  </r>
  <r>
    <x v="27"/>
    <n v="88"/>
    <s v="Action|Adventure|Comedy|Family|Fantasy|Mystery|Sci-Fi"/>
    <x v="172"/>
    <x v="5"/>
    <n v="2002"/>
    <n v="6.1"/>
    <n v="190418803"/>
    <n v="140000000"/>
    <n v="50418803"/>
  </r>
  <r>
    <x v="116"/>
    <n v="154"/>
    <s v="Action|Drama|History|War"/>
    <x v="173"/>
    <x v="5"/>
    <n v="2003"/>
    <n v="7.7"/>
    <n v="111110575"/>
    <n v="140000000"/>
    <n v="-28889425"/>
  </r>
  <r>
    <x v="33"/>
    <n v="150"/>
    <s v="Action|Adventure|Drama"/>
    <x v="174"/>
    <x v="5"/>
    <n v="2014"/>
    <n v="6.1"/>
    <n v="65007045"/>
    <n v="140000000"/>
    <n v="-74992955"/>
  </r>
  <r>
    <x v="117"/>
    <n v="126"/>
    <s v="Action|Adventure|Fantasy"/>
    <x v="175"/>
    <x v="5"/>
    <n v="2016"/>
    <n v="5.5"/>
    <n v="31141074"/>
    <n v="140000000"/>
    <n v="-108858926"/>
  </r>
  <r>
    <x v="118"/>
    <n v="127"/>
    <s v="Action|Crime|Thriller"/>
    <x v="176"/>
    <x v="5"/>
    <n v="1998"/>
    <n v="6.6"/>
    <n v="129734803"/>
    <n v="140000000"/>
    <n v="-10265197"/>
  </r>
  <r>
    <x v="99"/>
    <n v="124"/>
    <s v="Action|Adventure|Sci-Fi"/>
    <x v="177"/>
    <x v="5"/>
    <n v="2011"/>
    <n v="6.9"/>
    <n v="176636816"/>
    <n v="140000000"/>
    <n v="36636816"/>
  </r>
  <r>
    <x v="51"/>
    <n v="117"/>
    <s v="Adventure|Family|Fantasy"/>
    <x v="178"/>
    <x v="5"/>
    <n v="2016"/>
    <n v="6.8"/>
    <n v="52792307"/>
    <n v="140000000"/>
    <n v="-87207693"/>
  </r>
  <r>
    <x v="11"/>
    <n v="143"/>
    <s v="Action|Adventure|Fantasy"/>
    <x v="179"/>
    <x v="5"/>
    <n v="2003"/>
    <n v="8.1"/>
    <n v="305388685"/>
    <n v="140000000"/>
    <n v="165388685"/>
  </r>
  <r>
    <x v="65"/>
    <n v="130"/>
    <s v="Action|Adventure|Drama|Thriller"/>
    <x v="180"/>
    <x v="5"/>
    <n v="2000"/>
    <n v="6.4"/>
    <n v="182618434"/>
    <n v="140000000"/>
    <n v="42618434"/>
  </r>
  <r>
    <x v="119"/>
    <n v="95"/>
    <s v="Adventure|Animation|Family|Sci-Fi"/>
    <x v="181"/>
    <x v="5"/>
    <n v="2002"/>
    <n v="7.1"/>
    <n v="38120554"/>
    <n v="140000000"/>
    <n v="-101879446"/>
  </r>
  <r>
    <x v="120"/>
    <n v="118"/>
    <s v="Comedy|Family|Fantasy|Sci-Fi"/>
    <x v="182"/>
    <x v="8"/>
    <n v="1998"/>
    <n v="6"/>
    <n v="146072"/>
    <n v="140000000"/>
    <n v="-139853928"/>
  </r>
  <r>
    <x v="15"/>
    <n v="121"/>
    <s v="Action|Adventure|Fantasy|Romance"/>
    <x v="183"/>
    <x v="5"/>
    <n v="2002"/>
    <n v="7.3"/>
    <n v="403706375"/>
    <n v="139000000"/>
    <n v="264706375"/>
  </r>
  <r>
    <x v="121"/>
    <n v="138"/>
    <s v="Action|Sci-Fi"/>
    <x v="184"/>
    <x v="5"/>
    <n v="2003"/>
    <n v="5.7"/>
    <n v="132122995"/>
    <n v="137000000"/>
    <n v="-4877005"/>
  </r>
  <r>
    <x v="122"/>
    <n v="106"/>
    <s v="Action|Adventure|Animation|Fantasy|Romance|Sci-Fi"/>
    <x v="185"/>
    <x v="5"/>
    <n v="2001"/>
    <n v="6.4"/>
    <n v="32131830"/>
    <n v="137000000"/>
    <n v="-104868170"/>
  </r>
  <r>
    <x v="110"/>
    <n v="121"/>
    <s v="Action|Adventure|Sci-Fi|Thriller"/>
    <x v="186"/>
    <x v="5"/>
    <n v="2005"/>
    <n v="5"/>
    <n v="31704416"/>
    <n v="135000000"/>
    <n v="-103295584"/>
  </r>
  <r>
    <x v="83"/>
    <n v="128"/>
    <s v="Action|Adventure|Thriller"/>
    <x v="187"/>
    <x v="5"/>
    <n v="1999"/>
    <n v="6.4"/>
    <n v="126930660"/>
    <n v="135000000"/>
    <n v="-8069340"/>
  </r>
  <r>
    <x v="92"/>
    <n v="100"/>
    <s v="Animation|Comedy|Family|Musical"/>
    <x v="188"/>
    <x v="5"/>
    <n v="2011"/>
    <n v="5.9"/>
    <n v="63992328"/>
    <n v="135000000"/>
    <n v="-71007672"/>
  </r>
  <r>
    <x v="123"/>
    <n v="156"/>
    <s v="Adventure|Drama|Thriller|Western"/>
    <x v="189"/>
    <x v="5"/>
    <n v="2015"/>
    <n v="8.1"/>
    <n v="183635922"/>
    <n v="135000000"/>
    <n v="48635922"/>
  </r>
  <r>
    <x v="124"/>
    <n v="96"/>
    <s v="Adventure|Animation|Comedy|Family|Sport"/>
    <x v="190"/>
    <x v="5"/>
    <n v="2013"/>
    <n v="6.5"/>
    <n v="83024900"/>
    <n v="135000000"/>
    <n v="-51975100"/>
  </r>
  <r>
    <x v="11"/>
    <n v="107"/>
    <s v="Adventure|Animation|Comedy|Family|Western"/>
    <x v="191"/>
    <x v="5"/>
    <n v="2011"/>
    <n v="7.2"/>
    <n v="123207194"/>
    <n v="135000000"/>
    <n v="-11792806"/>
  </r>
  <r>
    <x v="125"/>
    <n v="94"/>
    <s v="Adventure|Animation|Comedy|Family|Fantasy|Sci-Fi"/>
    <x v="192"/>
    <x v="5"/>
    <n v="2015"/>
    <n v="6.7"/>
    <n v="177343675"/>
    <n v="135000000"/>
    <n v="42343675"/>
  </r>
  <r>
    <x v="51"/>
    <n v="107"/>
    <s v="Action|Adventure|Family|Mystery"/>
    <x v="193"/>
    <x v="5"/>
    <n v="2011"/>
    <n v="7.4"/>
    <n v="77564037"/>
    <n v="135000000"/>
    <n v="-57435963"/>
  </r>
  <r>
    <x v="126"/>
    <n v="98"/>
    <s v="Adventure|Animation|Comedy|Family|Fantasy"/>
    <x v="194"/>
    <x v="5"/>
    <n v="2013"/>
    <n v="7.3"/>
    <n v="187165546"/>
    <n v="135000000"/>
    <n v="52165546"/>
  </r>
  <r>
    <x v="127"/>
    <n v="112"/>
    <s v="Action|Adventure|Comedy|Sci-Fi"/>
    <x v="195"/>
    <x v="5"/>
    <n v="2016"/>
    <n v="6.3"/>
    <n v="81638674"/>
    <n v="135000000"/>
    <n v="-53361326"/>
  </r>
  <r>
    <x v="111"/>
    <n v="84"/>
    <s v="Adventure|Comedy|Family|Fantasy"/>
    <x v="196"/>
    <x v="5"/>
    <n v="1999"/>
    <n v="5.9"/>
    <n v="140015224"/>
    <n v="133000000"/>
    <n v="7015224"/>
  </r>
  <r>
    <x v="88"/>
    <n v="92"/>
    <s v="Adventure|Animation|Comedy|Family"/>
    <x v="197"/>
    <x v="5"/>
    <n v="2014"/>
    <n v="6.7"/>
    <n v="83348920"/>
    <n v="132000000"/>
    <n v="-48651080"/>
  </r>
  <r>
    <x v="51"/>
    <n v="116"/>
    <s v="Adventure|Sci-Fi|Thriller"/>
    <x v="198"/>
    <x v="5"/>
    <n v="2005"/>
    <n v="6.5"/>
    <n v="234277056"/>
    <n v="132000000"/>
    <n v="102277056"/>
  </r>
  <r>
    <x v="19"/>
    <n v="215"/>
    <s v="Action|Drama|Mystery|Sci-Fi"/>
    <x v="199"/>
    <x v="5"/>
    <n v="2009"/>
    <n v="7.7"/>
    <n v="107503316"/>
    <n v="130000000"/>
    <n v="-22496684"/>
  </r>
  <r>
    <x v="128"/>
    <n v="122"/>
    <s v="Action|Adventure|Sci-Fi|Thriller"/>
    <x v="200"/>
    <x v="5"/>
    <n v="2013"/>
    <n v="5.8"/>
    <n v="122512052"/>
    <n v="130000000"/>
    <n v="-7487948"/>
  </r>
  <r>
    <x v="129"/>
    <n v="124"/>
    <s v="Action|Adventure|Comedy|Thriller"/>
    <x v="201"/>
    <x v="5"/>
    <n v="2005"/>
    <n v="6"/>
    <n v="68642452"/>
    <n v="130000000"/>
    <n v="-61357548"/>
  </r>
  <r>
    <x v="130"/>
    <n v="92"/>
    <s v="Action|Adventure|Animation|Comedy|Family"/>
    <x v="202"/>
    <x v="5"/>
    <n v="2008"/>
    <n v="7.6"/>
    <n v="215395021"/>
    <n v="130000000"/>
    <n v="85395021"/>
  </r>
  <r>
    <x v="131"/>
    <n v="117"/>
    <s v="Action|Adventure|Comedy|Sci-Fi"/>
    <x v="203"/>
    <x v="5"/>
    <n v="2015"/>
    <n v="7.4"/>
    <n v="180191634"/>
    <n v="130000000"/>
    <n v="50191634"/>
  </r>
  <r>
    <x v="78"/>
    <n v="146"/>
    <s v="Adventure|Sci-Fi|Thriller"/>
    <x v="204"/>
    <x v="5"/>
    <n v="2013"/>
    <n v="7.6"/>
    <n v="424645577"/>
    <n v="130000000"/>
    <n v="294645577"/>
  </r>
  <r>
    <x v="29"/>
    <n v="147"/>
    <s v="Action|Comedy|Crime|Thriller"/>
    <x v="205"/>
    <x v="5"/>
    <n v="2003"/>
    <n v="6.6"/>
    <n v="138396624"/>
    <n v="130000000"/>
    <n v="8396624"/>
  </r>
  <r>
    <x v="79"/>
    <n v="90"/>
    <s v="Action|Adventure|Animation|Comedy|Family|Fantasy"/>
    <x v="206"/>
    <x v="5"/>
    <n v="2011"/>
    <n v="6.7"/>
    <n v="149234747"/>
    <n v="130000000"/>
    <n v="19234747"/>
  </r>
  <r>
    <x v="132"/>
    <n v="142"/>
    <s v="Adventure|Family|Fantasy|Mystery"/>
    <x v="207"/>
    <x v="5"/>
    <n v="2004"/>
    <n v="7.8"/>
    <n v="249358727"/>
    <n v="130000000"/>
    <n v="119358727"/>
  </r>
  <r>
    <x v="133"/>
    <n v="165"/>
    <s v="Adventure|Drama|Romance|War"/>
    <x v="208"/>
    <x v="5"/>
    <n v="2008"/>
    <n v="6.6"/>
    <n v="49551662"/>
    <n v="130000000"/>
    <n v="-80448338"/>
  </r>
  <r>
    <x v="102"/>
    <n v="100"/>
    <s v="Action|Adventure|Sci-Fi"/>
    <x v="209"/>
    <x v="5"/>
    <n v="2013"/>
    <n v="4.9000000000000004"/>
    <n v="60522097"/>
    <n v="130000000"/>
    <n v="-69477903"/>
  </r>
  <r>
    <x v="134"/>
    <n v="95"/>
    <s v="Action|Animation|Comedy|Family|Sci-Fi"/>
    <x v="210"/>
    <x v="5"/>
    <n v="2010"/>
    <n v="7.3"/>
    <n v="148337537"/>
    <n v="130000000"/>
    <n v="18337537"/>
  </r>
  <r>
    <x v="135"/>
    <n v="96"/>
    <s v="Action|Comedy|Fantasy"/>
    <x v="211"/>
    <x v="5"/>
    <n v="2013"/>
    <n v="5.6"/>
    <n v="33592415"/>
    <n v="130000000"/>
    <n v="-96407585"/>
  </r>
  <r>
    <x v="136"/>
    <n v="92"/>
    <s v="Action|Adventure|Sci-Fi|Thriller"/>
    <x v="212"/>
    <x v="5"/>
    <n v="2007"/>
    <n v="5.6"/>
    <n v="131920333"/>
    <n v="130000000"/>
    <n v="1920333"/>
  </r>
  <r>
    <x v="33"/>
    <n v="124"/>
    <s v="Adventure|Mystery|Sci-Fi"/>
    <x v="213"/>
    <x v="5"/>
    <n v="2012"/>
    <n v="7"/>
    <n v="126464904"/>
    <n v="130000000"/>
    <n v="-3535096"/>
  </r>
  <r>
    <x v="33"/>
    <n v="194"/>
    <s v="Action|Adventure|Drama|History|War"/>
    <x v="214"/>
    <x v="5"/>
    <n v="2005"/>
    <n v="7.2"/>
    <n v="47396698"/>
    <n v="130000000"/>
    <n v="-82603302"/>
  </r>
  <r>
    <x v="137"/>
    <n v="82"/>
    <s v="Adventure|Animation|Family|Thriller"/>
    <x v="215"/>
    <x v="5"/>
    <n v="2000"/>
    <n v="6.5"/>
    <n v="137748063"/>
    <n v="127500000"/>
    <n v="10248063"/>
  </r>
  <r>
    <x v="89"/>
    <n v="98"/>
    <s v="Adventure|Comedy|Family|Fantasy"/>
    <x v="216"/>
    <x v="5"/>
    <n v="2014"/>
    <n v="6.2"/>
    <n v="113733726"/>
    <n v="127000000"/>
    <n v="-13266274"/>
  </r>
  <r>
    <x v="29"/>
    <n v="136"/>
    <s v="Action|Adventure|Romance|Sci-Fi|Thriller"/>
    <x v="217"/>
    <x v="5"/>
    <n v="2005"/>
    <n v="6.9"/>
    <n v="35799026"/>
    <n v="126000000"/>
    <n v="-90200974"/>
  </r>
  <r>
    <x v="138"/>
    <n v="138"/>
    <s v="Action|Adventure|Drama"/>
    <x v="218"/>
    <x v="5"/>
    <n v="2014"/>
    <n v="5.8"/>
    <n v="101160529"/>
    <n v="125000000"/>
    <n v="-23839471"/>
  </r>
  <r>
    <x v="139"/>
    <n v="159"/>
    <s v="Adventure|Family|Fantasy"/>
    <x v="219"/>
    <x v="5"/>
    <n v="2001"/>
    <n v="7.5"/>
    <n v="317557891"/>
    <n v="125000000"/>
    <n v="192557891"/>
  </r>
  <r>
    <x v="78"/>
    <n v="123"/>
    <s v="Adventure|Sci-Fi|Thriller"/>
    <x v="220"/>
    <x v="5"/>
    <n v="2014"/>
    <n v="6.7"/>
    <n v="337103873"/>
    <n v="125000000"/>
    <n v="212103873"/>
  </r>
  <r>
    <x v="93"/>
    <n v="174"/>
    <s v="Mystery|Thriller"/>
    <x v="221"/>
    <x v="5"/>
    <n v="2006"/>
    <n v="6.6"/>
    <n v="217536138"/>
    <n v="125000000"/>
    <n v="92536138"/>
  </r>
  <r>
    <x v="53"/>
    <n v="132"/>
    <s v="Action|Crime|Thriller"/>
    <x v="222"/>
    <x v="5"/>
    <n v="2011"/>
    <n v="7.3"/>
    <n v="209805005"/>
    <n v="125000000"/>
    <n v="84805005"/>
  </r>
  <r>
    <x v="140"/>
    <n v="129"/>
    <s v="Action|Adventure|Crime|Mystery|Thriller"/>
    <x v="223"/>
    <x v="5"/>
    <n v="2011"/>
    <n v="7.5"/>
    <n v="186830669"/>
    <n v="125000000"/>
    <n v="61830669"/>
  </r>
  <r>
    <x v="106"/>
    <n v="106"/>
    <s v="Action|Adventure|Fantasy"/>
    <x v="224"/>
    <x v="5"/>
    <n v="2010"/>
    <n v="5.8"/>
    <n v="163192114"/>
    <n v="125000000"/>
    <n v="38192114"/>
  </r>
  <r>
    <x v="141"/>
    <n v="135"/>
    <s v="Action|Adventure|Thriller"/>
    <x v="225"/>
    <x v="5"/>
    <n v="2012"/>
    <n v="6.7"/>
    <n v="113165635"/>
    <n v="125000000"/>
    <n v="-11834365"/>
  </r>
  <r>
    <x v="142"/>
    <n v="125"/>
    <s v="Action"/>
    <x v="226"/>
    <x v="5"/>
    <n v="1997"/>
    <n v="3.7"/>
    <n v="107285004"/>
    <n v="125000000"/>
    <n v="-17714996"/>
  </r>
  <r>
    <x v="42"/>
    <n v="124"/>
    <s v="Action|Adventure|Sci-Fi|Thriller"/>
    <x v="227"/>
    <x v="5"/>
    <n v="2004"/>
    <n v="6.4"/>
    <n v="186739919"/>
    <n v="125000000"/>
    <n v="61739919"/>
  </r>
  <r>
    <x v="8"/>
    <n v="123"/>
    <s v="Action|Adventure|Thriller"/>
    <x v="228"/>
    <x v="5"/>
    <n v="2000"/>
    <n v="6.1"/>
    <n v="215397307"/>
    <n v="125000000"/>
    <n v="90397307"/>
  </r>
  <r>
    <x v="97"/>
    <n v="101"/>
    <s v="Action|Adventure|Comedy|Sci-Fi"/>
    <x v="229"/>
    <x v="5"/>
    <n v="2014"/>
    <n v="5.9"/>
    <n v="190871240"/>
    <n v="125000000"/>
    <n v="65871240"/>
  </r>
  <r>
    <x v="93"/>
    <n v="110"/>
    <s v="Comedy|Family|Fantasy"/>
    <x v="230"/>
    <x v="5"/>
    <n v="2000"/>
    <n v="6"/>
    <n v="260031035"/>
    <n v="123000000"/>
    <n v="137031035"/>
  </r>
  <r>
    <x v="143"/>
    <n v="115"/>
    <s v="Adventure|Drama|Fantasy|Romance"/>
    <x v="231"/>
    <x v="5"/>
    <n v="2012"/>
    <n v="5.5"/>
    <n v="292298923"/>
    <n v="120000000"/>
    <n v="172298923"/>
  </r>
  <r>
    <x v="121"/>
    <n v="127"/>
    <s v="Adventure|Drama|Fantasy"/>
    <x v="232"/>
    <x v="5"/>
    <n v="2012"/>
    <n v="8"/>
    <n v="124976634"/>
    <n v="120000000"/>
    <n v="4976634"/>
  </r>
  <r>
    <x v="144"/>
    <n v="123"/>
    <s v="Action|Thriller"/>
    <x v="233"/>
    <x v="5"/>
    <n v="2016"/>
    <n v="7.1"/>
    <n v="108521835"/>
    <n v="120000000"/>
    <n v="-11478165"/>
  </r>
  <r>
    <x v="40"/>
    <n v="107"/>
    <s v="Action|Adventure|Comedy|Crime"/>
    <x v="234"/>
    <x v="5"/>
    <n v="2003"/>
    <n v="4.8"/>
    <n v="100685880"/>
    <n v="120000000"/>
    <n v="-19314120"/>
  </r>
  <r>
    <x v="111"/>
    <n v="77"/>
    <s v="Adventure|Animation|Comedy|Family|Fantasy"/>
    <x v="235"/>
    <x v="5"/>
    <n v="2002"/>
    <n v="5.4"/>
    <n v="64736114"/>
    <n v="120000000"/>
    <n v="-55263886"/>
  </r>
  <r>
    <x v="57"/>
    <n v="135"/>
    <s v="Action|Family|Sport"/>
    <x v="236"/>
    <x v="5"/>
    <n v="2008"/>
    <n v="6.1"/>
    <n v="43929341"/>
    <n v="120000000"/>
    <n v="-76070659"/>
  </r>
  <r>
    <x v="145"/>
    <n v="121"/>
    <s v="Comedy|Drama|Romance"/>
    <x v="237"/>
    <x v="5"/>
    <n v="2010"/>
    <n v="5.3"/>
    <n v="30212620"/>
    <n v="120000000"/>
    <n v="-89787380"/>
  </r>
  <r>
    <x v="66"/>
    <n v="124"/>
    <s v="Action|Adventure|Mystery|Sci-Fi"/>
    <x v="238"/>
    <x v="5"/>
    <n v="2013"/>
    <n v="7"/>
    <n v="89021735"/>
    <n v="120000000"/>
    <n v="-30978265"/>
  </r>
  <r>
    <x v="146"/>
    <n v="138"/>
    <s v="Action|Adventure|Sci-Fi|Thriller"/>
    <x v="239"/>
    <x v="5"/>
    <n v="2013"/>
    <n v="6.7"/>
    <n v="132550960"/>
    <n v="120000000"/>
    <n v="12550960"/>
  </r>
  <r>
    <x v="147"/>
    <n v="100"/>
    <s v="Action|Adventure|Sci-Fi"/>
    <x v="240"/>
    <x v="5"/>
    <n v="2015"/>
    <n v="4.3"/>
    <n v="56114221"/>
    <n v="120000000"/>
    <n v="-63885779"/>
  </r>
  <r>
    <x v="56"/>
    <n v="126"/>
    <s v="Action|Comedy|Crime|Romance|Thriller"/>
    <x v="241"/>
    <x v="5"/>
    <n v="2005"/>
    <n v="6.5"/>
    <n v="186336103"/>
    <n v="120000000"/>
    <n v="66336103"/>
  </r>
  <r>
    <x v="148"/>
    <n v="119"/>
    <s v="Action|Comedy|Crime|Sci-Fi|Thriller"/>
    <x v="242"/>
    <x v="5"/>
    <n v="2011"/>
    <n v="5.8"/>
    <n v="98780042"/>
    <n v="120000000"/>
    <n v="-21219958"/>
  </r>
  <r>
    <x v="117"/>
    <n v="115"/>
    <s v="Action|Mystery|Sci-Fi|Thriller"/>
    <x v="243"/>
    <x v="5"/>
    <n v="2004"/>
    <n v="7.1"/>
    <n v="144795350"/>
    <n v="120000000"/>
    <n v="24795350"/>
  </r>
  <r>
    <x v="149"/>
    <n v="95"/>
    <s v="Action|Adventure|Animation|Family|Fantasy|Sci-Fi"/>
    <x v="244"/>
    <x v="5"/>
    <n v="2001"/>
    <n v="6.8"/>
    <n v="84037039"/>
    <n v="120000000"/>
    <n v="-35962961"/>
  </r>
  <r>
    <x v="37"/>
    <n v="117"/>
    <s v="Adventure|Animation|Comedy|Family|Sport"/>
    <x v="245"/>
    <x v="5"/>
    <n v="2006"/>
    <n v="7.2"/>
    <n v="244052771"/>
    <n v="120000000"/>
    <n v="124052771"/>
  </r>
  <r>
    <x v="37"/>
    <n v="95"/>
    <s v="Adventure|Animation|Comedy|Family|Fantasy"/>
    <x v="246"/>
    <x v="5"/>
    <n v="1998"/>
    <n v="7.2"/>
    <n v="162792677"/>
    <n v="120000000"/>
    <n v="42792677"/>
  </r>
  <r>
    <x v="146"/>
    <n v="117"/>
    <s v="Action|Comedy|Romance"/>
    <x v="247"/>
    <x v="5"/>
    <n v="2010"/>
    <n v="6.3"/>
    <n v="76418654"/>
    <n v="117000000"/>
    <n v="-40581346"/>
  </r>
  <r>
    <x v="150"/>
    <n v="108"/>
    <s v="Action|Adventure|Thriller"/>
    <x v="248"/>
    <x v="5"/>
    <n v="1997"/>
    <n v="5.8"/>
    <n v="67155742"/>
    <n v="116000000"/>
    <n v="-48844258"/>
  </r>
  <r>
    <x v="151"/>
    <n v="109"/>
    <s v="Action|Drama|Sci-Fi|Thriller"/>
    <x v="249"/>
    <x v="5"/>
    <n v="2013"/>
    <n v="6.6"/>
    <n v="93050117"/>
    <n v="115000000"/>
    <n v="-21949883"/>
  </r>
  <r>
    <x v="152"/>
    <n v="142"/>
    <s v="Action|Adventure|Fantasy|Sci-Fi"/>
    <x v="250"/>
    <x v="5"/>
    <n v="2002"/>
    <n v="6.7"/>
    <n v="310675583"/>
    <n v="115000000"/>
    <n v="195675583"/>
  </r>
  <r>
    <x v="58"/>
    <n v="92"/>
    <s v="Adventure|Animation|Comedy|Family|Fantasy"/>
    <x v="251"/>
    <x v="5"/>
    <n v="2001"/>
    <n v="8.1"/>
    <n v="289907418"/>
    <n v="115000000"/>
    <n v="174907418"/>
  </r>
  <r>
    <x v="152"/>
    <n v="136"/>
    <s v="Action|Adventure|Fantasy|Sci-Fi"/>
    <x v="252"/>
    <x v="5"/>
    <n v="1999"/>
    <n v="6.5"/>
    <n v="474544677"/>
    <n v="115000000"/>
    <n v="359544677"/>
  </r>
  <r>
    <x v="8"/>
    <n v="153"/>
    <s v="Action|Drama|War"/>
    <x v="253"/>
    <x v="5"/>
    <n v="2002"/>
    <n v="6"/>
    <n v="40911830"/>
    <n v="115000000"/>
    <n v="-74088170"/>
  </r>
  <r>
    <x v="153"/>
    <n v="120"/>
    <s v="Action|Adventure|Drama|Fantasy"/>
    <x v="254"/>
    <x v="5"/>
    <n v="2016"/>
    <n v="6.1"/>
    <n v="47952020"/>
    <n v="115000000"/>
    <n v="-67047980"/>
  </r>
  <r>
    <x v="24"/>
    <n v="141"/>
    <s v="Action|Comedy|Thriller"/>
    <x v="255"/>
    <x v="5"/>
    <n v="1994"/>
    <n v="7.2"/>
    <n v="146282411"/>
    <n v="115000000"/>
    <n v="31282411"/>
  </r>
  <r>
    <x v="154"/>
    <n v="100"/>
    <s v="Action|Adventure|Fantasy|Thriller"/>
    <x v="256"/>
    <x v="5"/>
    <n v="2001"/>
    <n v="5.7"/>
    <n v="131144183"/>
    <n v="115000000"/>
    <n v="16144183"/>
  </r>
  <r>
    <x v="152"/>
    <n v="140"/>
    <s v="Action|Adventure|Fantasy|Sci-Fi"/>
    <x v="257"/>
    <x v="5"/>
    <n v="2005"/>
    <n v="7.6"/>
    <n v="380262555"/>
    <n v="113000000"/>
    <n v="267262555"/>
  </r>
  <r>
    <x v="59"/>
    <n v="85"/>
    <s v="Adventure|Comedy|Family|Fantasy"/>
    <x v="258"/>
    <x v="5"/>
    <n v="2010"/>
    <n v="4.9000000000000004"/>
    <n v="42776259"/>
    <n v="112000000"/>
    <n v="-69223741"/>
  </r>
  <r>
    <x v="144"/>
    <n v="115"/>
    <s v="Action|Mystery|Thriller"/>
    <x v="259"/>
    <x v="5"/>
    <n v="2007"/>
    <n v="8.1"/>
    <n v="227137090"/>
    <n v="110000000"/>
    <n v="117137090"/>
  </r>
  <r>
    <x v="155"/>
    <n v="101"/>
    <s v="Action|Crime|Mystery|Thriller"/>
    <x v="260"/>
    <x v="5"/>
    <n v="2010"/>
    <n v="6.4"/>
    <n v="118311368"/>
    <n v="110000000"/>
    <n v="8311368"/>
  </r>
  <r>
    <x v="30"/>
    <n v="134"/>
    <s v="Action|Adventure|Fantasy|Sci-Fi|Thriller"/>
    <x v="261"/>
    <x v="5"/>
    <n v="2003"/>
    <n v="7.5"/>
    <n v="214948780"/>
    <n v="110000000"/>
    <n v="104948780"/>
  </r>
  <r>
    <x v="156"/>
    <n v="123"/>
    <s v="Action|Fantasy|Thriller"/>
    <x v="262"/>
    <x v="5"/>
    <n v="2007"/>
    <n v="5.2"/>
    <n v="115802596"/>
    <n v="110000000"/>
    <n v="5802596"/>
  </r>
  <r>
    <x v="89"/>
    <n v="108"/>
    <s v="Action|Adventure|Comedy|Family|Fantasy"/>
    <x v="263"/>
    <x v="5"/>
    <n v="2006"/>
    <n v="6.4"/>
    <n v="250863268"/>
    <n v="110000000"/>
    <n v="140863268"/>
  </r>
  <r>
    <x v="157"/>
    <n v="114"/>
    <s v="Action|Adventure|Drama|Thriller"/>
    <x v="264"/>
    <x v="5"/>
    <n v="2015"/>
    <n v="6.1"/>
    <n v="155181732"/>
    <n v="110000000"/>
    <n v="45181732"/>
  </r>
  <r>
    <x v="158"/>
    <n v="119"/>
    <s v="Action|Adventure|Thriller"/>
    <x v="265"/>
    <x v="5"/>
    <n v="1997"/>
    <n v="6.5"/>
    <n v="125332007"/>
    <n v="110000000"/>
    <n v="15332007"/>
  </r>
  <r>
    <x v="42"/>
    <n v="142"/>
    <s v="Action|Drama|History|War"/>
    <x v="266"/>
    <x v="5"/>
    <n v="2000"/>
    <n v="7.1"/>
    <n v="113330342"/>
    <n v="110000000"/>
    <n v="3330342"/>
  </r>
  <r>
    <x v="159"/>
    <n v="125"/>
    <s v="Crime|Thriller"/>
    <x v="267"/>
    <x v="5"/>
    <n v="2004"/>
    <n v="6.4"/>
    <n v="125531634"/>
    <n v="110000000"/>
    <n v="15531634"/>
  </r>
  <r>
    <x v="135"/>
    <n v="119"/>
    <s v="Adventure|Sci-Fi|Thriller"/>
    <x v="268"/>
    <x v="5"/>
    <n v="2015"/>
    <n v="6.3"/>
    <n v="129995817"/>
    <n v="110000000"/>
    <n v="19995817"/>
  </r>
  <r>
    <x v="67"/>
    <n v="170"/>
    <s v="Biography|Drama"/>
    <x v="269"/>
    <x v="5"/>
    <n v="2004"/>
    <n v="7.5"/>
    <n v="102608827"/>
    <n v="110000000"/>
    <n v="-7391173"/>
  </r>
  <r>
    <x v="160"/>
    <n v="102"/>
    <s v="Action|Drama|Fantasy|War"/>
    <x v="270"/>
    <x v="5"/>
    <n v="2014"/>
    <n v="6.2"/>
    <n v="106369117"/>
    <n v="110000000"/>
    <n v="-3630883"/>
  </r>
  <r>
    <x v="161"/>
    <n v="103"/>
    <s v="Adventure|Animation|Comedy|Family|Fantasy"/>
    <x v="271"/>
    <x v="5"/>
    <n v="2011"/>
    <n v="5.5"/>
    <n v="142614158"/>
    <n v="110000000"/>
    <n v="32614158"/>
  </r>
  <r>
    <x v="162"/>
    <n v="76"/>
    <s v="Animation|Comedy|Family|Music|Western"/>
    <x v="272"/>
    <x v="5"/>
    <n v="2004"/>
    <n v="5.4"/>
    <n v="50026353"/>
    <n v="110000000"/>
    <n v="-59973647"/>
  </r>
  <r>
    <x v="135"/>
    <n v="120"/>
    <s v="Action|Adventure|Mystery|Sci-Fi|Thriller"/>
    <x v="273"/>
    <x v="5"/>
    <n v="2016"/>
    <n v="5.8"/>
    <n v="66002193"/>
    <n v="110000000"/>
    <n v="-43997807"/>
  </r>
  <r>
    <x v="89"/>
    <n v="127"/>
    <s v="Action|Drama|Sci-Fi|Sport"/>
    <x v="274"/>
    <x v="5"/>
    <n v="2011"/>
    <n v="7.1"/>
    <n v="85463309"/>
    <n v="110000000"/>
    <n v="-24536691"/>
  </r>
  <r>
    <x v="90"/>
    <n v="114"/>
    <s v="Action|Sci-Fi"/>
    <x v="275"/>
    <x v="5"/>
    <n v="2013"/>
    <n v="6.7"/>
    <n v="61656849"/>
    <n v="110000000"/>
    <n v="-48343151"/>
  </r>
  <r>
    <x v="163"/>
    <n v="129"/>
    <s v="Action|Adventure|Thriller"/>
    <x v="276"/>
    <x v="5"/>
    <n v="2007"/>
    <n v="7.2"/>
    <n v="134520804"/>
    <n v="110000000"/>
    <n v="24520804"/>
  </r>
  <r>
    <x v="164"/>
    <n v="120"/>
    <s v="Action|Adventure|Comedy"/>
    <x v="277"/>
    <x v="5"/>
    <n v="2004"/>
    <n v="5.8"/>
    <n v="24004159"/>
    <n v="110000000"/>
    <n v="-85995841"/>
  </r>
  <r>
    <x v="165"/>
    <n v="82"/>
    <s v="Adventure|Comedy|Family|Fantasy"/>
    <x v="278"/>
    <x v="5"/>
    <n v="2003"/>
    <n v="3.8"/>
    <n v="100446895"/>
    <n v="109000000"/>
    <n v="-8553105"/>
  </r>
  <r>
    <x v="33"/>
    <n v="151"/>
    <s v="Adventure|Drama|Sci-Fi"/>
    <x v="279"/>
    <x v="5"/>
    <n v="2015"/>
    <n v="8.1"/>
    <n v="228430993"/>
    <n v="108000000"/>
    <n v="120430993"/>
  </r>
  <r>
    <x v="166"/>
    <n v="165"/>
    <s v="Biography|Drama|Sport"/>
    <x v="280"/>
    <x v="5"/>
    <n v="2001"/>
    <n v="6.8"/>
    <n v="58183966"/>
    <n v="107000000"/>
    <n v="-48816034"/>
  </r>
  <r>
    <x v="167"/>
    <n v="137"/>
    <s v="Drama|History|War|Western"/>
    <x v="281"/>
    <x v="5"/>
    <n v="2004"/>
    <n v="6"/>
    <n v="22406362"/>
    <n v="107000000"/>
    <n v="-84593638"/>
  </r>
  <r>
    <x v="133"/>
    <n v="143"/>
    <s v="Drama|Romance"/>
    <x v="282"/>
    <x v="5"/>
    <n v="2013"/>
    <n v="7.3"/>
    <n v="144812796"/>
    <n v="105000000"/>
    <n v="39812796"/>
  </r>
  <r>
    <x v="168"/>
    <n v="134"/>
    <s v="Action|Adventure|Sci-Fi|Thriller"/>
    <x v="283"/>
    <x v="5"/>
    <n v="2004"/>
    <n v="6.7"/>
    <n v="57637485"/>
    <n v="105000000"/>
    <n v="-47362515"/>
  </r>
  <r>
    <x v="161"/>
    <n v="105"/>
    <s v="Adventure|Animation|Comedy|Family|Fantasy"/>
    <x v="284"/>
    <x v="5"/>
    <n v="2013"/>
    <n v="5.4"/>
    <n v="71017784"/>
    <n v="105000000"/>
    <n v="-33982216"/>
  </r>
  <r>
    <x v="119"/>
    <n v="97"/>
    <s v="Animation|Family|Fantasy|Musical|Romance"/>
    <x v="285"/>
    <x v="5"/>
    <n v="2009"/>
    <n v="7.1"/>
    <n v="104374107"/>
    <n v="105000000"/>
    <n v="-625893"/>
  </r>
  <r>
    <x v="169"/>
    <n v="129"/>
    <s v="Action|Sci-Fi|War"/>
    <x v="286"/>
    <x v="5"/>
    <n v="1997"/>
    <n v="7.2"/>
    <n v="54700065"/>
    <n v="105000000"/>
    <n v="-50299935"/>
  </r>
  <r>
    <x v="170"/>
    <n v="114"/>
    <s v="Action|Crime|Sport|Thriller"/>
    <x v="287"/>
    <x v="5"/>
    <n v="2015"/>
    <n v="5.3"/>
    <n v="28772222"/>
    <n v="105000000"/>
    <n v="-76227778"/>
  </r>
  <r>
    <x v="88"/>
    <n v="83"/>
    <s v="Adventure|Animation|Comedy|Family"/>
    <x v="288"/>
    <x v="5"/>
    <n v="1998"/>
    <n v="6.6"/>
    <n v="90646554"/>
    <n v="105000000"/>
    <n v="-14353446"/>
  </r>
  <r>
    <x v="171"/>
    <n v="101"/>
    <s v="Adventure|Animation|Comedy|Family|Musical"/>
    <x v="289"/>
    <x v="5"/>
    <n v="2014"/>
    <n v="6.4"/>
    <n v="131536019"/>
    <n v="103000000"/>
    <n v="28536019"/>
  </r>
  <r>
    <x v="33"/>
    <n v="171"/>
    <s v="Action|Drama|Romance"/>
    <x v="290"/>
    <x v="5"/>
    <n v="2000"/>
    <n v="8.5"/>
    <n v="187670866"/>
    <n v="103000000"/>
    <n v="84670866"/>
  </r>
  <r>
    <x v="172"/>
    <n v="132"/>
    <s v="Biography|Crime|Drama|War"/>
    <x v="291"/>
    <x v="5"/>
    <n v="2002"/>
    <n v="7.3"/>
    <n v="274299"/>
    <n v="103000000"/>
    <n v="-102725701"/>
  </r>
  <r>
    <x v="51"/>
    <n v="145"/>
    <s v="Action|Mystery|Sci-Fi|Thriller"/>
    <x v="292"/>
    <x v="5"/>
    <n v="2002"/>
    <n v="7.7"/>
    <n v="132014112"/>
    <n v="102000000"/>
    <n v="30014112"/>
  </r>
  <r>
    <x v="24"/>
    <n v="153"/>
    <s v="Action|Sci-Fi"/>
    <x v="293"/>
    <x v="5"/>
    <n v="1991"/>
    <n v="8.5"/>
    <n v="204843350"/>
    <n v="102000000"/>
    <n v="102843350"/>
  </r>
  <r>
    <x v="173"/>
    <n v="172"/>
    <s v="Drama|Sci-Fi"/>
    <x v="294"/>
    <x v="5"/>
    <n v="2012"/>
    <n v="7.5"/>
    <n v="27098580"/>
    <n v="102000000"/>
    <n v="-74901420"/>
  </r>
  <r>
    <x v="35"/>
    <n v="113"/>
    <s v="Comedy|Fantasy|Horror"/>
    <x v="295"/>
    <x v="5"/>
    <n v="2012"/>
    <n v="6.2"/>
    <n v="79711678"/>
    <n v="100000000"/>
    <n v="-20288322"/>
  </r>
  <r>
    <x v="174"/>
    <n v="90"/>
    <s v="Comedy|Crime"/>
    <x v="296"/>
    <x v="5"/>
    <n v="2005"/>
    <n v="6.1"/>
    <n v="110332737"/>
    <n v="100000000"/>
    <n v="10332737"/>
  </r>
  <r>
    <x v="175"/>
    <n v="117"/>
    <s v="Action|Crime|Sci-Fi|Thriller"/>
    <x v="297"/>
    <x v="5"/>
    <n v="2014"/>
    <n v="6.2"/>
    <n v="58607007"/>
    <n v="100000000"/>
    <n v="-41392993"/>
  </r>
  <r>
    <x v="132"/>
    <n v="91"/>
    <s v="Adventure|Drama|Sci-Fi|Thriller"/>
    <x v="298"/>
    <x v="5"/>
    <n v="2013"/>
    <n v="7.8"/>
    <n v="274084951"/>
    <n v="100000000"/>
    <n v="174084951"/>
  </r>
  <r>
    <x v="139"/>
    <n v="174"/>
    <s v="Adventure|Family|Fantasy|Mystery"/>
    <x v="299"/>
    <x v="5"/>
    <n v="2002"/>
    <n v="7.4"/>
    <n v="261970615"/>
    <n v="100000000"/>
    <n v="161970615"/>
  </r>
  <r>
    <x v="35"/>
    <n v="119"/>
    <s v="Action|Adventure|Sci-Fi|Thriller"/>
    <x v="300"/>
    <x v="5"/>
    <n v="2001"/>
    <n v="5.7"/>
    <n v="180011740"/>
    <n v="100000000"/>
    <n v="80011740"/>
  </r>
  <r>
    <x v="166"/>
    <n v="140"/>
    <s v="Biography|Crime|Drama|History|Romance"/>
    <x v="301"/>
    <x v="5"/>
    <n v="2009"/>
    <n v="7"/>
    <n v="97030725"/>
    <n v="100000000"/>
    <n v="-2969275"/>
  </r>
  <r>
    <x v="33"/>
    <n v="176"/>
    <s v="Biography|Crime|Drama"/>
    <x v="302"/>
    <x v="5"/>
    <n v="2007"/>
    <n v="7.8"/>
    <n v="130127620"/>
    <n v="100000000"/>
    <n v="30127620"/>
  </r>
  <r>
    <x v="176"/>
    <n v="106"/>
    <s v="Action|Crime|Thriller"/>
    <x v="303"/>
    <x v="5"/>
    <n v="2009"/>
    <n v="6.4"/>
    <n v="65452312"/>
    <n v="100000000"/>
    <n v="-34547688"/>
  </r>
  <r>
    <x v="177"/>
    <n v="98"/>
    <s v="Comedy|Romance"/>
    <x v="304"/>
    <x v="5"/>
    <n v="2010"/>
    <n v="5.5"/>
    <n v="148383780"/>
    <n v="100000000"/>
    <n v="48383780"/>
  </r>
  <r>
    <x v="178"/>
    <n v="116"/>
    <s v="Action|Comedy|Crime"/>
    <x v="305"/>
    <x v="5"/>
    <n v="2010"/>
    <n v="6.7"/>
    <n v="119219978"/>
    <n v="100000000"/>
    <n v="19219978"/>
  </r>
  <r>
    <x v="179"/>
    <n v="115"/>
    <s v="Action|Drama|Mystery|Thriller"/>
    <x v="306"/>
    <x v="5"/>
    <n v="1996"/>
    <n v="6.1"/>
    <n v="101228120"/>
    <n v="100000000"/>
    <n v="1228120"/>
  </r>
  <r>
    <x v="180"/>
    <n v="165"/>
    <s v="Drama|Western"/>
    <x v="307"/>
    <x v="5"/>
    <n v="2012"/>
    <n v="8.5"/>
    <n v="162804648"/>
    <n v="100000000"/>
    <n v="62804648"/>
  </r>
  <r>
    <x v="149"/>
    <n v="91"/>
    <s v="Animation|Drama|Family|Musical|Romance"/>
    <x v="308"/>
    <x v="5"/>
    <n v="1996"/>
    <n v="6.9"/>
    <n v="100117603"/>
    <n v="100000000"/>
    <n v="117603"/>
  </r>
  <r>
    <x v="107"/>
    <n v="78"/>
    <s v="Adventure|Animation|Comedy|Family|Fantasy"/>
    <x v="309"/>
    <x v="5"/>
    <n v="2000"/>
    <n v="7.3"/>
    <n v="89296573"/>
    <n v="100000000"/>
    <n v="-10703427"/>
  </r>
  <r>
    <x v="87"/>
    <n v="131"/>
    <s v="Action|Adventure|Comedy|Family|Mystery"/>
    <x v="310"/>
    <x v="5"/>
    <n v="2004"/>
    <n v="6.9"/>
    <n v="173005002"/>
    <n v="100000000"/>
    <n v="73005002"/>
  </r>
  <r>
    <x v="181"/>
    <n v="104"/>
    <s v="Action|Adventure|Family|Fantasy"/>
    <x v="311"/>
    <x v="5"/>
    <n v="2006"/>
    <n v="5.0999999999999996"/>
    <n v="75030163"/>
    <n v="100000000"/>
    <n v="-24969837"/>
  </r>
  <r>
    <x v="182"/>
    <n v="101"/>
    <s v="Adventure|Drama|Family|Fantasy"/>
    <x v="312"/>
    <x v="5"/>
    <n v="2009"/>
    <n v="6.8"/>
    <n v="77222184"/>
    <n v="100000000"/>
    <n v="-22777816"/>
  </r>
  <r>
    <x v="183"/>
    <n v="102"/>
    <s v="Adventure|Animation|Family|Fantasy"/>
    <x v="313"/>
    <x v="5"/>
    <n v="2013"/>
    <n v="6.7"/>
    <n v="107515297"/>
    <n v="100000000"/>
    <n v="7515297"/>
  </r>
  <r>
    <x v="184"/>
    <n v="103"/>
    <s v="Action|Romance|Thriller"/>
    <x v="314"/>
    <x v="5"/>
    <n v="2010"/>
    <n v="6"/>
    <n v="67631157"/>
    <n v="100000000"/>
    <n v="-32368843"/>
  </r>
  <r>
    <x v="116"/>
    <n v="143"/>
    <s v="Adventure|Drama|Thriller"/>
    <x v="315"/>
    <x v="5"/>
    <n v="2006"/>
    <n v="8"/>
    <n v="57366262"/>
    <n v="100000000"/>
    <n v="-42633738"/>
  </r>
  <r>
    <x v="67"/>
    <n v="240"/>
    <s v="Biography|Comedy|Crime|Drama"/>
    <x v="316"/>
    <x v="5"/>
    <n v="2013"/>
    <n v="8.1999999999999993"/>
    <n v="116866727"/>
    <n v="100000000"/>
    <n v="16866727"/>
  </r>
  <r>
    <x v="142"/>
    <n v="121"/>
    <s v="Action|Adventure|Fantasy"/>
    <x v="317"/>
    <x v="5"/>
    <n v="1995"/>
    <n v="5.4"/>
    <n v="184031112"/>
    <n v="100000000"/>
    <n v="84031112"/>
  </r>
  <r>
    <x v="185"/>
    <n v="87"/>
    <s v="Action|Crime|Fantasy|Romance|Thriller"/>
    <x v="318"/>
    <x v="5"/>
    <n v="2004"/>
    <n v="3.3"/>
    <n v="40198710"/>
    <n v="100000000"/>
    <n v="-59801290"/>
  </r>
  <r>
    <x v="28"/>
    <n v="101"/>
    <s v="Action|Adventure"/>
    <x v="319"/>
    <x v="5"/>
    <n v="2014"/>
    <n v="6"/>
    <n v="72660029"/>
    <n v="100000000"/>
    <n v="-27339971"/>
  </r>
  <r>
    <x v="186"/>
    <n v="102"/>
    <s v="Adventure|Comedy|Sci-Fi"/>
    <x v="320"/>
    <x v="5"/>
    <n v="2009"/>
    <n v="5.4"/>
    <n v="49392095"/>
    <n v="100000000"/>
    <n v="-50607905"/>
  </r>
  <r>
    <x v="93"/>
    <n v="122"/>
    <s v="Action|Adventure|Biography|Drama|History|Thriller"/>
    <x v="321"/>
    <x v="5"/>
    <n v="2015"/>
    <n v="7"/>
    <n v="24985612"/>
    <n v="100000000"/>
    <n v="-75014388"/>
  </r>
  <r>
    <x v="187"/>
    <n v="95"/>
    <s v="Action|Comedy|Sci-Fi"/>
    <x v="322"/>
    <x v="5"/>
    <n v="2002"/>
    <n v="3.8"/>
    <n v="4411102"/>
    <n v="100000000"/>
    <n v="-95588898"/>
  </r>
  <r>
    <x v="144"/>
    <n v="115"/>
    <s v="Action|Drama|Thriller|War"/>
    <x v="323"/>
    <x v="5"/>
    <n v="2010"/>
    <n v="6.9"/>
    <n v="35024475"/>
    <n v="100000000"/>
    <n v="-64975525"/>
  </r>
  <r>
    <x v="67"/>
    <n v="216"/>
    <s v="Crime|Drama"/>
    <x v="324"/>
    <x v="5"/>
    <n v="2002"/>
    <n v="7.5"/>
    <n v="77679638"/>
    <n v="100000000"/>
    <n v="-22320362"/>
  </r>
  <r>
    <x v="188"/>
    <n v="85"/>
    <s v="Animation|Comedy|Family|Sport"/>
    <x v="325"/>
    <x v="5"/>
    <n v="2007"/>
    <n v="6.8"/>
    <n v="58867694"/>
    <n v="100000000"/>
    <n v="-41132306"/>
  </r>
  <r>
    <x v="189"/>
    <n v="146"/>
    <s v="Comedy|Drama|Romance"/>
    <x v="326"/>
    <x v="5"/>
    <n v="2010"/>
    <n v="4.3"/>
    <n v="95328937"/>
    <n v="100000000"/>
    <n v="-4671063"/>
  </r>
  <r>
    <x v="190"/>
    <n v="119"/>
    <s v="Drama|Mystery|Romance|Sci-Fi|Thriller"/>
    <x v="327"/>
    <x v="5"/>
    <n v="2014"/>
    <n v="6.3"/>
    <n v="23014504"/>
    <n v="100000000"/>
    <n v="-76985496"/>
  </r>
  <r>
    <x v="176"/>
    <n v="98"/>
    <s v="Action|Thriller"/>
    <x v="328"/>
    <x v="5"/>
    <n v="2010"/>
    <n v="6.8"/>
    <n v="81557479"/>
    <n v="100000000"/>
    <n v="-18442521"/>
  </r>
  <r>
    <x v="43"/>
    <n v="130"/>
    <s v="Drama|Fantasy|Horror|Mystery|Thriller"/>
    <x v="329"/>
    <x v="5"/>
    <n v="2000"/>
    <n v="6.6"/>
    <n v="155370362"/>
    <n v="100000000"/>
    <n v="55370362"/>
  </r>
  <r>
    <x v="191"/>
    <n v="90"/>
    <s v="Animation|Comedy|Family|Sci-Fi"/>
    <x v="330"/>
    <x v="5"/>
    <n v="2009"/>
    <n v="7"/>
    <n v="124870275"/>
    <n v="100000000"/>
    <n v="24870275"/>
  </r>
  <r>
    <x v="51"/>
    <n v="146"/>
    <s v="Adventure|Drama|Sci-Fi"/>
    <x v="331"/>
    <x v="5"/>
    <n v="2001"/>
    <n v="7.1"/>
    <n v="78616689"/>
    <n v="100000000"/>
    <n v="-21383311"/>
  </r>
  <r>
    <x v="139"/>
    <n v="132"/>
    <s v="Comedy|Drama|Sci-Fi"/>
    <x v="332"/>
    <x v="5"/>
    <n v="1999"/>
    <n v="6.8"/>
    <n v="58220776"/>
    <n v="100000000"/>
    <n v="-41779224"/>
  </r>
  <r>
    <x v="192"/>
    <n v="138"/>
    <s v="Drama|History|Thriller|War"/>
    <x v="333"/>
    <x v="5"/>
    <n v="2002"/>
    <n v="6.7"/>
    <n v="35168677"/>
    <n v="100000000"/>
    <n v="-64831323"/>
  </r>
  <r>
    <x v="92"/>
    <n v="108"/>
    <s v="Animation|Comedy|Family|Music|Romance"/>
    <x v="334"/>
    <x v="5"/>
    <n v="2006"/>
    <n v="6.5"/>
    <n v="197992827"/>
    <n v="100000000"/>
    <n v="97992827"/>
  </r>
  <r>
    <x v="193"/>
    <n v="97"/>
    <s v="Adventure|Animation|Comedy|Family|Fantasy"/>
    <x v="335"/>
    <x v="5"/>
    <n v="2011"/>
    <n v="7.1"/>
    <n v="46440491"/>
    <n v="100000000"/>
    <n v="-53559509"/>
  </r>
  <r>
    <x v="99"/>
    <n v="136"/>
    <s v="Action|Adventure|Western"/>
    <x v="336"/>
    <x v="5"/>
    <n v="2004"/>
    <n v="6.7"/>
    <n v="67286731"/>
    <n v="100000000"/>
    <n v="-32713269"/>
  </r>
  <r>
    <x v="194"/>
    <n v="105"/>
    <s v="Action|Comedy|Crime|Music|Romance|Thriller"/>
    <x v="337"/>
    <x v="5"/>
    <n v="1990"/>
    <n v="6.1"/>
    <n v="103738726"/>
    <n v="100000000"/>
    <n v="3738726"/>
  </r>
  <r>
    <x v="195"/>
    <n v="112"/>
    <s v="Drama|Romance"/>
    <x v="338"/>
    <x v="8"/>
    <n v="2000"/>
    <n v="7.3"/>
    <n v="3058380"/>
    <n v="100000000"/>
    <n v="-96941620"/>
  </r>
  <r>
    <x v="196"/>
    <n v="119"/>
    <s v="Action|Adventure|Drama|Romance"/>
    <x v="339"/>
    <x v="6"/>
    <n v="2004"/>
    <n v="7.6"/>
    <n v="11041228"/>
    <n v="100000000"/>
    <n v="-88958772"/>
  </r>
  <r>
    <x v="197"/>
    <n v="88"/>
    <s v="Adventure|Animation|Comedy|Family"/>
    <x v="340"/>
    <x v="5"/>
    <n v="2015"/>
    <n v="7.2"/>
    <n v="130174897"/>
    <n v="99000000"/>
    <n v="31174897"/>
  </r>
  <r>
    <x v="63"/>
    <n v="130"/>
    <s v="Action|Adventure|Fantasy|Thriller"/>
    <x v="341"/>
    <x v="5"/>
    <n v="2001"/>
    <n v="6.3"/>
    <n v="202007640"/>
    <n v="98000000"/>
    <n v="104007640"/>
  </r>
  <r>
    <x v="198"/>
    <n v="124"/>
    <s v="Action|Adventure|Comedy"/>
    <x v="342"/>
    <x v="5"/>
    <n v="1995"/>
    <n v="5.6"/>
    <n v="11000000"/>
    <n v="98000000"/>
    <n v="-87000000"/>
  </r>
  <r>
    <x v="199"/>
    <n v="85"/>
    <s v="Comedy"/>
    <x v="343"/>
    <x v="5"/>
    <n v="2012"/>
    <n v="6.2"/>
    <n v="86897182"/>
    <n v="95000000"/>
    <n v="-8102818"/>
  </r>
  <r>
    <x v="200"/>
    <n v="89"/>
    <s v="Adventure|Animation|Comedy|Family|Romance"/>
    <x v="344"/>
    <x v="5"/>
    <n v="2000"/>
    <n v="6.9"/>
    <n v="50802661"/>
    <n v="95000000"/>
    <n v="-44197339"/>
  </r>
  <r>
    <x v="197"/>
    <n v="88"/>
    <s v="Adventure|Animation|Comedy|Family"/>
    <x v="345"/>
    <x v="5"/>
    <n v="2012"/>
    <n v="6.6"/>
    <n v="161317423"/>
    <n v="95000000"/>
    <n v="66317423"/>
  </r>
  <r>
    <x v="94"/>
    <n v="105"/>
    <s v="Drama|Family|Fantasy|Romance"/>
    <x v="346"/>
    <x v="5"/>
    <n v="2015"/>
    <n v="7"/>
    <n v="201148159"/>
    <n v="95000000"/>
    <n v="106148159"/>
  </r>
  <r>
    <x v="201"/>
    <n v="102"/>
    <s v="Action|Adventure|Fantasy"/>
    <x v="347"/>
    <x v="5"/>
    <n v="2014"/>
    <n v="5.5"/>
    <n v="17176900"/>
    <n v="95000000"/>
    <n v="-77823100"/>
  </r>
  <r>
    <x v="139"/>
    <n v="118"/>
    <s v="Adventure|Family|Fantasy"/>
    <x v="348"/>
    <x v="5"/>
    <n v="2010"/>
    <n v="5.9"/>
    <n v="88761720"/>
    <n v="95000000"/>
    <n v="-6238280"/>
  </r>
  <r>
    <x v="169"/>
    <n v="119"/>
    <s v="Action|Horror|Sci-Fi|Thriller"/>
    <x v="349"/>
    <x v="5"/>
    <n v="2000"/>
    <n v="5.7"/>
    <n v="73209340"/>
    <n v="95000000"/>
    <n v="-21790660"/>
  </r>
  <r>
    <x v="81"/>
    <n v="117"/>
    <s v="Action|Adventure|Fantasy"/>
    <x v="350"/>
    <x v="5"/>
    <n v="2003"/>
    <n v="5.5"/>
    <n v="65653758"/>
    <n v="95000000"/>
    <n v="-29346242"/>
  </r>
  <r>
    <x v="154"/>
    <n v="116"/>
    <s v="Drama|Mystery|Thriller"/>
    <x v="351"/>
    <x v="5"/>
    <n v="1999"/>
    <n v="6.3"/>
    <n v="102678089"/>
    <n v="95000000"/>
    <n v="7678089"/>
  </r>
  <r>
    <x v="196"/>
    <n v="146"/>
    <s v="Drama|History|Romance|War"/>
    <x v="352"/>
    <x v="6"/>
    <n v="2011"/>
    <n v="7.6"/>
    <n v="9213"/>
    <n v="94000000"/>
    <n v="-93990787"/>
  </r>
  <r>
    <x v="13"/>
    <n v="100"/>
    <s v="Adventure|Animation|Comedy|Family"/>
    <x v="353"/>
    <x v="5"/>
    <n v="2003"/>
    <n v="8.1999999999999993"/>
    <n v="380838870"/>
    <n v="94000000"/>
    <n v="286838870"/>
  </r>
  <r>
    <x v="21"/>
    <n v="192"/>
    <s v="Action|Adventure|Drama|Fantasy"/>
    <x v="354"/>
    <x v="5"/>
    <n v="2003"/>
    <n v="8.9"/>
    <n v="377019252"/>
    <n v="94000000"/>
    <n v="283019252"/>
  </r>
  <r>
    <x v="21"/>
    <n v="172"/>
    <s v="Action|Adventure|Drama|Fantasy"/>
    <x v="355"/>
    <x v="5"/>
    <n v="2002"/>
    <n v="8.6999999999999993"/>
    <n v="340478898"/>
    <n v="94000000"/>
    <n v="246478898"/>
  </r>
  <r>
    <x v="21"/>
    <n v="171"/>
    <s v="Action|Adventure|Drama|Fantasy"/>
    <x v="356"/>
    <x v="5"/>
    <n v="2001"/>
    <n v="8.8000000000000007"/>
    <n v="313837577"/>
    <n v="93000000"/>
    <n v="220837577"/>
  </r>
  <r>
    <x v="10"/>
    <n v="126"/>
    <s v="Action|Adventure|Sci-Fi"/>
    <x v="357"/>
    <x v="5"/>
    <n v="1997"/>
    <n v="7.7"/>
    <n v="63540020"/>
    <n v="93000000"/>
    <n v="-29459980"/>
  </r>
  <r>
    <x v="99"/>
    <n v="92"/>
    <s v="Action|Adventure|Sci-Fi|Thriller"/>
    <x v="358"/>
    <x v="5"/>
    <n v="2001"/>
    <n v="5.9"/>
    <n v="181166115"/>
    <n v="93000000"/>
    <n v="88166115"/>
  </r>
  <r>
    <x v="202"/>
    <n v="105"/>
    <s v="Action|Drama|Sci-Fi|Thriller"/>
    <x v="359"/>
    <x v="5"/>
    <n v="2011"/>
    <n v="7.6"/>
    <n v="176740650"/>
    <n v="93000000"/>
    <n v="83740650"/>
  </r>
  <r>
    <x v="154"/>
    <n v="103"/>
    <s v="Action|Adventure|Thriller"/>
    <x v="360"/>
    <x v="5"/>
    <n v="2012"/>
    <n v="6.7"/>
    <n v="85017401"/>
    <n v="92000000"/>
    <n v="-6982599"/>
  </r>
  <r>
    <x v="33"/>
    <n v="152"/>
    <s v="Drama|History|War"/>
    <x v="361"/>
    <x v="5"/>
    <n v="2001"/>
    <n v="7.7"/>
    <n v="108638745"/>
    <n v="92000000"/>
    <n v="16638745"/>
  </r>
  <r>
    <x v="203"/>
    <n v="101"/>
    <s v="Action|Thriller"/>
    <x v="362"/>
    <x v="5"/>
    <n v="2013"/>
    <n v="5.3"/>
    <n v="67344392"/>
    <n v="92000000"/>
    <n v="-24655608"/>
  </r>
  <r>
    <x v="50"/>
    <n v="115"/>
    <s v="Action|Adventure|Animation|Family"/>
    <x v="363"/>
    <x v="5"/>
    <n v="2004"/>
    <n v="8"/>
    <n v="261437578"/>
    <n v="92000000"/>
    <n v="169437578"/>
  </r>
  <r>
    <x v="40"/>
    <n v="94"/>
    <s v="Action|Adventure|Comedy|Crime|Thriller"/>
    <x v="364"/>
    <x v="5"/>
    <n v="2000"/>
    <n v="5.5"/>
    <n v="125305545"/>
    <n v="92000000"/>
    <n v="33305545"/>
  </r>
  <r>
    <x v="204"/>
    <n v="121"/>
    <s v="Action|Comedy"/>
    <x v="365"/>
    <x v="5"/>
    <n v="2008"/>
    <n v="7"/>
    <n v="110416702"/>
    <n v="92000000"/>
    <n v="18416702"/>
  </r>
  <r>
    <x v="176"/>
    <n v="114"/>
    <s v="Action|Crime|Thriller"/>
    <x v="366"/>
    <x v="5"/>
    <n v="2001"/>
    <n v="7"/>
    <n v="26871"/>
    <n v="92000000"/>
    <n v="-91973129"/>
  </r>
  <r>
    <x v="81"/>
    <n v="113"/>
    <s v="Action|Adventure|Drama|Thriller"/>
    <x v="367"/>
    <x v="5"/>
    <n v="1996"/>
    <n v="6.3"/>
    <n v="241688385"/>
    <n v="92000000"/>
    <n v="149688385"/>
  </r>
  <r>
    <x v="205"/>
    <n v="104"/>
    <s v="Comedy|Romance"/>
    <x v="368"/>
    <x v="5"/>
    <n v="2001"/>
    <n v="4.4000000000000004"/>
    <n v="6712451"/>
    <n v="90000000"/>
    <n v="-83287549"/>
  </r>
  <r>
    <x v="206"/>
    <n v="127"/>
    <s v="Action|Crime|Thriller"/>
    <x v="369"/>
    <x v="5"/>
    <n v="2000"/>
    <n v="6.5"/>
    <n v="101643008"/>
    <n v="90000000"/>
    <n v="11643008"/>
  </r>
  <r>
    <x v="207"/>
    <n v="131"/>
    <s v="Action|Adventure|Thriller"/>
    <x v="370"/>
    <x v="5"/>
    <n v="2014"/>
    <n v="6.1"/>
    <n v="39292022"/>
    <n v="90000000"/>
    <n v="-50707978"/>
  </r>
  <r>
    <x v="208"/>
    <n v="93"/>
    <s v="Comedy|Sci-Fi|Thriller"/>
    <x v="371"/>
    <x v="5"/>
    <n v="2004"/>
    <n v="5.2"/>
    <n v="59475623"/>
    <n v="90000000"/>
    <n v="-30524377"/>
  </r>
  <r>
    <x v="209"/>
    <n v="107"/>
    <s v="Adventure|Family|Fantasy"/>
    <x v="372"/>
    <x v="5"/>
    <n v="2008"/>
    <n v="6.6"/>
    <n v="71148699"/>
    <n v="90000000"/>
    <n v="-18851301"/>
  </r>
  <r>
    <x v="27"/>
    <n v="98"/>
    <s v="Adventure|Comedy|Family|Mystery|Sci-Fi"/>
    <x v="373"/>
    <x v="5"/>
    <n v="1997"/>
    <n v="7.3"/>
    <n v="250147615"/>
    <n v="90000000"/>
    <n v="160147615"/>
  </r>
  <r>
    <x v="37"/>
    <n v="82"/>
    <s v="Adventure|Animation|Comedy|Family|Fantasy"/>
    <x v="374"/>
    <x v="5"/>
    <n v="1999"/>
    <n v="7.9"/>
    <n v="245823397"/>
    <n v="90000000"/>
    <n v="155823397"/>
  </r>
  <r>
    <x v="28"/>
    <n v="90"/>
    <s v="Action|Comedy|Crime|Thriller"/>
    <x v="375"/>
    <x v="5"/>
    <n v="2001"/>
    <n v="6.6"/>
    <n v="226138454"/>
    <n v="90000000"/>
    <n v="136138454"/>
  </r>
  <r>
    <x v="171"/>
    <n v="94"/>
    <s v="Action|Adventure|Animation|Comedy|Family"/>
    <x v="376"/>
    <x v="5"/>
    <n v="2009"/>
    <n v="7"/>
    <n v="196573705"/>
    <n v="90000000"/>
    <n v="106573705"/>
  </r>
  <r>
    <x v="204"/>
    <n v="114"/>
    <s v="Adventure|Comedy|Drama|Fantasy|Romance"/>
    <x v="377"/>
    <x v="5"/>
    <n v="2013"/>
    <n v="7.3"/>
    <n v="58229120"/>
    <n v="90000000"/>
    <n v="-31770880"/>
  </r>
  <r>
    <x v="67"/>
    <n v="151"/>
    <s v="Crime|Drama|Thriller"/>
    <x v="378"/>
    <x v="5"/>
    <n v="2006"/>
    <n v="8.5"/>
    <n v="132373442"/>
    <n v="90000000"/>
    <n v="42373442"/>
  </r>
  <r>
    <x v="210"/>
    <n v="88"/>
    <s v="Adventure|Animation|Family|Fantasy|Musical|War"/>
    <x v="379"/>
    <x v="5"/>
    <n v="1998"/>
    <n v="7.5"/>
    <n v="120618403"/>
    <n v="90000000"/>
    <n v="30618403"/>
  </r>
  <r>
    <x v="86"/>
    <n v="158"/>
    <s v="Crime|Drama|Mystery|Thriller"/>
    <x v="380"/>
    <x v="5"/>
    <n v="2011"/>
    <n v="7.8"/>
    <n v="102515793"/>
    <n v="90000000"/>
    <n v="12515793"/>
  </r>
  <r>
    <x v="211"/>
    <n v="128"/>
    <s v="Action|Adventure|Thriller"/>
    <x v="381"/>
    <x v="5"/>
    <n v="1995"/>
    <n v="7.6"/>
    <n v="100012500"/>
    <n v="90000000"/>
    <n v="10012500"/>
  </r>
  <r>
    <x v="140"/>
    <n v="128"/>
    <s v="Action|Adventure|Crime|Mystery|Thriller"/>
    <x v="382"/>
    <x v="5"/>
    <n v="2009"/>
    <n v="7.6"/>
    <n v="209019489"/>
    <n v="90000000"/>
    <n v="119019489"/>
  </r>
  <r>
    <x v="212"/>
    <n v="92"/>
    <s v="Adventure|Animation|Comedy|Family|Fantasy|Music"/>
    <x v="383"/>
    <x v="5"/>
    <n v="2015"/>
    <n v="5"/>
    <n v="85884815"/>
    <n v="90000000"/>
    <n v="-4115185"/>
  </r>
  <r>
    <x v="213"/>
    <n v="113"/>
    <s v="Action|Comedy"/>
    <x v="384"/>
    <x v="5"/>
    <n v="2008"/>
    <n v="5.5"/>
    <n v="100018837"/>
    <n v="90000000"/>
    <n v="10018837"/>
  </r>
  <r>
    <x v="111"/>
    <n v="88"/>
    <s v="Comedy|Family|Fantasy|Horror|Mystery"/>
    <x v="385"/>
    <x v="5"/>
    <n v="2003"/>
    <n v="4.9000000000000004"/>
    <n v="75817994"/>
    <n v="90000000"/>
    <n v="-14182006"/>
  </r>
  <r>
    <x v="43"/>
    <n v="150"/>
    <s v="Drama|Mystery|Sci-Fi|Thriller"/>
    <x v="386"/>
    <x v="5"/>
    <n v="1997"/>
    <n v="7.4"/>
    <n v="100853835"/>
    <n v="90000000"/>
    <n v="10853835"/>
  </r>
  <r>
    <x v="214"/>
    <n v="106"/>
    <s v="Adventure|Family|Fantasy"/>
    <x v="387"/>
    <x v="5"/>
    <n v="2013"/>
    <n v="5.9"/>
    <n v="68558662"/>
    <n v="90000000"/>
    <n v="-21441338"/>
  </r>
  <r>
    <x v="128"/>
    <n v="129"/>
    <s v="Action|Adventure|Comedy|Crime|Mystery|Thriller"/>
    <x v="388"/>
    <x v="5"/>
    <n v="2016"/>
    <n v="6.9"/>
    <n v="64685359"/>
    <n v="90000000"/>
    <n v="-25314641"/>
  </r>
  <r>
    <x v="215"/>
    <n v="114"/>
    <s v="Adventure|Sci-Fi|Thriller"/>
    <x v="389"/>
    <x v="5"/>
    <n v="2000"/>
    <n v="5.6"/>
    <n v="60874615"/>
    <n v="90000000"/>
    <n v="-29125385"/>
  </r>
  <r>
    <x v="171"/>
    <n v="96"/>
    <s v="Adventure|Animation|Comedy|Family|Musical"/>
    <x v="390"/>
    <x v="5"/>
    <n v="2011"/>
    <n v="7"/>
    <n v="143618384"/>
    <n v="90000000"/>
    <n v="53618384"/>
  </r>
  <r>
    <x v="216"/>
    <n v="104"/>
    <s v="Action|Drama|Sci-Fi|Thriller"/>
    <x v="391"/>
    <x v="5"/>
    <n v="1997"/>
    <n v="5.4"/>
    <n v="47474112"/>
    <n v="90000000"/>
    <n v="-42525888"/>
  </r>
  <r>
    <x v="217"/>
    <n v="110"/>
    <s v="Action|Family|Fantasy|Musical"/>
    <x v="392"/>
    <x v="5"/>
    <n v="2010"/>
    <n v="4.4000000000000004"/>
    <n v="190562"/>
    <n v="90000000"/>
    <n v="-89809438"/>
  </r>
  <r>
    <x v="43"/>
    <n v="143"/>
    <s v="Adventure|Drama|Romance"/>
    <x v="393"/>
    <x v="5"/>
    <n v="2000"/>
    <n v="7.7"/>
    <n v="233630478"/>
    <n v="90000000"/>
    <n v="143630478"/>
  </r>
  <r>
    <x v="176"/>
    <n v="140"/>
    <s v="Action|Crime|Drama|Mystery|Thriller"/>
    <x v="394"/>
    <x v="5"/>
    <n v="1998"/>
    <n v="7.3"/>
    <n v="111544445"/>
    <n v="90000000"/>
    <n v="21544445"/>
  </r>
  <r>
    <x v="218"/>
    <n v="178"/>
    <s v="Drama|Fantasy|Romance"/>
    <x v="395"/>
    <x v="5"/>
    <n v="1998"/>
    <n v="7.1"/>
    <n v="44606335"/>
    <n v="90000000"/>
    <n v="-45393665"/>
  </r>
  <r>
    <x v="187"/>
    <n v="114"/>
    <s v="Action|Adventure|Family|Fantasy|Thriller"/>
    <x v="396"/>
    <x v="5"/>
    <n v="1998"/>
    <n v="5.6"/>
    <n v="50628009"/>
    <n v="90000000"/>
    <n v="-39371991"/>
  </r>
  <r>
    <x v="129"/>
    <n v="106"/>
    <s v="Action|Adventure|Fantasy"/>
    <x v="397"/>
    <x v="5"/>
    <n v="2015"/>
    <n v="6"/>
    <n v="27356090"/>
    <n v="90000000"/>
    <n v="-62643910"/>
  </r>
  <r>
    <x v="219"/>
    <n v="135"/>
    <s v="Drama|History|War"/>
    <x v="398"/>
    <x v="5"/>
    <n v="2006"/>
    <n v="7.1"/>
    <n v="33574332"/>
    <n v="90000000"/>
    <n v="-56425668"/>
  </r>
  <r>
    <x v="139"/>
    <n v="106"/>
    <s v="Action|Animation|Comedy|Sci-Fi"/>
    <x v="399"/>
    <x v="5"/>
    <n v="2015"/>
    <n v="5.6"/>
    <n v="78747585"/>
    <n v="88000000"/>
    <n v="-9252415"/>
  </r>
  <r>
    <x v="93"/>
    <n v="144"/>
    <s v="Biography|Drama|Sport"/>
    <x v="400"/>
    <x v="5"/>
    <n v="2005"/>
    <n v="8"/>
    <n v="61644321"/>
    <n v="88000000"/>
    <n v="-26355679"/>
  </r>
  <r>
    <x v="220"/>
    <n v="118"/>
    <s v="Action|Adventure|Comedy|Fantasy|Thriller"/>
    <x v="401"/>
    <x v="5"/>
    <n v="2005"/>
    <n v="5.9"/>
    <n v="37899638"/>
    <n v="88000000"/>
    <n v="-50100362"/>
  </r>
  <r>
    <x v="221"/>
    <n v="140"/>
    <s v="Drama|History|Sport"/>
    <x v="402"/>
    <x v="5"/>
    <n v="2003"/>
    <n v="7.3"/>
    <n v="120147445"/>
    <n v="87000000"/>
    <n v="33147445"/>
  </r>
  <r>
    <x v="115"/>
    <n v="101"/>
    <s v="Action|Adventure|Crime|Thriller"/>
    <x v="403"/>
    <x v="5"/>
    <n v="2005"/>
    <n v="4.3"/>
    <n v="26082914"/>
    <n v="87000000"/>
    <n v="-60917086"/>
  </r>
  <r>
    <x v="222"/>
    <n v="111"/>
    <s v="Action|Crime|Drama|Thriller"/>
    <x v="404"/>
    <x v="5"/>
    <n v="1997"/>
    <n v="6.1"/>
    <n v="42877165"/>
    <n v="86000000"/>
    <n v="-43122835"/>
  </r>
  <r>
    <x v="10"/>
    <n v="94"/>
    <s v="Adventure|Animation|Family|Fantasy"/>
    <x v="405"/>
    <x v="5"/>
    <n v="2006"/>
    <n v="6"/>
    <n v="15131330"/>
    <n v="86000000"/>
    <n v="-70868670"/>
  </r>
  <r>
    <x v="211"/>
    <n v="102"/>
    <s v="Action|Adventure|History"/>
    <x v="406"/>
    <x v="5"/>
    <n v="1999"/>
    <n v="6.6"/>
    <n v="32694788"/>
    <n v="85000000"/>
    <n v="-52305212"/>
  </r>
  <r>
    <x v="65"/>
    <n v="124"/>
    <s v="Action|Adventure|Drama|Thriller"/>
    <x v="407"/>
    <x v="5"/>
    <n v="1997"/>
    <n v="6.4"/>
    <n v="172620724"/>
    <n v="85000000"/>
    <n v="87620724"/>
  </r>
  <r>
    <x v="159"/>
    <n v="116"/>
    <s v="Crime|Thriller"/>
    <x v="408"/>
    <x v="5"/>
    <n v="2001"/>
    <n v="7.8"/>
    <n v="183405771"/>
    <n v="85000000"/>
    <n v="98405771"/>
  </r>
  <r>
    <x v="223"/>
    <n v="91"/>
    <s v="Animation|Comedy|Family|Fantasy"/>
    <x v="409"/>
    <x v="5"/>
    <n v="2012"/>
    <n v="7.1"/>
    <n v="148313048"/>
    <n v="85000000"/>
    <n v="63313048"/>
  </r>
  <r>
    <x v="224"/>
    <n v="107"/>
    <s v="Animation|Comedy|Family|Fantasy|Musical|Romance"/>
    <x v="410"/>
    <x v="5"/>
    <n v="2007"/>
    <n v="7.1"/>
    <n v="127706877"/>
    <n v="85000000"/>
    <n v="42706877"/>
  </r>
  <r>
    <x v="225"/>
    <n v="115"/>
    <s v="Action|Crime|Mystery|Thriller"/>
    <x v="411"/>
    <x v="5"/>
    <n v="2012"/>
    <n v="6.8"/>
    <n v="126149655"/>
    <n v="85000000"/>
    <n v="41149655"/>
  </r>
  <r>
    <x v="224"/>
    <n v="100"/>
    <s v="Adventure|Comedy|Family"/>
    <x v="412"/>
    <x v="5"/>
    <n v="2000"/>
    <n v="4.8"/>
    <n v="66941559"/>
    <n v="85000000"/>
    <n v="-18058441"/>
  </r>
  <r>
    <x v="226"/>
    <n v="138"/>
    <s v="Comedy|Romance"/>
    <x v="413"/>
    <x v="5"/>
    <n v="2006"/>
    <n v="6.9"/>
    <n v="63224849"/>
    <n v="85000000"/>
    <n v="-21775151"/>
  </r>
  <r>
    <x v="226"/>
    <n v="120"/>
    <s v="Comedy|Drama|Romance"/>
    <x v="414"/>
    <x v="5"/>
    <n v="2009"/>
    <n v="6.6"/>
    <n v="112703470"/>
    <n v="85000000"/>
    <n v="27703470"/>
  </r>
  <r>
    <x v="159"/>
    <n v="122"/>
    <s v="Crime|Thriller"/>
    <x v="415"/>
    <x v="5"/>
    <n v="2007"/>
    <n v="6.9"/>
    <n v="117144465"/>
    <n v="85000000"/>
    <n v="32144465"/>
  </r>
  <r>
    <x v="227"/>
    <n v="83"/>
    <s v="Adventure|Animation|Comedy|Family"/>
    <x v="416"/>
    <x v="5"/>
    <n v="2006"/>
    <n v="6.2"/>
    <n v="84303558"/>
    <n v="85000000"/>
    <n v="-696442"/>
  </r>
  <r>
    <x v="228"/>
    <n v="139"/>
    <s v="Adventure|Mystery|Sci-Fi"/>
    <x v="417"/>
    <x v="5"/>
    <n v="2014"/>
    <n v="6.7"/>
    <n v="150832203"/>
    <n v="85000000"/>
    <n v="65832203"/>
  </r>
  <r>
    <x v="31"/>
    <n v="104"/>
    <s v="Action|Adventure|Comedy|Thriller"/>
    <x v="418"/>
    <x v="5"/>
    <n v="2003"/>
    <n v="6.7"/>
    <n v="47592825"/>
    <n v="85000000"/>
    <n v="-37407175"/>
  </r>
  <r>
    <x v="20"/>
    <n v="145"/>
    <s v="Drama|Romance"/>
    <x v="419"/>
    <x v="5"/>
    <n v="2005"/>
    <n v="7.3"/>
    <n v="57010853"/>
    <n v="85000000"/>
    <n v="-27989147"/>
  </r>
  <r>
    <x v="53"/>
    <n v="104"/>
    <s v="Action|Crime|Thriller"/>
    <x v="420"/>
    <x v="5"/>
    <n v="2006"/>
    <n v="6"/>
    <n v="62494975"/>
    <n v="85000000"/>
    <n v="-22505025"/>
  </r>
  <r>
    <x v="229"/>
    <n v="108"/>
    <s v="Action|Drama|Thriller"/>
    <x v="421"/>
    <x v="5"/>
    <n v="2002"/>
    <n v="5.5"/>
    <n v="40048332"/>
    <n v="85000000"/>
    <n v="-44951668"/>
  </r>
  <r>
    <x v="230"/>
    <n v="106"/>
    <s v="Adventure|Comedy|Drama|Family|Fantasy"/>
    <x v="422"/>
    <x v="5"/>
    <n v="2012"/>
    <n v="5.6"/>
    <n v="64933670"/>
    <n v="85000000"/>
    <n v="-20066330"/>
  </r>
  <r>
    <x v="157"/>
    <n v="82"/>
    <s v="Action|Comedy|Family|Fantasy"/>
    <x v="423"/>
    <x v="5"/>
    <n v="2010"/>
    <n v="4.3"/>
    <n v="43575716"/>
    <n v="85000000"/>
    <n v="-41424284"/>
  </r>
  <r>
    <x v="56"/>
    <n v="88"/>
    <s v="Action|Adventure|Sci-Fi|Thriller"/>
    <x v="424"/>
    <x v="5"/>
    <n v="2008"/>
    <n v="6.1"/>
    <n v="80170146"/>
    <n v="85000000"/>
    <n v="-4829854"/>
  </r>
  <r>
    <x v="49"/>
    <n v="120"/>
    <s v="Action|Adventure|Fantasy|Horror|Sci-Fi"/>
    <x v="425"/>
    <x v="5"/>
    <n v="2008"/>
    <n v="7"/>
    <n v="75754670"/>
    <n v="85000000"/>
    <n v="-9245330"/>
  </r>
  <r>
    <x v="231"/>
    <n v="113"/>
    <s v="Drama|Fantasy|Romance"/>
    <x v="426"/>
    <x v="5"/>
    <n v="1998"/>
    <n v="7"/>
    <n v="55350897"/>
    <n v="85000000"/>
    <n v="-29649103"/>
  </r>
  <r>
    <x v="232"/>
    <n v="113"/>
    <s v="Comedy|Drama|Romance|War"/>
    <x v="427"/>
    <x v="9"/>
    <n v="2006"/>
    <n v="7.4"/>
    <n v="617228"/>
    <n v="84450000"/>
    <n v="-83832772"/>
  </r>
  <r>
    <x v="233"/>
    <n v="94"/>
    <s v="Comedy|Family|Fantasy"/>
    <x v="428"/>
    <x v="5"/>
    <n v="2005"/>
    <n v="2.2000000000000002"/>
    <n v="17010646"/>
    <n v="84000000"/>
    <n v="-66989354"/>
  </r>
  <r>
    <x v="161"/>
    <n v="86"/>
    <s v="Adventure|Comedy|Mystery"/>
    <x v="429"/>
    <x v="5"/>
    <n v="2002"/>
    <n v="4.9000000000000004"/>
    <n v="153288182"/>
    <n v="84000000"/>
    <n v="69288182"/>
  </r>
  <r>
    <x v="174"/>
    <n v="116"/>
    <s v="Action|Comedy|Crime|Thriller"/>
    <x v="430"/>
    <x v="5"/>
    <n v="2013"/>
    <n v="6.7"/>
    <n v="53215979"/>
    <n v="84000000"/>
    <n v="-30784021"/>
  </r>
  <r>
    <x v="234"/>
    <n v="121"/>
    <s v="Action|Fantasy|Horror|Mystery"/>
    <x v="431"/>
    <x v="5"/>
    <n v="1999"/>
    <n v="5.7"/>
    <n v="66862068"/>
    <n v="83000000"/>
    <n v="-16137932"/>
  </r>
  <r>
    <x v="158"/>
    <n v="123"/>
    <s v="Action|Mystery|Sci-Fi|Thriller"/>
    <x v="432"/>
    <x v="5"/>
    <n v="2000"/>
    <n v="5.9"/>
    <n v="34543701"/>
    <n v="82000000"/>
    <n v="-47456299"/>
  </r>
  <r>
    <x v="235"/>
    <n v="113"/>
    <s v="Comedy|Crime|Sport"/>
    <x v="433"/>
    <x v="5"/>
    <n v="2005"/>
    <n v="6.4"/>
    <n v="158115031"/>
    <n v="82000000"/>
    <n v="76115031"/>
  </r>
  <r>
    <x v="19"/>
    <n v="128"/>
    <s v="Action|Fantasy"/>
    <x v="434"/>
    <x v="5"/>
    <n v="2011"/>
    <n v="6.1"/>
    <n v="36381716"/>
    <n v="82000000"/>
    <n v="-45618284"/>
  </r>
  <r>
    <x v="130"/>
    <n v="108"/>
    <s v="Adventure|Animation|Drama|Family|Fantasy"/>
    <x v="435"/>
    <x v="5"/>
    <n v="2015"/>
    <n v="7.8"/>
    <n v="1339152"/>
    <n v="81200000"/>
    <n v="-79860848"/>
  </r>
  <r>
    <x v="61"/>
    <n v="101"/>
    <s v="Comedy|Drama"/>
    <x v="436"/>
    <x v="5"/>
    <n v="2003"/>
    <n v="6.7"/>
    <n v="242589580"/>
    <n v="81000000"/>
    <n v="161589580"/>
  </r>
  <r>
    <x v="19"/>
    <n v="101"/>
    <s v="Action|Adventure|Animation|Family|Fantasy"/>
    <x v="437"/>
    <x v="5"/>
    <n v="2010"/>
    <n v="7"/>
    <n v="55673333"/>
    <n v="80000000"/>
    <n v="-24326667"/>
  </r>
  <r>
    <x v="236"/>
    <n v="128"/>
    <s v="Crime|Mystery|Thriller"/>
    <x v="438"/>
    <x v="10"/>
    <n v="2005"/>
    <n v="6.4"/>
    <n v="72515360"/>
    <n v="80000000"/>
    <n v="-7484640"/>
  </r>
  <r>
    <x v="237"/>
    <n v="113"/>
    <s v="Action|Adventure|Thriller"/>
    <x v="439"/>
    <x v="5"/>
    <n v="2010"/>
    <n v="6.5"/>
    <n v="102981571"/>
    <n v="80000000"/>
    <n v="22981571"/>
  </r>
  <r>
    <x v="215"/>
    <n v="110"/>
    <s v="Action|Adventure|Thriller"/>
    <x v="440"/>
    <x v="5"/>
    <n v="1996"/>
    <n v="7.1"/>
    <n v="180965237"/>
    <n v="80000000"/>
    <n v="100965237"/>
  </r>
  <r>
    <x v="238"/>
    <n v="102"/>
    <s v="Comedy"/>
    <x v="441"/>
    <x v="5"/>
    <n v="2011"/>
    <n v="6.5"/>
    <n v="254455986"/>
    <n v="80000000"/>
    <n v="174455986"/>
  </r>
  <r>
    <x v="35"/>
    <n v="126"/>
    <s v="Action"/>
    <x v="442"/>
    <x v="5"/>
    <n v="1992"/>
    <n v="7"/>
    <n v="162831698"/>
    <n v="80000000"/>
    <n v="82831698"/>
  </r>
  <r>
    <x v="125"/>
    <n v="83"/>
    <s v="Adventure|Animation|Comedy|Family"/>
    <x v="443"/>
    <x v="5"/>
    <n v="2006"/>
    <n v="6.8"/>
    <n v="155019340"/>
    <n v="80000000"/>
    <n v="75019340"/>
  </r>
  <r>
    <x v="76"/>
    <n v="85"/>
    <s v="Adventure|Animation|Comedy|Drama|Family|Fantasy|Sci-Fi"/>
    <x v="444"/>
    <x v="5"/>
    <n v="2002"/>
    <n v="7.2"/>
    <n v="145771527"/>
    <n v="80000000"/>
    <n v="65771527"/>
  </r>
  <r>
    <x v="213"/>
    <n v="101"/>
    <s v="Comedy"/>
    <x v="445"/>
    <x v="5"/>
    <n v="2013"/>
    <n v="5.4"/>
    <n v="133668525"/>
    <n v="80000000"/>
    <n v="53668525"/>
  </r>
  <r>
    <x v="235"/>
    <n v="110"/>
    <s v="Action|Adventure|Comedy"/>
    <x v="446"/>
    <x v="5"/>
    <n v="2008"/>
    <n v="6.5"/>
    <n v="130313314"/>
    <n v="80000000"/>
    <n v="50313314"/>
  </r>
  <r>
    <x v="226"/>
    <n v="128"/>
    <s v="Comedy|Drama|Romance"/>
    <x v="447"/>
    <x v="5"/>
    <n v="2003"/>
    <n v="6.7"/>
    <n v="124590960"/>
    <n v="80000000"/>
    <n v="44590960"/>
  </r>
  <r>
    <x v="67"/>
    <n v="138"/>
    <s v="Mystery|Thriller"/>
    <x v="448"/>
    <x v="5"/>
    <n v="2010"/>
    <n v="8.1"/>
    <n v="127968405"/>
    <n v="80000000"/>
    <n v="47968405"/>
  </r>
  <r>
    <x v="239"/>
    <n v="88"/>
    <s v="Comedy|Drama|Romance"/>
    <x v="449"/>
    <x v="5"/>
    <n v="2008"/>
    <n v="5.6"/>
    <n v="120136047"/>
    <n v="80000000"/>
    <n v="40136047"/>
  </r>
  <r>
    <x v="8"/>
    <n v="138"/>
    <s v="Action|Crime|Sci-Fi|Thriller"/>
    <x v="450"/>
    <x v="5"/>
    <n v="1997"/>
    <n v="7.3"/>
    <n v="112225777"/>
    <n v="80000000"/>
    <n v="32225777"/>
  </r>
  <r>
    <x v="240"/>
    <n v="99"/>
    <s v="Comedy|Family|Fantasy|Romance"/>
    <x v="451"/>
    <x v="5"/>
    <n v="2008"/>
    <n v="6.1"/>
    <n v="109993847"/>
    <n v="80000000"/>
    <n v="29993847"/>
  </r>
  <r>
    <x v="23"/>
    <n v="117"/>
    <s v="Crime|Drama|Thriller"/>
    <x v="452"/>
    <x v="5"/>
    <n v="2002"/>
    <n v="7.7"/>
    <n v="104054514"/>
    <n v="80000000"/>
    <n v="24054514"/>
  </r>
  <r>
    <x v="213"/>
    <n v="117"/>
    <s v="Comedy|Romance"/>
    <x v="453"/>
    <x v="5"/>
    <n v="2011"/>
    <n v="6.4"/>
    <n v="103028109"/>
    <n v="80000000"/>
    <n v="23028109"/>
  </r>
  <r>
    <x v="241"/>
    <n v="118"/>
    <s v="Action|Mystery|Thriller"/>
    <x v="454"/>
    <x v="5"/>
    <n v="2008"/>
    <n v="6.6"/>
    <n v="101111837"/>
    <n v="80000000"/>
    <n v="21111837"/>
  </r>
  <r>
    <x v="242"/>
    <n v="118"/>
    <s v="Action|Adventure|Drama|Thriller"/>
    <x v="455"/>
    <x v="5"/>
    <n v="2010"/>
    <n v="6.9"/>
    <n v="94822707"/>
    <n v="80000000"/>
    <n v="14822707"/>
  </r>
  <r>
    <x v="243"/>
    <n v="90"/>
    <s v="Comedy|Family|Sci-Fi"/>
    <x v="456"/>
    <x v="5"/>
    <n v="1997"/>
    <n v="5.2"/>
    <n v="92969824"/>
    <n v="80000000"/>
    <n v="12969824"/>
  </r>
  <r>
    <x v="81"/>
    <n v="113"/>
    <s v="Fantasy|Horror|Mystery|Thriller"/>
    <x v="457"/>
    <x v="5"/>
    <n v="1999"/>
    <n v="4.9000000000000004"/>
    <n v="91188905"/>
    <n v="80000000"/>
    <n v="11188905"/>
  </r>
  <r>
    <x v="244"/>
    <n v="88"/>
    <s v="Adventure|Animation|Comedy|Family|Fantasy|Sci-Fi|Sport"/>
    <x v="458"/>
    <x v="5"/>
    <n v="1996"/>
    <n v="6.3"/>
    <n v="90443603"/>
    <n v="80000000"/>
    <n v="10443603"/>
  </r>
  <r>
    <x v="245"/>
    <n v="104"/>
    <s v="Drama|Sci-Fi|Thriller"/>
    <x v="459"/>
    <x v="5"/>
    <n v="2008"/>
    <n v="5.5"/>
    <n v="79363785"/>
    <n v="80000000"/>
    <n v="-636215"/>
  </r>
  <r>
    <x v="246"/>
    <n v="80"/>
    <s v="Adventure|Animation|Comedy|Family"/>
    <x v="460"/>
    <x v="5"/>
    <n v="2010"/>
    <n v="4.5999999999999996"/>
    <n v="100169068"/>
    <n v="80000000"/>
    <n v="20169068"/>
  </r>
  <r>
    <x v="247"/>
    <n v="83"/>
    <s v="Adventure|Animation|Family|Western"/>
    <x v="461"/>
    <x v="5"/>
    <n v="2002"/>
    <n v="7"/>
    <n v="73215310"/>
    <n v="80000000"/>
    <n v="-6784690"/>
  </r>
  <r>
    <x v="164"/>
    <n v="102"/>
    <s v="Comedy|Family|Romance"/>
    <x v="462"/>
    <x v="5"/>
    <n v="2011"/>
    <n v="5.2"/>
    <n v="80360866"/>
    <n v="80000000"/>
    <n v="360866"/>
  </r>
  <r>
    <x v="248"/>
    <n v="130"/>
    <s v="Action|Adventure|Family|Sci-Fi|Thriller"/>
    <x v="463"/>
    <x v="5"/>
    <n v="1998"/>
    <n v="5.0999999999999996"/>
    <n v="69102910"/>
    <n v="80000000"/>
    <n v="-10897090"/>
  </r>
  <r>
    <x v="249"/>
    <n v="129"/>
    <s v="Drama|Mystery|Sci-Fi|Thriller"/>
    <x v="464"/>
    <x v="5"/>
    <n v="2004"/>
    <n v="6.6"/>
    <n v="65948711"/>
    <n v="80000000"/>
    <n v="-14051289"/>
  </r>
  <r>
    <x v="223"/>
    <n v="89"/>
    <s v="Animation|Comedy|Family|Fantasy"/>
    <x v="465"/>
    <x v="5"/>
    <n v="2015"/>
    <n v="6.7"/>
    <n v="169692572"/>
    <n v="80000000"/>
    <n v="89692572"/>
  </r>
  <r>
    <x v="250"/>
    <n v="74"/>
    <s v="Animation|Family|Fantasy|Music"/>
    <x v="466"/>
    <x v="5"/>
    <n v="1999"/>
    <n v="7.3"/>
    <n v="60507228"/>
    <n v="80000000"/>
    <n v="-19492772"/>
  </r>
  <r>
    <x v="103"/>
    <n v="96"/>
    <s v="Action|Adventure|Sci-Fi"/>
    <x v="467"/>
    <x v="5"/>
    <n v="2002"/>
    <n v="5.9"/>
    <n v="56684819"/>
    <n v="80000000"/>
    <n v="-23315181"/>
  </r>
  <r>
    <x v="206"/>
    <n v="99"/>
    <s v="Action|Crime|Thriller"/>
    <x v="468"/>
    <x v="5"/>
    <n v="2001"/>
    <n v="6.5"/>
    <n v="69772969"/>
    <n v="80000000"/>
    <n v="-10227031"/>
  </r>
  <r>
    <x v="251"/>
    <n v="90"/>
    <s v="Comedy|Fantasy"/>
    <x v="469"/>
    <x v="5"/>
    <n v="2000"/>
    <n v="5.3"/>
    <n v="39442871"/>
    <n v="80000000"/>
    <n v="-40557129"/>
  </r>
  <r>
    <x v="45"/>
    <n v="89"/>
    <s v="Action|Sci-Fi|Thriller"/>
    <x v="470"/>
    <x v="5"/>
    <n v="2009"/>
    <n v="6.3"/>
    <n v="38542418"/>
    <n v="80000000"/>
    <n v="-41457582"/>
  </r>
  <r>
    <x v="150"/>
    <n v="145"/>
    <s v="Drama|History|Thriller"/>
    <x v="471"/>
    <x v="5"/>
    <n v="2000"/>
    <n v="7.3"/>
    <n v="34566746"/>
    <n v="80000000"/>
    <n v="-45433254"/>
  </r>
  <r>
    <x v="110"/>
    <n v="114"/>
    <s v="Action|Adventure|Drama|Thriller"/>
    <x v="472"/>
    <x v="5"/>
    <n v="1996"/>
    <n v="5.8"/>
    <n v="32885565"/>
    <n v="80000000"/>
    <n v="-47114435"/>
  </r>
  <r>
    <x v="252"/>
    <n v="87"/>
    <s v="Adventure|Animation|Family"/>
    <x v="473"/>
    <x v="5"/>
    <n v="2013"/>
    <n v="5.2"/>
    <n v="36073232"/>
    <n v="80000000"/>
    <n v="-43926768"/>
  </r>
  <r>
    <x v="253"/>
    <n v="91"/>
    <s v="Adventure|Animation|Comedy|Family|Fantasy|Sci-Fi"/>
    <x v="474"/>
    <x v="5"/>
    <n v="2003"/>
    <n v="5.7"/>
    <n v="20950820"/>
    <n v="80000000"/>
    <n v="-59049180"/>
  </r>
  <r>
    <x v="20"/>
    <n v="118"/>
    <s v="Drama|Musical|Romance"/>
    <x v="475"/>
    <x v="5"/>
    <n v="2009"/>
    <n v="5.8"/>
    <n v="19673424"/>
    <n v="80000000"/>
    <n v="-60326576"/>
  </r>
  <r>
    <x v="118"/>
    <n v="116"/>
    <s v="Action|Adventure|Sci-Fi"/>
    <x v="476"/>
    <x v="5"/>
    <n v="2003"/>
    <n v="5.6"/>
    <n v="19480739"/>
    <n v="80000000"/>
    <n v="-60519261"/>
  </r>
  <r>
    <x v="254"/>
    <n v="177"/>
    <s v="Action|Adventure|Drama|Sci-Fi"/>
    <x v="477"/>
    <x v="5"/>
    <n v="1997"/>
    <n v="6"/>
    <n v="17593391"/>
    <n v="80000000"/>
    <n v="-62406609"/>
  </r>
  <r>
    <x v="92"/>
    <n v="97"/>
    <s v="Adventure|Comedy|Drama|Family|Fantasy"/>
    <x v="478"/>
    <x v="5"/>
    <n v="1998"/>
    <n v="5.8"/>
    <n v="18318000"/>
    <n v="80000000"/>
    <n v="-61682000"/>
  </r>
  <r>
    <x v="255"/>
    <n v="105"/>
    <s v="Action|Adventure|Drama|History|Romance"/>
    <x v="479"/>
    <x v="5"/>
    <n v="2014"/>
    <n v="5.6"/>
    <n v="23219748"/>
    <n v="80000000"/>
    <n v="-56780252"/>
  </r>
  <r>
    <x v="256"/>
    <n v="99"/>
    <s v="Sci-Fi|Thriller"/>
    <x v="480"/>
    <x v="5"/>
    <n v="2007"/>
    <n v="5.9"/>
    <n v="15071514"/>
    <n v="80000000"/>
    <n v="-64928486"/>
  </r>
  <r>
    <x v="171"/>
    <n v="115"/>
    <s v="Action|Adventure|Animation|Comedy|Family|Fantasy"/>
    <x v="481"/>
    <x v="5"/>
    <n v="2006"/>
    <n v="6.9"/>
    <n v="195329763"/>
    <n v="80000000"/>
    <n v="115329763"/>
  </r>
  <r>
    <x v="213"/>
    <n v="102"/>
    <s v="Comedy"/>
    <x v="482"/>
    <x v="5"/>
    <n v="2010"/>
    <n v="6"/>
    <n v="162001186"/>
    <n v="80000000"/>
    <n v="82001186"/>
  </r>
  <r>
    <x v="145"/>
    <n v="131"/>
    <s v="Comedy|Drama|Romance"/>
    <x v="483"/>
    <x v="5"/>
    <n v="2004"/>
    <n v="6.5"/>
    <n v="42044321"/>
    <n v="80000000"/>
    <n v="-37955679"/>
  </r>
  <r>
    <x v="257"/>
    <n v="123"/>
    <s v="Comedy|Crime|Drama|Romance"/>
    <x v="484"/>
    <x v="5"/>
    <n v="2001"/>
    <n v="6.6"/>
    <n v="41523271"/>
    <n v="80000000"/>
    <n v="-38476729"/>
  </r>
  <r>
    <x v="93"/>
    <n v="139"/>
    <s v="Crime|Thriller"/>
    <x v="485"/>
    <x v="5"/>
    <n v="1996"/>
    <n v="6.6"/>
    <n v="136448821"/>
    <n v="80000000"/>
    <n v="56448821"/>
  </r>
  <r>
    <x v="258"/>
    <n v="117"/>
    <s v="Action|Adventure|Crime|Thriller"/>
    <x v="486"/>
    <x v="5"/>
    <n v="2003"/>
    <n v="6"/>
    <n v="116643346"/>
    <n v="80000000"/>
    <n v="36643346"/>
  </r>
  <r>
    <x v="199"/>
    <n v="106"/>
    <s v="Comedy|Romance"/>
    <x v="487"/>
    <x v="5"/>
    <n v="2004"/>
    <n v="6.3"/>
    <n v="279167575"/>
    <n v="80000000"/>
    <n v="199167575"/>
  </r>
  <r>
    <x v="38"/>
    <n v="117"/>
    <s v="Crime|Drama|Mystery|Thriller"/>
    <x v="488"/>
    <x v="5"/>
    <n v="2010"/>
    <n v="6.6"/>
    <n v="43290977"/>
    <n v="80000000"/>
    <n v="-36709023"/>
  </r>
  <r>
    <x v="259"/>
    <n v="132"/>
    <s v="Action|Drama|War"/>
    <x v="489"/>
    <x v="11"/>
    <n v="2005"/>
    <n v="6.7"/>
    <n v="10166502"/>
    <n v="80000000"/>
    <n v="-69833498"/>
  </r>
  <r>
    <x v="161"/>
    <n v="93"/>
    <s v="Adventure|Comedy|Family|Fantasy|Horror|Mystery"/>
    <x v="490"/>
    <x v="5"/>
    <n v="2004"/>
    <n v="4.9000000000000004"/>
    <n v="84185387"/>
    <n v="80000000"/>
    <n v="4185387"/>
  </r>
  <r>
    <x v="260"/>
    <n v="154"/>
    <s v="Adventure|Drama|History|Romance|War"/>
    <x v="491"/>
    <x v="5"/>
    <n v="2003"/>
    <n v="7.2"/>
    <n v="95632614"/>
    <n v="79000000"/>
    <n v="16632614"/>
  </r>
  <r>
    <x v="157"/>
    <n v="94"/>
    <s v="Action|Adventure|Comedy|Family|Fantasy|Sci-Fi"/>
    <x v="492"/>
    <x v="5"/>
    <n v="2012"/>
    <n v="5.8"/>
    <n v="103812241"/>
    <n v="79000000"/>
    <n v="24812241"/>
  </r>
  <r>
    <x v="213"/>
    <n v="91"/>
    <s v="Comedy"/>
    <x v="493"/>
    <x v="5"/>
    <n v="2011"/>
    <n v="3.4"/>
    <n v="74158157"/>
    <n v="79000000"/>
    <n v="-4841843"/>
  </r>
  <r>
    <x v="221"/>
    <n v="142"/>
    <s v="Adventure|Drama|Sci-Fi|Thriller"/>
    <x v="494"/>
    <x v="5"/>
    <n v="2012"/>
    <n v="7.3"/>
    <n v="407999255"/>
    <n v="78000000"/>
    <n v="329999255"/>
  </r>
  <r>
    <x v="261"/>
    <n v="95"/>
    <s v="Animation|Comedy|Family|Fantasy|Sci-Fi"/>
    <x v="495"/>
    <x v="5"/>
    <n v="2013"/>
    <n v="6.5"/>
    <n v="119793567"/>
    <n v="78000000"/>
    <n v="41793567"/>
  </r>
  <r>
    <x v="28"/>
    <n v="124"/>
    <s v="Crime|Drama|Thriller"/>
    <x v="496"/>
    <x v="5"/>
    <n v="2002"/>
    <n v="7.2"/>
    <n v="92930005"/>
    <n v="78000000"/>
    <n v="14930005"/>
  </r>
  <r>
    <x v="262"/>
    <n v="110"/>
    <s v="Action|Adventure|Fantasy|Sci-Fi"/>
    <x v="497"/>
    <x v="5"/>
    <n v="2003"/>
    <n v="5.8"/>
    <n v="66462600"/>
    <n v="78000000"/>
    <n v="-11537400"/>
  </r>
  <r>
    <x v="263"/>
    <n v="122"/>
    <s v="Comedy|Romance"/>
    <x v="498"/>
    <x v="8"/>
    <n v="2001"/>
    <n v="8.4"/>
    <n v="33201661"/>
    <n v="77000000"/>
    <n v="-43798339"/>
  </r>
  <r>
    <x v="264"/>
    <n v="107"/>
    <s v="Action|Crime|Thriller"/>
    <x v="499"/>
    <x v="5"/>
    <n v="2003"/>
    <n v="5.9"/>
    <n v="127083765"/>
    <n v="76000000"/>
    <n v="51083765"/>
  </r>
  <r>
    <x v="265"/>
    <n v="92"/>
    <s v="Adventure|Animation|Comedy|Family|Fantasy"/>
    <x v="500"/>
    <x v="5"/>
    <n v="2000"/>
    <n v="4.0999999999999996"/>
    <n v="26000610"/>
    <n v="76000000"/>
    <n v="-49999390"/>
  </r>
  <r>
    <x v="266"/>
    <n v="98"/>
    <s v="Animation|Comedy|Family|Sci-Fi"/>
    <x v="501"/>
    <x v="5"/>
    <n v="2013"/>
    <n v="7.5"/>
    <n v="368049635"/>
    <n v="76000000"/>
    <n v="292049635"/>
  </r>
  <r>
    <x v="132"/>
    <n v="109"/>
    <s v="Drama|Sci-Fi|Thriller"/>
    <x v="502"/>
    <x v="5"/>
    <n v="2006"/>
    <n v="7.9"/>
    <n v="35286428"/>
    <n v="76000000"/>
    <n v="-40713572"/>
  </r>
  <r>
    <x v="30"/>
    <n v="121"/>
    <s v="Drama|History|Thriller|War"/>
    <x v="503"/>
    <x v="5"/>
    <n v="2008"/>
    <n v="7.1"/>
    <n v="83077470"/>
    <n v="75000000"/>
    <n v="8077470"/>
  </r>
  <r>
    <x v="144"/>
    <n v="108"/>
    <s v="Action|Mystery|Thriller"/>
    <x v="504"/>
    <x v="5"/>
    <n v="2004"/>
    <n v="7.8"/>
    <n v="176049130"/>
    <n v="75000000"/>
    <n v="101049130"/>
  </r>
  <r>
    <x v="255"/>
    <n v="110"/>
    <s v="Action|Adventure|Romance"/>
    <x v="505"/>
    <x v="5"/>
    <n v="2011"/>
    <n v="5.8"/>
    <n v="20315324"/>
    <n v="75000000"/>
    <n v="-54684676"/>
  </r>
  <r>
    <x v="28"/>
    <n v="104"/>
    <s v="Action|Comedy|Crime"/>
    <x v="506"/>
    <x v="5"/>
    <n v="2011"/>
    <n v="6.2"/>
    <n v="78009155"/>
    <n v="75000000"/>
    <n v="3009155"/>
  </r>
  <r>
    <x v="267"/>
    <n v="120"/>
    <s v="Action|Drama|Romance|Sci-Fi|Thriller"/>
    <x v="507"/>
    <x v="5"/>
    <n v="1998"/>
    <n v="6.1"/>
    <n v="140459099"/>
    <n v="75000000"/>
    <n v="65459099"/>
  </r>
  <r>
    <x v="73"/>
    <n v="87"/>
    <s v="Adventure|Animation|Comedy|Family|Fantasy|Music"/>
    <x v="508"/>
    <x v="5"/>
    <n v="2011"/>
    <n v="4.4000000000000004"/>
    <n v="133103929"/>
    <n v="75000000"/>
    <n v="58103929"/>
  </r>
  <r>
    <x v="183"/>
    <n v="91"/>
    <s v="Adventure|Animation|Comedy|Family|Sci-Fi"/>
    <x v="509"/>
    <x v="5"/>
    <n v="2005"/>
    <n v="6.3"/>
    <n v="128200012"/>
    <n v="75000000"/>
    <n v="53200012"/>
  </r>
  <r>
    <x v="154"/>
    <n v="123"/>
    <s v="Action|Crime|Thriller"/>
    <x v="510"/>
    <x v="5"/>
    <n v="1997"/>
    <n v="6.8"/>
    <n v="101087161"/>
    <n v="75000000"/>
    <n v="26087161"/>
  </r>
  <r>
    <x v="118"/>
    <n v="135"/>
    <s v="Action|Crime|Mystery|Romance|Thriller"/>
    <x v="511"/>
    <x v="5"/>
    <n v="1997"/>
    <n v="6.7"/>
    <n v="76081498"/>
    <n v="75000000"/>
    <n v="1081498"/>
  </r>
  <r>
    <x v="38"/>
    <n v="129"/>
    <s v="Action|Adventure|Western"/>
    <x v="512"/>
    <x v="4"/>
    <n v="2005"/>
    <n v="5.9"/>
    <n v="45356386"/>
    <n v="75000000"/>
    <n v="-29643614"/>
  </r>
  <r>
    <x v="268"/>
    <n v="87"/>
    <s v="Animation|Comedy|Family"/>
    <x v="513"/>
    <x v="5"/>
    <n v="2016"/>
    <n v="6.8"/>
    <n v="323505540"/>
    <n v="75000000"/>
    <n v="248505540"/>
  </r>
  <r>
    <x v="42"/>
    <n v="154"/>
    <s v="Action|Adventure|Sci-Fi"/>
    <x v="514"/>
    <x v="5"/>
    <n v="1996"/>
    <n v="6.9"/>
    <n v="306124059"/>
    <n v="75000000"/>
    <n v="231124059"/>
  </r>
  <r>
    <x v="88"/>
    <n v="86"/>
    <s v="Adventure|Animation|Comedy|Family"/>
    <x v="515"/>
    <x v="5"/>
    <n v="2005"/>
    <n v="6.9"/>
    <n v="193136719"/>
    <n v="75000000"/>
    <n v="118136719"/>
  </r>
  <r>
    <x v="30"/>
    <n v="104"/>
    <s v="Action|Adventure|Sci-Fi"/>
    <x v="516"/>
    <x v="5"/>
    <n v="2000"/>
    <n v="7.4"/>
    <n v="157299717"/>
    <n v="75000000"/>
    <n v="82299717"/>
  </r>
  <r>
    <x v="269"/>
    <n v="110"/>
    <s v="Action|Crime|Fantasy|Thriller"/>
    <x v="517"/>
    <x v="5"/>
    <n v="2008"/>
    <n v="6.7"/>
    <n v="134568845"/>
    <n v="75000000"/>
    <n v="59568845"/>
  </r>
  <r>
    <x v="29"/>
    <n v="136"/>
    <s v="Action|Adventure|Thriller"/>
    <x v="518"/>
    <x v="5"/>
    <n v="1996"/>
    <n v="7.4"/>
    <n v="134006721"/>
    <n v="75000000"/>
    <n v="59006721"/>
  </r>
  <r>
    <x v="235"/>
    <n v="99"/>
    <s v="Comedy|Romance"/>
    <x v="519"/>
    <x v="5"/>
    <n v="2004"/>
    <n v="6.8"/>
    <n v="120776832"/>
    <n v="75000000"/>
    <n v="45776832"/>
  </r>
  <r>
    <x v="240"/>
    <n v="117"/>
    <s v="Comedy|Drama|Family|Music|Musical|Romance"/>
    <x v="520"/>
    <x v="5"/>
    <n v="2007"/>
    <n v="6.7"/>
    <n v="118823091"/>
    <n v="75000000"/>
    <n v="43823091"/>
  </r>
  <r>
    <x v="270"/>
    <n v="110"/>
    <s v="Action|Adventure|Comedy|Family|Sci-Fi"/>
    <x v="521"/>
    <x v="5"/>
    <n v="1999"/>
    <n v="4.0999999999999996"/>
    <n v="97360069"/>
    <n v="75000000"/>
    <n v="22360069"/>
  </r>
  <r>
    <x v="106"/>
    <n v="125"/>
    <s v="Crime|Mystery|Thriller"/>
    <x v="522"/>
    <x v="5"/>
    <n v="2013"/>
    <n v="7.3"/>
    <n v="117698894"/>
    <n v="75000000"/>
    <n v="42698894"/>
  </r>
  <r>
    <x v="38"/>
    <n v="124"/>
    <s v="Action|Adventure|Drama|Thriller"/>
    <x v="523"/>
    <x v="5"/>
    <n v="2000"/>
    <n v="5.9"/>
    <n v="68473360"/>
    <n v="75000000"/>
    <n v="-6526640"/>
  </r>
  <r>
    <x v="271"/>
    <n v="102"/>
    <s v="Biography|Comedy|Drama|History"/>
    <x v="524"/>
    <x v="5"/>
    <n v="2007"/>
    <n v="7.1"/>
    <n v="66636385"/>
    <n v="75000000"/>
    <n v="-8363615"/>
  </r>
  <r>
    <x v="200"/>
    <n v="90"/>
    <s v="Adventure|Animation|Comedy|Family"/>
    <x v="525"/>
    <x v="5"/>
    <n v="2004"/>
    <n v="6"/>
    <n v="160762022"/>
    <n v="75000000"/>
    <n v="85762022"/>
  </r>
  <r>
    <x v="272"/>
    <n v="100"/>
    <s v="Action|Comedy|Romance|Thriller"/>
    <x v="526"/>
    <x v="5"/>
    <n v="2010"/>
    <n v="5.4"/>
    <n v="47000485"/>
    <n v="75000000"/>
    <n v="-27999515"/>
  </r>
  <r>
    <x v="140"/>
    <n v="116"/>
    <s v="Action|Adventure|Comedy"/>
    <x v="527"/>
    <x v="5"/>
    <n v="2015"/>
    <n v="7.3"/>
    <n v="45434443"/>
    <n v="75000000"/>
    <n v="-29565557"/>
  </r>
  <r>
    <x v="273"/>
    <n v="91"/>
    <s v="Animation|Comedy|Family|Fantasy|Mystery"/>
    <x v="528"/>
    <x v="5"/>
    <n v="2006"/>
    <n v="6.6"/>
    <n v="73661010"/>
    <n v="75000000"/>
    <n v="-1338990"/>
  </r>
  <r>
    <x v="274"/>
    <n v="148"/>
    <s v="Drama|History|Romance"/>
    <x v="529"/>
    <x v="5"/>
    <n v="1999"/>
    <n v="6.7"/>
    <n v="39251128"/>
    <n v="75000000"/>
    <n v="-35748872"/>
  </r>
  <r>
    <x v="230"/>
    <n v="110"/>
    <s v="Action|Drama|Fantasy|Romance"/>
    <x v="530"/>
    <x v="5"/>
    <n v="2011"/>
    <n v="6.1"/>
    <n v="83503161"/>
    <n v="75000000"/>
    <n v="8503161"/>
  </r>
  <r>
    <x v="275"/>
    <n v="94"/>
    <s v="Action|Adventure|Animation|Family|Sci-Fi"/>
    <x v="531"/>
    <x v="5"/>
    <n v="2000"/>
    <n v="6.6"/>
    <n v="22751979"/>
    <n v="75000000"/>
    <n v="-52248021"/>
  </r>
  <r>
    <x v="276"/>
    <n v="116"/>
    <s v="Action|Comedy|Crime|Thriller"/>
    <x v="532"/>
    <x v="5"/>
    <n v="2003"/>
    <n v="5.3"/>
    <n v="30013346"/>
    <n v="75000000"/>
    <n v="-44986654"/>
  </r>
  <r>
    <x v="255"/>
    <n v="99"/>
    <s v="Action|Drama|Sci-Fi"/>
    <x v="533"/>
    <x v="5"/>
    <n v="1998"/>
    <n v="6"/>
    <n v="14567883"/>
    <n v="75000000"/>
    <n v="-60432117"/>
  </r>
  <r>
    <x v="277"/>
    <n v="93"/>
    <s v="Animation|Comedy|Fantasy"/>
    <x v="534"/>
    <x v="5"/>
    <n v="2001"/>
    <n v="4.7"/>
    <n v="5409517"/>
    <n v="75000000"/>
    <n v="-69590483"/>
  </r>
  <r>
    <x v="102"/>
    <n v="106"/>
    <s v="Drama|Mystery|Sci-Fi|Thriller"/>
    <x v="535"/>
    <x v="5"/>
    <n v="2000"/>
    <n v="7.2"/>
    <n v="94999143"/>
    <n v="75000000"/>
    <n v="19999143"/>
  </r>
  <r>
    <x v="257"/>
    <n v="134"/>
    <s v="Drama|Mystery|Sci-Fi|Thriller"/>
    <x v="536"/>
    <x v="5"/>
    <n v="1998"/>
    <n v="6"/>
    <n v="36976367"/>
    <n v="75000000"/>
    <n v="-38023633"/>
  </r>
  <r>
    <x v="278"/>
    <n v="153"/>
    <s v="Comedy|Drama"/>
    <x v="537"/>
    <x v="5"/>
    <n v="2009"/>
    <n v="6.4"/>
    <n v="51814190"/>
    <n v="75000000"/>
    <n v="-23185810"/>
  </r>
  <r>
    <x v="279"/>
    <n v="87"/>
    <s v="Adventure|Animation|Comedy"/>
    <x v="538"/>
    <x v="5"/>
    <n v="2007"/>
    <n v="7.4"/>
    <n v="183132370"/>
    <n v="75000000"/>
    <n v="108132370"/>
  </r>
  <r>
    <x v="180"/>
    <n v="153"/>
    <s v="Adventure|Drama|War"/>
    <x v="539"/>
    <x v="5"/>
    <n v="2009"/>
    <n v="8.3000000000000007"/>
    <n v="120523073"/>
    <n v="75000000"/>
    <n v="45523073"/>
  </r>
  <r>
    <x v="280"/>
    <n v="88"/>
    <s v="Animation|Comedy|Family|Fantasy|Music"/>
    <x v="540"/>
    <x v="5"/>
    <n v="2009"/>
    <n v="4.5"/>
    <n v="219613391"/>
    <n v="75000000"/>
    <n v="144613391"/>
  </r>
  <r>
    <x v="281"/>
    <n v="124"/>
    <s v="Action|Drama|History|War"/>
    <x v="541"/>
    <x v="5"/>
    <n v="2002"/>
    <n v="7.1"/>
    <n v="78120196"/>
    <n v="75000000"/>
    <n v="3120196"/>
  </r>
  <r>
    <x v="240"/>
    <n v="136"/>
    <s v="Comedy|Drama|Musical|Romance"/>
    <x v="542"/>
    <x v="5"/>
    <n v="2012"/>
    <n v="5.9"/>
    <n v="38509342"/>
    <n v="75000000"/>
    <n v="-36490658"/>
  </r>
  <r>
    <x v="263"/>
    <n v="116"/>
    <s v="Action|Horror|Sci-Fi"/>
    <x v="543"/>
    <x v="5"/>
    <n v="1997"/>
    <n v="6.3"/>
    <n v="47748610"/>
    <n v="75000000"/>
    <n v="-27251390"/>
  </r>
  <r>
    <x v="282"/>
    <n v="91"/>
    <s v="Action|Animation|Comedy|Family|Sci-Fi"/>
    <x v="544"/>
    <x v="5"/>
    <n v="2015"/>
    <n v="6.4"/>
    <n v="336029560"/>
    <n v="74000000"/>
    <n v="262029560"/>
  </r>
  <r>
    <x v="283"/>
    <n v="92"/>
    <s v="Adventure|Animation|Comedy|Family|Fantasy"/>
    <x v="545"/>
    <x v="5"/>
    <n v="2015"/>
    <n v="6"/>
    <n v="162495848"/>
    <n v="74000000"/>
    <n v="88495848"/>
  </r>
  <r>
    <x v="51"/>
    <n v="129"/>
    <s v="Action|Adventure|Sci-Fi"/>
    <x v="546"/>
    <x v="5"/>
    <n v="1997"/>
    <n v="6.5"/>
    <n v="229074524"/>
    <n v="73000000"/>
    <n v="156074524"/>
  </r>
  <r>
    <x v="284"/>
    <n v="97"/>
    <s v="Action|Animation|Comedy|Family"/>
    <x v="547"/>
    <x v="5"/>
    <n v="2016"/>
    <n v="6.3"/>
    <n v="107225164"/>
    <n v="73000000"/>
    <n v="34225164"/>
  </r>
  <r>
    <x v="178"/>
    <n v="122"/>
    <s v="Action|Comedy|Sport"/>
    <x v="548"/>
    <x v="5"/>
    <n v="2006"/>
    <n v="6.6"/>
    <n v="148213377"/>
    <n v="73000000"/>
    <n v="75213377"/>
  </r>
  <r>
    <x v="285"/>
    <n v="87"/>
    <s v="Comedy|Family|Fantasy"/>
    <x v="549"/>
    <x v="5"/>
    <n v="2001"/>
    <n v="4.5999999999999996"/>
    <n v="112950721"/>
    <n v="72000000"/>
    <n v="40950721"/>
  </r>
  <r>
    <x v="286"/>
    <n v="178"/>
    <s v="Biography|Drama|History|War"/>
    <x v="550"/>
    <x v="5"/>
    <n v="1995"/>
    <n v="8.4"/>
    <n v="75600000"/>
    <n v="72000000"/>
    <n v="3600000"/>
  </r>
  <r>
    <x v="287"/>
    <n v="152"/>
    <s v="Drama|Romance"/>
    <x v="551"/>
    <x v="5"/>
    <n v="2001"/>
    <n v="6.9"/>
    <n v="27796042"/>
    <n v="72000000"/>
    <n v="-44203958"/>
  </r>
  <r>
    <x v="198"/>
    <n v="116"/>
    <s v="Action|Drama|Sport"/>
    <x v="552"/>
    <x v="5"/>
    <n v="2001"/>
    <n v="4.5"/>
    <n v="32616869"/>
    <n v="72000000"/>
    <n v="-39383131"/>
  </r>
  <r>
    <x v="102"/>
    <n v="106"/>
    <s v="Drama|Sci-Fi|Thriller"/>
    <x v="553"/>
    <x v="5"/>
    <n v="2002"/>
    <n v="6.7"/>
    <n v="227965690"/>
    <n v="72000000"/>
    <n v="155965690"/>
  </r>
  <r>
    <x v="280"/>
    <n v="85"/>
    <s v="Comedy|Family|Fantasy"/>
    <x v="554"/>
    <x v="5"/>
    <n v="1998"/>
    <n v="5.3"/>
    <n v="144156464"/>
    <n v="71500000"/>
    <n v="72656464"/>
  </r>
  <r>
    <x v="288"/>
    <n v="100"/>
    <s v="Action|Thriller"/>
    <x v="555"/>
    <x v="5"/>
    <n v="1997"/>
    <n v="4.7"/>
    <n v="11466088"/>
    <n v="71000000"/>
    <n v="-59533912"/>
  </r>
  <r>
    <x v="211"/>
    <n v="130"/>
    <s v="Action|Adventure|Comedy|Fantasy"/>
    <x v="556"/>
    <x v="5"/>
    <n v="1993"/>
    <n v="6.2"/>
    <n v="50016394"/>
    <n v="70000000"/>
    <n v="-19983606"/>
  </r>
  <r>
    <x v="164"/>
    <n v="107"/>
    <s v="Comedy|Drama|Fantasy|Romance"/>
    <x v="557"/>
    <x v="5"/>
    <n v="2006"/>
    <n v="6.4"/>
    <n v="137340146"/>
    <n v="70000000"/>
    <n v="67340146"/>
  </r>
  <r>
    <x v="289"/>
    <n v="98"/>
    <s v="Action|Adventure|Comedy|Romance"/>
    <x v="558"/>
    <x v="5"/>
    <n v="1998"/>
    <n v="5.7"/>
    <n v="74329966"/>
    <n v="70000000"/>
    <n v="4329966"/>
  </r>
  <r>
    <x v="35"/>
    <n v="106"/>
    <s v="Action|Comedy|Sci-Fi"/>
    <x v="559"/>
    <x v="5"/>
    <n v="1996"/>
    <n v="6.3"/>
    <n v="37754208"/>
    <n v="70000000"/>
    <n v="-32245792"/>
  </r>
  <r>
    <x v="290"/>
    <n v="106"/>
    <s v="Action|Sci-Fi|Thriller"/>
    <x v="560"/>
    <x v="5"/>
    <n v="2000"/>
    <n v="5.7"/>
    <n v="17473245"/>
    <n v="70000000"/>
    <n v="-52526755"/>
  </r>
  <r>
    <x v="143"/>
    <n v="130"/>
    <s v="Drama|Music|Musical"/>
    <x v="561"/>
    <x v="5"/>
    <n v="2006"/>
    <n v="6.5"/>
    <n v="103338338"/>
    <n v="70000000"/>
    <n v="33338338"/>
  </r>
  <r>
    <x v="51"/>
    <n v="163"/>
    <s v="Drama|History|Thriller"/>
    <x v="562"/>
    <x v="5"/>
    <n v="2005"/>
    <n v="7.6"/>
    <n v="47379090"/>
    <n v="70000000"/>
    <n v="-22620910"/>
  </r>
  <r>
    <x v="291"/>
    <n v="142"/>
    <s v="Action|Drama|Thriller|War"/>
    <x v="563"/>
    <x v="5"/>
    <n v="2003"/>
    <n v="6.6"/>
    <n v="43426961"/>
    <n v="70000000"/>
    <n v="-26573039"/>
  </r>
  <r>
    <x v="274"/>
    <n v="112"/>
    <s v="Action|Adventure|Comedy|Romance|Thriller"/>
    <x v="564"/>
    <x v="5"/>
    <n v="2008"/>
    <n v="5.6"/>
    <n v="70224196"/>
    <n v="70000000"/>
    <n v="224196"/>
  </r>
  <r>
    <x v="31"/>
    <n v="110"/>
    <s v="Action|Drama|Thriller"/>
    <x v="565"/>
    <x v="5"/>
    <n v="2007"/>
    <n v="7.1"/>
    <n v="47456450"/>
    <n v="70000000"/>
    <n v="-22543550"/>
  </r>
  <r>
    <x v="23"/>
    <n v="125"/>
    <s v="Action|Drama|War"/>
    <x v="566"/>
    <x v="5"/>
    <n v="2005"/>
    <n v="7.1"/>
    <n v="62647540"/>
    <n v="70000000"/>
    <n v="-7352460"/>
  </r>
  <r>
    <x v="292"/>
    <n v="116"/>
    <s v="Comedy|Romance"/>
    <x v="567"/>
    <x v="5"/>
    <n v="1999"/>
    <n v="5.5"/>
    <n v="152149590"/>
    <n v="70000000"/>
    <n v="82149590"/>
  </r>
  <r>
    <x v="110"/>
    <n v="132"/>
    <s v="Action|Adventure|Thriller"/>
    <x v="568"/>
    <x v="5"/>
    <n v="2002"/>
    <n v="5.8"/>
    <n v="141204016"/>
    <n v="70000000"/>
    <n v="71204016"/>
  </r>
  <r>
    <x v="51"/>
    <n v="142"/>
    <s v="Adventure|Comedy|Family|Fantasy"/>
    <x v="569"/>
    <x v="5"/>
    <n v="1991"/>
    <n v="6.7"/>
    <n v="119654900"/>
    <n v="70000000"/>
    <n v="49654900"/>
  </r>
  <r>
    <x v="198"/>
    <n v="124"/>
    <s v="Action|Thriller"/>
    <x v="570"/>
    <x v="5"/>
    <n v="1990"/>
    <n v="7.1"/>
    <n v="117541000"/>
    <n v="70000000"/>
    <n v="47541000"/>
  </r>
  <r>
    <x v="102"/>
    <n v="110"/>
    <s v="Drama|Fantasy|Mystery|Thriller"/>
    <x v="571"/>
    <x v="5"/>
    <n v="2006"/>
    <n v="5.6"/>
    <n v="42272747"/>
    <n v="70000000"/>
    <n v="-27727253"/>
  </r>
  <r>
    <x v="291"/>
    <n v="119"/>
    <s v="Action|Thriller"/>
    <x v="572"/>
    <x v="5"/>
    <n v="2013"/>
    <n v="6.5"/>
    <n v="98895417"/>
    <n v="70000000"/>
    <n v="28895417"/>
  </r>
  <r>
    <x v="97"/>
    <n v="116"/>
    <s v="Action|Sci-Fi"/>
    <x v="573"/>
    <x v="5"/>
    <n v="2011"/>
    <n v="5.8"/>
    <n v="83552429"/>
    <n v="70000000"/>
    <n v="13552429"/>
  </r>
  <r>
    <x v="35"/>
    <n v="125"/>
    <s v="Adventure|Drama|Fantasy"/>
    <x v="574"/>
    <x v="5"/>
    <n v="2003"/>
    <n v="8"/>
    <n v="66257002"/>
    <n v="70000000"/>
    <n v="-3742998"/>
  </r>
  <r>
    <x v="271"/>
    <n v="125"/>
    <s v="Drama|Horror|Romance|Thriller"/>
    <x v="575"/>
    <x v="5"/>
    <n v="1994"/>
    <n v="6.2"/>
    <n v="65012000"/>
    <n v="70000000"/>
    <n v="-4988000"/>
  </r>
  <r>
    <x v="293"/>
    <n v="118"/>
    <s v="Drama|War"/>
    <x v="576"/>
    <x v="5"/>
    <n v="2014"/>
    <n v="6.1"/>
    <n v="78031620"/>
    <n v="70000000"/>
    <n v="8031620"/>
  </r>
  <r>
    <x v="84"/>
    <n v="136"/>
    <s v="Drama"/>
    <x v="577"/>
    <x v="5"/>
    <n v="2010"/>
    <n v="6.3"/>
    <n v="52474616"/>
    <n v="70000000"/>
    <n v="-17525384"/>
  </r>
  <r>
    <x v="294"/>
    <n v="92"/>
    <s v="Action|Drama|Fantasy|Horror|War"/>
    <x v="578"/>
    <x v="5"/>
    <n v="2014"/>
    <n v="6.3"/>
    <n v="55942830"/>
    <n v="70000000"/>
    <n v="-14057170"/>
  </r>
  <r>
    <x v="116"/>
    <n v="116"/>
    <s v="Action|Thriller"/>
    <x v="579"/>
    <x v="5"/>
    <n v="1998"/>
    <n v="6.3"/>
    <n v="40932372"/>
    <n v="70000000"/>
    <n v="-29067628"/>
  </r>
  <r>
    <x v="77"/>
    <n v="127"/>
    <s v="Adventure|Family|Fantasy|Romance"/>
    <x v="580"/>
    <x v="5"/>
    <n v="2007"/>
    <n v="7.7"/>
    <n v="38345403"/>
    <n v="70000000"/>
    <n v="-31654597"/>
  </r>
  <r>
    <x v="295"/>
    <n v="136"/>
    <s v="Adventure|Biography|Drama|History|War"/>
    <x v="581"/>
    <x v="5"/>
    <n v="1997"/>
    <n v="7"/>
    <n v="37901509"/>
    <n v="70000000"/>
    <n v="-32098491"/>
  </r>
  <r>
    <x v="93"/>
    <n v="111"/>
    <s v="Comedy|Drama"/>
    <x v="582"/>
    <x v="5"/>
    <n v="2011"/>
    <n v="5.3"/>
    <n v="48430355"/>
    <n v="70000000"/>
    <n v="-21569645"/>
  </r>
  <r>
    <x v="142"/>
    <n v="116"/>
    <s v="Action|Adventure|Comedy|Thriller"/>
    <x v="583"/>
    <x v="5"/>
    <n v="2002"/>
    <n v="5.6"/>
    <n v="30157016"/>
    <n v="70000000"/>
    <n v="-39842984"/>
  </r>
  <r>
    <x v="280"/>
    <n v="97"/>
    <s v="Action|Adventure|Comedy|Thriller"/>
    <x v="584"/>
    <x v="5"/>
    <n v="2002"/>
    <n v="5.4"/>
    <n v="33105600"/>
    <n v="70000000"/>
    <n v="-36894400"/>
  </r>
  <r>
    <x v="296"/>
    <n v="88"/>
    <s v="Action|Fantasy|Horror"/>
    <x v="585"/>
    <x v="5"/>
    <n v="2012"/>
    <n v="6.4"/>
    <n v="62321039"/>
    <n v="70000000"/>
    <n v="-7678961"/>
  </r>
  <r>
    <x v="211"/>
    <n v="98"/>
    <s v="Action|Sci-Fi|Sport"/>
    <x v="586"/>
    <x v="5"/>
    <n v="2002"/>
    <n v="3"/>
    <n v="18990542"/>
    <n v="70000000"/>
    <n v="-51009458"/>
  </r>
  <r>
    <x v="297"/>
    <n v="91"/>
    <s v="Action|Crime|Sci-Fi|Thriller"/>
    <x v="587"/>
    <x v="5"/>
    <n v="2002"/>
    <n v="3.6"/>
    <n v="14294842"/>
    <n v="70000000"/>
    <n v="-55705158"/>
  </r>
  <r>
    <x v="298"/>
    <n v="97"/>
    <s v="Action|Crime|Drama|Thriller"/>
    <x v="588"/>
    <x v="5"/>
    <n v="1998"/>
    <n v="5.8"/>
    <n v="19819494"/>
    <n v="70000000"/>
    <n v="-50180506"/>
  </r>
  <r>
    <x v="299"/>
    <n v="95"/>
    <s v="Action|Adventure|Animation|Comedy|Crime|Family|Fantasy"/>
    <x v="589"/>
    <x v="5"/>
    <n v="2001"/>
    <n v="6.2"/>
    <n v="13596911"/>
    <n v="70000000"/>
    <n v="-56403089"/>
  </r>
  <r>
    <x v="162"/>
    <n v="88"/>
    <s v="Adventure|Animation|Family|Fantasy|Musical"/>
    <x v="590"/>
    <x v="5"/>
    <n v="2013"/>
    <n v="5.6"/>
    <n v="8460990"/>
    <n v="70000000"/>
    <n v="-61539010"/>
  </r>
  <r>
    <x v="166"/>
    <n v="133"/>
    <s v="Action|Crime|Drama|Mystery|Thriller"/>
    <x v="591"/>
    <x v="5"/>
    <n v="2015"/>
    <n v="5.4"/>
    <n v="7097125"/>
    <n v="70000000"/>
    <n v="-62902875"/>
  </r>
  <r>
    <x v="300"/>
    <n v="106"/>
    <s v="Action|Adventure|Mystery|Sci-Fi|Thriller"/>
    <x v="592"/>
    <x v="5"/>
    <n v="2004"/>
    <n v="6.1"/>
    <n v="37760080"/>
    <n v="70000000"/>
    <n v="-32239920"/>
  </r>
  <r>
    <x v="301"/>
    <n v="116"/>
    <s v="Crime|Mystery|Thriller"/>
    <x v="593"/>
    <x v="5"/>
    <n v="2006"/>
    <n v="4.2"/>
    <n v="5851188"/>
    <n v="70000000"/>
    <n v="-64148812"/>
  </r>
  <r>
    <x v="198"/>
    <n v="99"/>
    <s v="Action|Adventure|Fantasy"/>
    <x v="594"/>
    <x v="5"/>
    <n v="2014"/>
    <n v="4.2"/>
    <n v="18821279"/>
    <n v="70000000"/>
    <n v="-51178721"/>
  </r>
  <r>
    <x v="302"/>
    <n v="141"/>
    <s v="Adventure|Drama|History|Romance"/>
    <x v="595"/>
    <x v="5"/>
    <n v="2009"/>
    <n v="7.2"/>
    <n v="617840"/>
    <n v="70000000"/>
    <n v="-69382160"/>
  </r>
  <r>
    <x v="33"/>
    <n v="128"/>
    <s v="Action|Drama|Thriller"/>
    <x v="596"/>
    <x v="5"/>
    <n v="2008"/>
    <n v="7.1"/>
    <n v="39380442"/>
    <n v="70000000"/>
    <n v="-30619558"/>
  </r>
  <r>
    <x v="51"/>
    <n v="169"/>
    <s v="Action|Drama|War"/>
    <x v="597"/>
    <x v="5"/>
    <n v="1998"/>
    <n v="8.6"/>
    <n v="216119491"/>
    <n v="70000000"/>
    <n v="146119491"/>
  </r>
  <r>
    <x v="226"/>
    <n v="127"/>
    <s v="Comedy|Fantasy|Romance"/>
    <x v="598"/>
    <x v="5"/>
    <n v="2000"/>
    <n v="6.4"/>
    <n v="182805123"/>
    <n v="70000000"/>
    <n v="112805123"/>
  </r>
  <r>
    <x v="198"/>
    <n v="124"/>
    <s v="Action|Adventure|Thriller"/>
    <x v="599"/>
    <x v="5"/>
    <n v="1993"/>
    <n v="6.4"/>
    <n v="84049211"/>
    <n v="70000000"/>
    <n v="14049211"/>
  </r>
  <r>
    <x v="303"/>
    <n v="100"/>
    <s v="Action|Adventure|Comedy"/>
    <x v="600"/>
    <x v="5"/>
    <n v="1991"/>
    <n v="5.7"/>
    <n v="17218080"/>
    <n v="70000000"/>
    <n v="-52781920"/>
  </r>
  <r>
    <x v="304"/>
    <n v="99"/>
    <s v="Adventure|Animation|Biography|Drama|Family|Fantasy|Musical"/>
    <x v="601"/>
    <x v="5"/>
    <n v="1998"/>
    <n v="7"/>
    <n v="101217900"/>
    <n v="70000000"/>
    <n v="31217900"/>
  </r>
  <r>
    <x v="176"/>
    <n v="146"/>
    <s v="Action|Crime|Drama|Thriller"/>
    <x v="602"/>
    <x v="5"/>
    <n v="2004"/>
    <n v="7.7"/>
    <n v="77862546"/>
    <n v="70000000"/>
    <n v="7862546"/>
  </r>
  <r>
    <x v="305"/>
    <n v="91"/>
    <s v="Adventure|Animation|Comedy|Family|Sci-Fi"/>
    <x v="603"/>
    <x v="5"/>
    <n v="2009"/>
    <n v="6.1"/>
    <n v="42194060"/>
    <n v="70000000"/>
    <n v="-27805940"/>
  </r>
  <r>
    <x v="306"/>
    <n v="116"/>
    <s v="Comedy"/>
    <x v="604"/>
    <x v="5"/>
    <n v="2012"/>
    <n v="5.6"/>
    <n v="36931089"/>
    <n v="70000000"/>
    <n v="-33068911"/>
  </r>
  <r>
    <x v="274"/>
    <n v="118"/>
    <s v="Comedy|Romance"/>
    <x v="605"/>
    <x v="5"/>
    <n v="2005"/>
    <n v="6.6"/>
    <n v="177575142"/>
    <n v="70000000"/>
    <n v="107575142"/>
  </r>
  <r>
    <x v="142"/>
    <n v="143"/>
    <s v="Drama|Musical|Romance|Thriller"/>
    <x v="606"/>
    <x v="5"/>
    <n v="2004"/>
    <n v="7.4"/>
    <n v="51225796"/>
    <n v="70000000"/>
    <n v="-18774204"/>
  </r>
  <r>
    <x v="131"/>
    <n v="104"/>
    <s v="Comedy|Romance"/>
    <x v="607"/>
    <x v="5"/>
    <n v="2008"/>
    <n v="6.8"/>
    <n v="97680195"/>
    <n v="70000000"/>
    <n v="27680195"/>
  </r>
  <r>
    <x v="50"/>
    <n v="90"/>
    <s v="Action|Adventure|Animation|Comedy|Drama|Family|Sci-Fi"/>
    <x v="608"/>
    <x v="5"/>
    <n v="1999"/>
    <n v="8"/>
    <n v="23159305"/>
    <n v="70000000"/>
    <n v="-46840695"/>
  </r>
  <r>
    <x v="307"/>
    <n v="101"/>
    <s v="Action|Adventure|Sci-Fi|Thriller"/>
    <x v="609"/>
    <x v="5"/>
    <n v="2008"/>
    <n v="5.6"/>
    <n v="22531698"/>
    <n v="70000000"/>
    <n v="-47468302"/>
  </r>
  <r>
    <x v="308"/>
    <n v="105"/>
    <s v="Crime|Mystery|Thriller"/>
    <x v="610"/>
    <x v="5"/>
    <n v="1999"/>
    <n v="6.4"/>
    <n v="116735231"/>
    <n v="70000000"/>
    <n v="46735231"/>
  </r>
  <r>
    <x v="24"/>
    <n v="171"/>
    <s v="Adventure|Drama|Sci-Fi|Thriller"/>
    <x v="611"/>
    <x v="5"/>
    <n v="1989"/>
    <n v="7.6"/>
    <n v="54222000"/>
    <n v="69500000"/>
    <n v="-15278000"/>
  </r>
  <r>
    <x v="215"/>
    <n v="98"/>
    <s v="Crime|Mystery|Thriller"/>
    <x v="612"/>
    <x v="5"/>
    <n v="1998"/>
    <n v="5.9"/>
    <n v="55585389"/>
    <n v="69000000"/>
    <n v="-13414611"/>
  </r>
  <r>
    <x v="266"/>
    <n v="87"/>
    <s v="Animation|Comedy|Family"/>
    <x v="613"/>
    <x v="5"/>
    <n v="2010"/>
    <n v="7.7"/>
    <n v="251501645"/>
    <n v="69000000"/>
    <n v="182501645"/>
  </r>
  <r>
    <x v="269"/>
    <n v="105"/>
    <s v="Action|Fantasy|Horror"/>
    <x v="614"/>
    <x v="5"/>
    <n v="2012"/>
    <n v="5.9"/>
    <n v="37516013"/>
    <n v="69000000"/>
    <n v="-31483987"/>
  </r>
  <r>
    <x v="155"/>
    <n v="116"/>
    <s v="Action|Adventure|Romance|Sci-Fi|Thriller"/>
    <x v="615"/>
    <x v="5"/>
    <n v="1997"/>
    <n v="6.2"/>
    <n v="61355436"/>
    <n v="68000000"/>
    <n v="-6644564"/>
  </r>
  <r>
    <x v="295"/>
    <n v="131"/>
    <s v="Drama|History|War"/>
    <x v="616"/>
    <x v="5"/>
    <n v="2001"/>
    <n v="7.6"/>
    <n v="51396781"/>
    <n v="68000000"/>
    <n v="-16603219"/>
  </r>
  <r>
    <x v="60"/>
    <n v="134"/>
    <s v="Action|Drama|War"/>
    <x v="617"/>
    <x v="5"/>
    <n v="2014"/>
    <n v="7.6"/>
    <n v="85707116"/>
    <n v="68000000"/>
    <n v="17707116"/>
  </r>
  <r>
    <x v="309"/>
    <n v="141"/>
    <s v="Fantasy|Mystery|Romance|Sci-Fi|Thriller"/>
    <x v="618"/>
    <x v="5"/>
    <n v="2001"/>
    <n v="6.9"/>
    <n v="100614858"/>
    <n v="68000000"/>
    <n v="32614858"/>
  </r>
  <r>
    <x v="310"/>
    <n v="124"/>
    <s v="Action|Drama|Thriller"/>
    <x v="619"/>
    <x v="5"/>
    <n v="2002"/>
    <n v="6.4"/>
    <n v="118471320"/>
    <n v="68000000"/>
    <n v="50471320"/>
  </r>
  <r>
    <x v="311"/>
    <n v="124"/>
    <s v="Adventure|Drama|Fantasy|Romance"/>
    <x v="620"/>
    <x v="5"/>
    <n v="2010"/>
    <n v="4.9000000000000004"/>
    <n v="300523113"/>
    <n v="68000000"/>
    <n v="232523113"/>
  </r>
  <r>
    <x v="208"/>
    <n v="124"/>
    <s v="Crime|Drama|Thriller"/>
    <x v="621"/>
    <x v="5"/>
    <n v="2001"/>
    <n v="6.8"/>
    <n v="71069884"/>
    <n v="68000000"/>
    <n v="3069884"/>
  </r>
  <r>
    <x v="312"/>
    <n v="105"/>
    <s v="Action|Comedy|Crime|Drama|Thriller"/>
    <x v="622"/>
    <x v="5"/>
    <n v="1995"/>
    <n v="5.6"/>
    <n v="35324232"/>
    <n v="68000000"/>
    <n v="-32675768"/>
  </r>
  <r>
    <x v="313"/>
    <n v="125"/>
    <s v="Comedy"/>
    <x v="623"/>
    <x v="5"/>
    <n v="2015"/>
    <n v="6.4"/>
    <n v="81257500"/>
    <n v="68000000"/>
    <n v="13257500"/>
  </r>
  <r>
    <x v="166"/>
    <n v="157"/>
    <s v="Biography|Drama|Thriller"/>
    <x v="624"/>
    <x v="5"/>
    <n v="1999"/>
    <n v="7.9"/>
    <n v="28965197"/>
    <n v="68000000"/>
    <n v="-39034803"/>
  </r>
  <r>
    <x v="314"/>
    <n v="136"/>
    <s v="Drama|Horror|Sci-Fi|Thriller"/>
    <x v="625"/>
    <x v="5"/>
    <n v="2003"/>
    <n v="5.5"/>
    <n v="33685268"/>
    <n v="68000000"/>
    <n v="-34314732"/>
  </r>
  <r>
    <x v="315"/>
    <n v="102"/>
    <s v="Action|Comedy|Sci-Fi"/>
    <x v="626"/>
    <x v="5"/>
    <n v="2012"/>
    <n v="5.7"/>
    <n v="34350553"/>
    <n v="68000000"/>
    <n v="-33649447"/>
  </r>
  <r>
    <x v="51"/>
    <n v="146"/>
    <s v="Drama|War"/>
    <x v="627"/>
    <x v="5"/>
    <n v="2011"/>
    <n v="7.2"/>
    <n v="79883359"/>
    <n v="66000000"/>
    <n v="13883359"/>
  </r>
  <r>
    <x v="316"/>
    <n v="113"/>
    <s v="Action|Crime|Romance|Thriller"/>
    <x v="628"/>
    <x v="5"/>
    <n v="1999"/>
    <n v="6.2"/>
    <n v="87704396"/>
    <n v="66000000"/>
    <n v="21704396"/>
  </r>
  <r>
    <x v="317"/>
    <n v="121"/>
    <s v="Drama|Mystery|Sci-Fi|Thriller"/>
    <x v="629"/>
    <x v="5"/>
    <n v="1998"/>
    <n v="7"/>
    <n v="83892374"/>
    <n v="66000000"/>
    <n v="17892374"/>
  </r>
  <r>
    <x v="318"/>
    <n v="132"/>
    <s v="Action|Crime|Drama|Thriller"/>
    <x v="630"/>
    <x v="5"/>
    <n v="2014"/>
    <n v="6.5"/>
    <n v="43568507"/>
    <n v="66000000"/>
    <n v="-22431493"/>
  </r>
  <r>
    <x v="49"/>
    <n v="132"/>
    <s v="Action|Fantasy|Horror|Sci-Fi"/>
    <x v="631"/>
    <x v="5"/>
    <n v="2004"/>
    <n v="6.8"/>
    <n v="59035104"/>
    <n v="66000000"/>
    <n v="-6964896"/>
  </r>
  <r>
    <x v="169"/>
    <n v="113"/>
    <s v="Action|Sci-Fi"/>
    <x v="632"/>
    <x v="5"/>
    <n v="1990"/>
    <n v="7.5"/>
    <n v="119412921"/>
    <n v="65000000"/>
    <n v="54412921"/>
  </r>
  <r>
    <x v="21"/>
    <n v="135"/>
    <s v="Drama|Fantasy|Thriller"/>
    <x v="633"/>
    <x v="5"/>
    <n v="2009"/>
    <n v="6.7"/>
    <n v="43982842"/>
    <n v="65000000"/>
    <n v="-21017158"/>
  </r>
  <r>
    <x v="235"/>
    <n v="109"/>
    <s v="Comedy|Romance|Sci-Fi"/>
    <x v="634"/>
    <x v="5"/>
    <n v="2000"/>
    <n v="4.3"/>
    <n v="123307945"/>
    <n v="65000000"/>
    <n v="58307945"/>
  </r>
  <r>
    <x v="86"/>
    <n v="162"/>
    <s v="Crime|Drama|History|Mystery|Thriller"/>
    <x v="635"/>
    <x v="5"/>
    <n v="2007"/>
    <n v="7.7"/>
    <n v="33048353"/>
    <n v="65000000"/>
    <n v="-31951647"/>
  </r>
  <r>
    <x v="89"/>
    <n v="93"/>
    <s v="Adventure|Comedy|Crime|Family|Mystery"/>
    <x v="636"/>
    <x v="5"/>
    <n v="2006"/>
    <n v="5.6"/>
    <n v="82226474"/>
    <n v="65000000"/>
    <n v="17226474"/>
  </r>
  <r>
    <x v="319"/>
    <n v="121"/>
    <s v="Action|Comedy|Fantasy|Sci-Fi"/>
    <x v="637"/>
    <x v="5"/>
    <n v="1999"/>
    <n v="6"/>
    <n v="29655590"/>
    <n v="65000000"/>
    <n v="-35344410"/>
  </r>
  <r>
    <x v="51"/>
    <n v="150"/>
    <s v="Biography|Drama|History|War"/>
    <x v="638"/>
    <x v="5"/>
    <n v="2012"/>
    <n v="7.4"/>
    <n v="182204440"/>
    <n v="65000000"/>
    <n v="117204440"/>
  </r>
  <r>
    <x v="320"/>
    <n v="119"/>
    <s v="Comedy|Drama|Romance"/>
    <x v="639"/>
    <x v="5"/>
    <n v="1998"/>
    <n v="6.5"/>
    <n v="115731542"/>
    <n v="65000000"/>
    <n v="50731542"/>
  </r>
  <r>
    <x v="178"/>
    <n v="106"/>
    <s v="Comedy"/>
    <x v="640"/>
    <x v="5"/>
    <n v="2008"/>
    <n v="6.9"/>
    <n v="100468793"/>
    <n v="65000000"/>
    <n v="35468793"/>
  </r>
  <r>
    <x v="38"/>
    <n v="136"/>
    <s v="Action|Adventure|Comedy|Romance|Thriller|Western"/>
    <x v="641"/>
    <x v="5"/>
    <n v="1998"/>
    <n v="6.7"/>
    <n v="93771072"/>
    <n v="65000000"/>
    <n v="28771072"/>
  </r>
  <r>
    <x v="238"/>
    <n v="95"/>
    <s v="Comedy|Drama"/>
    <x v="642"/>
    <x v="5"/>
    <n v="2010"/>
    <n v="6.6"/>
    <n v="100448498"/>
    <n v="65000000"/>
    <n v="35448498"/>
  </r>
  <r>
    <x v="321"/>
    <n v="137"/>
    <s v="Biography|Drama|Sport|War"/>
    <x v="643"/>
    <x v="5"/>
    <n v="2014"/>
    <n v="7.2"/>
    <n v="115603980"/>
    <n v="65000000"/>
    <n v="50603980"/>
  </r>
  <r>
    <x v="219"/>
    <n v="130"/>
    <s v="Action|Adventure|Thriller"/>
    <x v="644"/>
    <x v="5"/>
    <n v="2000"/>
    <n v="6.4"/>
    <n v="90454043"/>
    <n v="65000000"/>
    <n v="25454043"/>
  </r>
  <r>
    <x v="41"/>
    <n v="117"/>
    <s v="Drama"/>
    <x v="645"/>
    <x v="5"/>
    <n v="2003"/>
    <n v="6.4"/>
    <n v="63695760"/>
    <n v="65000000"/>
    <n v="-1304240"/>
  </r>
  <r>
    <x v="322"/>
    <n v="99"/>
    <s v="Comedy|Romance"/>
    <x v="646"/>
    <x v="5"/>
    <n v="2012"/>
    <n v="6.4"/>
    <n v="59617068"/>
    <n v="65000000"/>
    <n v="-5382932"/>
  </r>
  <r>
    <x v="323"/>
    <n v="159"/>
    <s v="Drama|Mystery|Thriller"/>
    <x v="647"/>
    <x v="5"/>
    <n v="1999"/>
    <n v="7.3"/>
    <n v="55637680"/>
    <n v="65000000"/>
    <n v="-9362320"/>
  </r>
  <r>
    <x v="324"/>
    <n v="118"/>
    <s v="Comedy|Drama|Family|Musical"/>
    <x v="648"/>
    <x v="5"/>
    <n v="2014"/>
    <n v="5.2"/>
    <n v="85911262"/>
    <n v="65000000"/>
    <n v="20911262"/>
  </r>
  <r>
    <x v="40"/>
    <n v="103"/>
    <s v="Action|Comedy|Romance"/>
    <x v="649"/>
    <x v="5"/>
    <n v="2012"/>
    <n v="6.3"/>
    <n v="54758461"/>
    <n v="65000000"/>
    <n v="-10241539"/>
  </r>
  <r>
    <x v="325"/>
    <n v="122"/>
    <s v="Action|Adventure|Fantasy|Horror|Sci-Fi|Thriller"/>
    <x v="650"/>
    <x v="5"/>
    <n v="2004"/>
    <n v="5.9"/>
    <n v="52397389"/>
    <n v="65000000"/>
    <n v="-12602611"/>
  </r>
  <r>
    <x v="271"/>
    <n v="143"/>
    <s v="Comedy|Drama"/>
    <x v="651"/>
    <x v="5"/>
    <n v="1998"/>
    <n v="6.7"/>
    <n v="38966057"/>
    <n v="65000000"/>
    <n v="-26033943"/>
  </r>
  <r>
    <x v="255"/>
    <n v="96"/>
    <s v="Action|Horror|Sci-Fi|Thriller"/>
    <x v="652"/>
    <x v="5"/>
    <n v="2012"/>
    <n v="5.4"/>
    <n v="42345531"/>
    <n v="65000000"/>
    <n v="-22654469"/>
  </r>
  <r>
    <x v="198"/>
    <n v="121"/>
    <s v="Action|Crime|Drama|Mystery|Thriller"/>
    <x v="653"/>
    <x v="5"/>
    <n v="1996"/>
    <n v="6.7"/>
    <n v="33328051"/>
    <n v="65000000"/>
    <n v="-31671949"/>
  </r>
  <r>
    <x v="326"/>
    <n v="135"/>
    <s v="Action|Drama|Thriller"/>
    <x v="654"/>
    <x v="5"/>
    <n v="2000"/>
    <n v="6.2"/>
    <n v="32598931"/>
    <n v="65000000"/>
    <n v="-32401069"/>
  </r>
  <r>
    <x v="44"/>
    <n v="101"/>
    <s v="Action|Adventure|Comedy|Family|Fantasy|Sci-Fi"/>
    <x v="655"/>
    <x v="5"/>
    <n v="2005"/>
    <n v="6.1"/>
    <n v="28045540"/>
    <n v="65000000"/>
    <n v="-36954460"/>
  </r>
  <r>
    <x v="40"/>
    <n v="131"/>
    <s v="Drama|Sport"/>
    <x v="656"/>
    <x v="5"/>
    <n v="2006"/>
    <n v="7.1"/>
    <n v="43532294"/>
    <n v="65000000"/>
    <n v="-21467706"/>
  </r>
  <r>
    <x v="320"/>
    <n v="105"/>
    <s v="Comedy|Crime"/>
    <x v="657"/>
    <x v="5"/>
    <n v="2000"/>
    <n v="5"/>
    <n v="10014234"/>
    <n v="65000000"/>
    <n v="-54985766"/>
  </r>
  <r>
    <x v="327"/>
    <n v="92"/>
    <s v="Action|Fantasy|Sci-Fi|Thriller"/>
    <x v="658"/>
    <x v="5"/>
    <n v="2014"/>
    <n v="5.0999999999999996"/>
    <n v="19059018"/>
    <n v="65000000"/>
    <n v="-45940982"/>
  </r>
  <r>
    <x v="328"/>
    <n v="102"/>
    <s v="Action|Crime|Thriller"/>
    <x v="659"/>
    <x v="5"/>
    <n v="2014"/>
    <n v="6.5"/>
    <n v="13750556"/>
    <n v="65000000"/>
    <n v="-51249444"/>
  </r>
  <r>
    <x v="109"/>
    <n v="94"/>
    <s v="Action|Animation|Comedy|Family|Sci-Fi"/>
    <x v="660"/>
    <x v="5"/>
    <n v="2009"/>
    <n v="6.3"/>
    <n v="19548064"/>
    <n v="65000000"/>
    <n v="-45451936"/>
  </r>
  <r>
    <x v="329"/>
    <n v="103"/>
    <s v="Action|Adventure|Drama|History"/>
    <x v="661"/>
    <x v="6"/>
    <n v="2015"/>
    <n v="6.1"/>
    <n v="72413"/>
    <n v="65000000"/>
    <n v="-64927587"/>
  </r>
  <r>
    <x v="19"/>
    <n v="117"/>
    <s v="Action|Drama|Fantasy|War"/>
    <x v="662"/>
    <x v="5"/>
    <n v="2006"/>
    <n v="7.7"/>
    <n v="210592590"/>
    <n v="65000000"/>
    <n v="145592590"/>
  </r>
  <r>
    <x v="166"/>
    <n v="120"/>
    <s v="Crime|Drama|Thriller"/>
    <x v="663"/>
    <x v="5"/>
    <n v="2004"/>
    <n v="7.6"/>
    <n v="100003492"/>
    <n v="65000000"/>
    <n v="35003492"/>
  </r>
  <r>
    <x v="330"/>
    <n v="94"/>
    <s v="Comedy|Family|Sci-Fi"/>
    <x v="664"/>
    <x v="5"/>
    <n v="1999"/>
    <n v="4.9000000000000004"/>
    <n v="36830057"/>
    <n v="65000000"/>
    <n v="-28169943"/>
  </r>
  <r>
    <x v="331"/>
    <n v="91"/>
    <s v="Horror|Sci-Fi|Thriller"/>
    <x v="665"/>
    <x v="5"/>
    <n v="2000"/>
    <n v="4.8"/>
    <n v="14218868"/>
    <n v="65000000"/>
    <n v="-50781132"/>
  </r>
  <r>
    <x v="332"/>
    <n v="98"/>
    <s v="Action|Adventure|Family|Fantasy|Sci-Fi|Thriller"/>
    <x v="666"/>
    <x v="5"/>
    <n v="2009"/>
    <n v="5.7"/>
    <n v="67128202"/>
    <n v="65000000"/>
    <n v="2128202"/>
  </r>
  <r>
    <x v="333"/>
    <n v="144"/>
    <s v="Action|Adventure|Romance"/>
    <x v="667"/>
    <x v="5"/>
    <n v="2001"/>
    <n v="6.9"/>
    <n v="56083966"/>
    <n v="65000000"/>
    <n v="-8916034"/>
  </r>
  <r>
    <x v="243"/>
    <n v="93"/>
    <s v="Action|Comedy|Crime|Thriller"/>
    <x v="668"/>
    <x v="5"/>
    <n v="1999"/>
    <n v="6.3"/>
    <n v="68208190"/>
    <n v="65000000"/>
    <n v="3208190"/>
  </r>
  <r>
    <x v="236"/>
    <n v="133"/>
    <s v="Drama|Mystery|Romance"/>
    <x v="669"/>
    <x v="5"/>
    <n v="1999"/>
    <n v="5.0999999999999996"/>
    <n v="31054924"/>
    <n v="64000000"/>
    <n v="-32945076"/>
  </r>
  <r>
    <x v="334"/>
    <n v="98"/>
    <s v="Comedy|Crime"/>
    <x v="670"/>
    <x v="5"/>
    <n v="2006"/>
    <n v="4.3"/>
    <n v="58255287"/>
    <n v="64000000"/>
    <n v="-5744713"/>
  </r>
  <r>
    <x v="57"/>
    <n v="136"/>
    <s v="Action|Sci-Fi"/>
    <x v="671"/>
    <x v="5"/>
    <n v="1999"/>
    <n v="8.6999999999999993"/>
    <n v="171383253"/>
    <n v="63000000"/>
    <n v="108383253"/>
  </r>
  <r>
    <x v="84"/>
    <n v="129"/>
    <s v="Drama|History|Thriller"/>
    <x v="672"/>
    <x v="5"/>
    <n v="2006"/>
    <n v="6"/>
    <n v="70236496"/>
    <n v="63000000"/>
    <n v="7236496"/>
  </r>
  <r>
    <x v="86"/>
    <n v="151"/>
    <s v="Drama"/>
    <x v="673"/>
    <x v="5"/>
    <n v="1999"/>
    <n v="8.8000000000000007"/>
    <n v="37023395"/>
    <n v="63000000"/>
    <n v="-25976605"/>
  </r>
  <r>
    <x v="199"/>
    <n v="94"/>
    <s v="Action|Comedy|Crime"/>
    <x v="674"/>
    <x v="5"/>
    <n v="2002"/>
    <n v="6.2"/>
    <n v="213079163"/>
    <n v="63000000"/>
    <n v="150079163"/>
  </r>
  <r>
    <x v="51"/>
    <n v="127"/>
    <s v="Adventure|Sci-Fi|Thriller"/>
    <x v="675"/>
    <x v="5"/>
    <n v="1993"/>
    <n v="8.1"/>
    <n v="356784000"/>
    <n v="63000000"/>
    <n v="293784000"/>
  </r>
  <r>
    <x v="314"/>
    <n v="212"/>
    <s v="Adventure|Biography|Crime|Drama|Western"/>
    <x v="676"/>
    <x v="5"/>
    <n v="1994"/>
    <n v="6.6"/>
    <n v="25052000"/>
    <n v="63000000"/>
    <n v="-37948000"/>
  </r>
  <r>
    <x v="335"/>
    <n v="95"/>
    <s v="Adventure|Animation|Comedy|Family|Fantasy"/>
    <x v="677"/>
    <x v="5"/>
    <n v="2011"/>
    <n v="5.5"/>
    <n v="108012170"/>
    <n v="63000000"/>
    <n v="45012170"/>
  </r>
  <r>
    <x v="336"/>
    <n v="87"/>
    <s v="Action|Adventure|Thriller|War"/>
    <x v="678"/>
    <x v="5"/>
    <n v="1988"/>
    <n v="5.7"/>
    <n v="53715611"/>
    <n v="63000000"/>
    <n v="-9284389"/>
  </r>
  <r>
    <x v="93"/>
    <n v="140"/>
    <s v="Adventure|Drama|History"/>
    <x v="679"/>
    <x v="5"/>
    <n v="1995"/>
    <n v="7.6"/>
    <n v="172071312"/>
    <n v="62000000"/>
    <n v="110071312"/>
  </r>
  <r>
    <x v="155"/>
    <n v="141"/>
    <s v="Action|Crime|Drama|Thriller"/>
    <x v="680"/>
    <x v="5"/>
    <n v="1994"/>
    <n v="6.9"/>
    <n v="122012710"/>
    <n v="62000000"/>
    <n v="60012710"/>
  </r>
  <r>
    <x v="45"/>
    <n v="116"/>
    <s v="Action|War"/>
    <x v="681"/>
    <x v="5"/>
    <n v="2000"/>
    <n v="6.6"/>
    <n v="77086030"/>
    <n v="62000000"/>
    <n v="15086030"/>
  </r>
  <r>
    <x v="337"/>
    <n v="114"/>
    <s v="Comedy|Drama|Romance"/>
    <x v="682"/>
    <x v="5"/>
    <n v="1995"/>
    <n v="6.8"/>
    <n v="65000000"/>
    <n v="62000000"/>
    <n v="3000000"/>
  </r>
  <r>
    <x v="338"/>
    <n v="87"/>
    <s v="Comedy|Romance|Sport"/>
    <x v="683"/>
    <x v="5"/>
    <n v="2008"/>
    <n v="3.8"/>
    <n v="32178777"/>
    <n v="62000000"/>
    <n v="-29821223"/>
  </r>
  <r>
    <x v="339"/>
    <n v="93"/>
    <s v="Action|Sci-Fi"/>
    <x v="684"/>
    <x v="5"/>
    <n v="2005"/>
    <n v="5.5"/>
    <n v="25857987"/>
    <n v="62000000"/>
    <n v="-36142013"/>
  </r>
  <r>
    <x v="340"/>
    <n v="158"/>
    <s v="Drama|Musical|Romance"/>
    <x v="685"/>
    <x v="5"/>
    <n v="2012"/>
    <n v="7.6"/>
    <n v="148775460"/>
    <n v="61000000"/>
    <n v="87775460"/>
  </r>
  <r>
    <x v="341"/>
    <n v="93"/>
    <s v="Comedy|Sport"/>
    <x v="686"/>
    <x v="5"/>
    <n v="2007"/>
    <n v="6.3"/>
    <n v="118153533"/>
    <n v="61000000"/>
    <n v="57153533"/>
  </r>
  <r>
    <x v="86"/>
    <n v="149"/>
    <s v="Crime|Drama|Mystery|Thriller"/>
    <x v="687"/>
    <x v="5"/>
    <n v="2014"/>
    <n v="8.1"/>
    <n v="167735396"/>
    <n v="61000000"/>
    <n v="106735396"/>
  </r>
  <r>
    <x v="342"/>
    <n v="109"/>
    <s v="Action|Comedy|Crime|Drama|Thriller"/>
    <x v="688"/>
    <x v="5"/>
    <n v="2013"/>
    <n v="6.7"/>
    <n v="75573300"/>
    <n v="61000000"/>
    <n v="14573300"/>
  </r>
  <r>
    <x v="343"/>
    <n v="132"/>
    <s v="Action|Sci-Fi|Thriller"/>
    <x v="689"/>
    <x v="5"/>
    <n v="2015"/>
    <n v="6.4"/>
    <n v="81687587"/>
    <n v="61000000"/>
    <n v="20687587"/>
  </r>
  <r>
    <x v="291"/>
    <n v="124"/>
    <s v="Action|Crime|Drama|Mystery|Thriller"/>
    <x v="690"/>
    <x v="5"/>
    <n v="2007"/>
    <n v="7.2"/>
    <n v="46975183"/>
    <n v="61000000"/>
    <n v="-14024817"/>
  </r>
  <r>
    <x v="344"/>
    <n v="112"/>
    <s v="Action|Comedy|Fantasy|Romance"/>
    <x v="691"/>
    <x v="5"/>
    <n v="2010"/>
    <n v="7.5"/>
    <n v="31494270"/>
    <n v="60000000"/>
    <n v="-28505730"/>
  </r>
  <r>
    <x v="316"/>
    <n v="135"/>
    <s v="Action|Adventure|Sci-Fi|Thriller"/>
    <x v="692"/>
    <x v="5"/>
    <n v="2003"/>
    <n v="5.4"/>
    <n v="31111260"/>
    <n v="60000000"/>
    <n v="-28888740"/>
  </r>
  <r>
    <x v="51"/>
    <n v="128"/>
    <s v="Comedy|Drama"/>
    <x v="693"/>
    <x v="5"/>
    <n v="2004"/>
    <n v="7.3"/>
    <n v="77032279"/>
    <n v="60000000"/>
    <n v="17032279"/>
  </r>
  <r>
    <x v="102"/>
    <n v="108"/>
    <s v="Drama|Mystery|Romance|Thriller"/>
    <x v="694"/>
    <x v="5"/>
    <n v="2004"/>
    <n v="6.5"/>
    <n v="114195633"/>
    <n v="60000000"/>
    <n v="54195633"/>
  </r>
  <r>
    <x v="255"/>
    <n v="109"/>
    <s v="Action|Horror|Sci-Fi|Thriller"/>
    <x v="695"/>
    <x v="5"/>
    <n v="2004"/>
    <n v="5.6"/>
    <n v="80281096"/>
    <n v="60000000"/>
    <n v="20281096"/>
  </r>
  <r>
    <x v="345"/>
    <n v="113"/>
    <s v="Action|Adventure|Horror|Sci-Fi"/>
    <x v="696"/>
    <x v="5"/>
    <n v="2005"/>
    <n v="5.2"/>
    <n v="28031250"/>
    <n v="60000000"/>
    <n v="-31968750"/>
  </r>
  <r>
    <x v="346"/>
    <n v="125"/>
    <s v="Drama|War"/>
    <x v="697"/>
    <x v="5"/>
    <n v="2002"/>
    <n v="6.3"/>
    <n v="19076815"/>
    <n v="60000000"/>
    <n v="-40923185"/>
  </r>
  <r>
    <x v="347"/>
    <n v="104"/>
    <s v="Comedy|Family|Fantasy"/>
    <x v="698"/>
    <x v="5"/>
    <n v="2002"/>
    <n v="5.5"/>
    <n v="139225854"/>
    <n v="60000000"/>
    <n v="79225854"/>
  </r>
  <r>
    <x v="87"/>
    <n v="104"/>
    <s v="Comedy|Family|Fantasy"/>
    <x v="699"/>
    <x v="5"/>
    <n v="2000"/>
    <n v="6.1"/>
    <n v="69688384"/>
    <n v="60000000"/>
    <n v="9688384"/>
  </r>
  <r>
    <x v="348"/>
    <n v="115"/>
    <s v="Comedy|Drama|Family"/>
    <x v="700"/>
    <x v="5"/>
    <n v="2008"/>
    <n v="7.1"/>
    <n v="143151473"/>
    <n v="60000000"/>
    <n v="83151473"/>
  </r>
  <r>
    <x v="287"/>
    <n v="189"/>
    <s v="Crime|Drama|Fantasy|Mystery"/>
    <x v="701"/>
    <x v="5"/>
    <n v="1999"/>
    <n v="8.5"/>
    <n v="136801374"/>
    <n v="60000000"/>
    <n v="76801374"/>
  </r>
  <r>
    <x v="56"/>
    <n v="119"/>
    <s v="Action|Mystery|Thriller"/>
    <x v="702"/>
    <x v="5"/>
    <n v="2002"/>
    <n v="7.9"/>
    <n v="121468960"/>
    <n v="60000000"/>
    <n v="61468960"/>
  </r>
  <r>
    <x v="105"/>
    <n v="103"/>
    <s v="Comedy|Drama|Sci-Fi"/>
    <x v="703"/>
    <x v="5"/>
    <n v="1998"/>
    <n v="8.1"/>
    <n v="125603360"/>
    <n v="60000000"/>
    <n v="65603360"/>
  </r>
  <r>
    <x v="285"/>
    <n v="92"/>
    <s v="Comedy|Family"/>
    <x v="704"/>
    <x v="5"/>
    <n v="2003"/>
    <n v="5.5"/>
    <n v="104148781"/>
    <n v="60000000"/>
    <n v="44148781"/>
  </r>
  <r>
    <x v="233"/>
    <n v="87"/>
    <s v="Action|Comedy|Family|Fantasy"/>
    <x v="705"/>
    <x v="5"/>
    <n v="2001"/>
    <n v="5.2"/>
    <n v="93375151"/>
    <n v="60000000"/>
    <n v="33375151"/>
  </r>
  <r>
    <x v="349"/>
    <n v="111"/>
    <s v="Action|Crime|Thriller"/>
    <x v="706"/>
    <x v="5"/>
    <n v="2003"/>
    <n v="7"/>
    <n v="106126012"/>
    <n v="60000000"/>
    <n v="46126012"/>
  </r>
  <r>
    <x v="350"/>
    <n v="101"/>
    <s v="Comedy|Romance"/>
    <x v="707"/>
    <x v="5"/>
    <n v="2002"/>
    <n v="6.1"/>
    <n v="93307796"/>
    <n v="60000000"/>
    <n v="33307796"/>
  </r>
  <r>
    <x v="351"/>
    <n v="113"/>
    <s v="Comedy"/>
    <x v="708"/>
    <x v="5"/>
    <n v="2009"/>
    <n v="5.5"/>
    <n v="109176215"/>
    <n v="60000000"/>
    <n v="49176215"/>
  </r>
  <r>
    <x v="176"/>
    <n v="107"/>
    <s v="Action|Drama|Sport"/>
    <x v="709"/>
    <x v="5"/>
    <n v="1990"/>
    <n v="5.9"/>
    <n v="82670733"/>
    <n v="60000000"/>
    <n v="22670733"/>
  </r>
  <r>
    <x v="240"/>
    <n v="94"/>
    <s v="Adventure|Comedy|Family"/>
    <x v="710"/>
    <x v="5"/>
    <n v="2005"/>
    <n v="5.4"/>
    <n v="82569532"/>
    <n v="60000000"/>
    <n v="22569532"/>
  </r>
  <r>
    <x v="352"/>
    <n v="140"/>
    <s v="Drama|Romance"/>
    <x v="711"/>
    <x v="5"/>
    <n v="2010"/>
    <n v="5.7"/>
    <n v="80574010"/>
    <n v="60000000"/>
    <n v="20574010"/>
  </r>
  <r>
    <x v="28"/>
    <n v="125"/>
    <s v="Comedy|Drama|Fantasy|Romance"/>
    <x v="712"/>
    <x v="5"/>
    <n v="2000"/>
    <n v="6.7"/>
    <n v="75764085"/>
    <n v="60000000"/>
    <n v="15764085"/>
  </r>
  <r>
    <x v="353"/>
    <n v="170"/>
    <s v="Drama|Romance|Western"/>
    <x v="713"/>
    <x v="5"/>
    <n v="1998"/>
    <n v="6.5"/>
    <n v="75370763"/>
    <n v="60000000"/>
    <n v="15370763"/>
  </r>
  <r>
    <x v="179"/>
    <n v="100"/>
    <s v="Action|Adventure|Fantasy|Thriller"/>
    <x v="714"/>
    <x v="5"/>
    <n v="2002"/>
    <n v="5.5"/>
    <n v="90341670"/>
    <n v="60000000"/>
    <n v="30341670"/>
  </r>
  <r>
    <x v="98"/>
    <n v="130"/>
    <s v="Action|Crime|Mystery|Thriller"/>
    <x v="715"/>
    <x v="5"/>
    <n v="2012"/>
    <n v="7"/>
    <n v="80033643"/>
    <n v="60000000"/>
    <n v="20033643"/>
  </r>
  <r>
    <x v="198"/>
    <n v="105"/>
    <s v="Action|Sci-Fi|Thriller"/>
    <x v="716"/>
    <x v="5"/>
    <n v="1999"/>
    <n v="5.8"/>
    <n v="73648142"/>
    <n v="60000000"/>
    <n v="13648142"/>
  </r>
  <r>
    <x v="354"/>
    <n v="111"/>
    <s v="Documentary|Music"/>
    <x v="717"/>
    <x v="5"/>
    <n v="2009"/>
    <n v="7.3"/>
    <n v="71844424"/>
    <n v="60000000"/>
    <n v="11844424"/>
  </r>
  <r>
    <x v="159"/>
    <n v="106"/>
    <s v="Drama|Thriller"/>
    <x v="718"/>
    <x v="5"/>
    <n v="2011"/>
    <n v="6.6"/>
    <n v="75638743"/>
    <n v="60000000"/>
    <n v="15638743"/>
  </r>
  <r>
    <x v="355"/>
    <n v="89"/>
    <s v="Action|Adventure|Comedy|Crime"/>
    <x v="719"/>
    <x v="5"/>
    <n v="2003"/>
    <n v="4.4000000000000004"/>
    <n v="66734992"/>
    <n v="60000000"/>
    <n v="6734992"/>
  </r>
  <r>
    <x v="277"/>
    <n v="100"/>
    <s v="Animation|Family|Fantasy"/>
    <x v="720"/>
    <x v="5"/>
    <n v="2009"/>
    <n v="7.7"/>
    <n v="75280058"/>
    <n v="60000000"/>
    <n v="15280058"/>
  </r>
  <r>
    <x v="238"/>
    <n v="101"/>
    <s v="Comedy|Crime"/>
    <x v="721"/>
    <x v="5"/>
    <n v="2004"/>
    <n v="6.1"/>
    <n v="88200225"/>
    <n v="60000000"/>
    <n v="28200225"/>
  </r>
  <r>
    <x v="356"/>
    <n v="94"/>
    <s v="Comedy|Family"/>
    <x v="722"/>
    <x v="5"/>
    <n v="1996"/>
    <n v="5.4"/>
    <n v="60573641"/>
    <n v="60000000"/>
    <n v="573641"/>
  </r>
  <r>
    <x v="357"/>
    <n v="115"/>
    <s v="Drama"/>
    <x v="723"/>
    <x v="5"/>
    <n v="1998"/>
    <n v="6.5"/>
    <n v="56702901"/>
    <n v="60000000"/>
    <n v="-3297099"/>
  </r>
  <r>
    <x v="358"/>
    <n v="92"/>
    <s v="Adventure|Animation|Comedy|Family|Fantasy"/>
    <x v="724"/>
    <x v="5"/>
    <n v="2012"/>
    <n v="7"/>
    <n v="55994557"/>
    <n v="60000000"/>
    <n v="-4005443"/>
  </r>
  <r>
    <x v="301"/>
    <n v="124"/>
    <s v="Action|Adventure|Crime|Thriller"/>
    <x v="725"/>
    <x v="5"/>
    <n v="1997"/>
    <n v="6.3"/>
    <n v="54910560"/>
    <n v="60000000"/>
    <n v="-5089440"/>
  </r>
  <r>
    <x v="8"/>
    <n v="119"/>
    <s v="Action|Mystery|Sci-Fi|Thriller"/>
    <x v="726"/>
    <x v="5"/>
    <n v="2003"/>
    <n v="6.3"/>
    <n v="53789313"/>
    <n v="60000000"/>
    <n v="-6210687"/>
  </r>
  <r>
    <x v="359"/>
    <n v="124"/>
    <s v="Drama|Romance"/>
    <x v="727"/>
    <x v="5"/>
    <n v="1996"/>
    <n v="6.1"/>
    <n v="51045801"/>
    <n v="60000000"/>
    <n v="-8954199"/>
  </r>
  <r>
    <x v="360"/>
    <n v="93"/>
    <s v="Adventure|Animation|Comedy|Family|Fantasy"/>
    <x v="728"/>
    <x v="5"/>
    <n v="2008"/>
    <n v="6.1"/>
    <n v="50818750"/>
    <n v="60000000"/>
    <n v="-9181250"/>
  </r>
  <r>
    <x v="361"/>
    <n v="98"/>
    <s v="Action|Comedy|Sci-Fi"/>
    <x v="729"/>
    <x v="5"/>
    <n v="2002"/>
    <n v="5.3"/>
    <n v="50189179"/>
    <n v="60000000"/>
    <n v="-9810821"/>
  </r>
  <r>
    <x v="362"/>
    <n v="92"/>
    <s v="Action|Thriller"/>
    <x v="730"/>
    <x v="5"/>
    <n v="1995"/>
    <n v="5.4"/>
    <n v="50024083"/>
    <n v="60000000"/>
    <n v="-9975917"/>
  </r>
  <r>
    <x v="94"/>
    <n v="105"/>
    <s v="Action|Drama|Thriller"/>
    <x v="731"/>
    <x v="5"/>
    <n v="2014"/>
    <n v="6.2"/>
    <n v="50549107"/>
    <n v="60000000"/>
    <n v="-9450893"/>
  </r>
  <r>
    <x v="363"/>
    <n v="124"/>
    <s v="Biography|Comedy|Drama"/>
    <x v="732"/>
    <x v="5"/>
    <n v="2015"/>
    <n v="6.6"/>
    <n v="56443482"/>
    <n v="60000000"/>
    <n v="-3556518"/>
  </r>
  <r>
    <x v="364"/>
    <n v="99"/>
    <s v="Action|Crime|Drama|Thriller"/>
    <x v="733"/>
    <x v="5"/>
    <n v="2016"/>
    <n v="5.9"/>
    <n v="62401264"/>
    <n v="60000000"/>
    <n v="2401264"/>
  </r>
  <r>
    <x v="365"/>
    <n v="96"/>
    <s v="Adventure|Animation|Comedy|Family|Fantasy"/>
    <x v="734"/>
    <x v="5"/>
    <n v="2014"/>
    <n v="6.8"/>
    <n v="50807639"/>
    <n v="60000000"/>
    <n v="-9192361"/>
  </r>
  <r>
    <x v="191"/>
    <n v="100"/>
    <s v="Action|Adventure|Animation|Comedy|Family|Fantasy"/>
    <x v="735"/>
    <x v="5"/>
    <n v="2014"/>
    <n v="7.8"/>
    <n v="257756197"/>
    <n v="60000000"/>
    <n v="197756197"/>
  </r>
  <r>
    <x v="317"/>
    <n v="101"/>
    <s v="Action|Adventure|Fantasy|Sci-Fi|Thriller"/>
    <x v="736"/>
    <x v="5"/>
    <n v="2002"/>
    <n v="6.2"/>
    <n v="43060566"/>
    <n v="60000000"/>
    <n v="-16939434"/>
  </r>
  <r>
    <x v="366"/>
    <n v="113"/>
    <s v="Action|Crime|Drama|Thriller"/>
    <x v="737"/>
    <x v="5"/>
    <n v="2013"/>
    <n v="6.7"/>
    <n v="45996718"/>
    <n v="60000000"/>
    <n v="-14003282"/>
  </r>
  <r>
    <x v="367"/>
    <n v="100"/>
    <s v="Adventure|Comedy"/>
    <x v="738"/>
    <x v="5"/>
    <n v="2009"/>
    <n v="4.9000000000000004"/>
    <n v="43337279"/>
    <n v="60000000"/>
    <n v="-16662721"/>
  </r>
  <r>
    <x v="219"/>
    <n v="134"/>
    <s v="Biography|Drama|History|Sport"/>
    <x v="739"/>
    <x v="5"/>
    <n v="2009"/>
    <n v="7.4"/>
    <n v="37479778"/>
    <n v="60000000"/>
    <n v="-22520222"/>
  </r>
  <r>
    <x v="141"/>
    <n v="125"/>
    <s v="Comedy|Crime|Romance|Thriller"/>
    <x v="740"/>
    <x v="5"/>
    <n v="2009"/>
    <n v="6.2"/>
    <n v="40559930"/>
    <n v="60000000"/>
    <n v="-19440070"/>
  </r>
  <r>
    <x v="258"/>
    <n v="107"/>
    <s v="Action|Crime|Thriller"/>
    <x v="741"/>
    <x v="5"/>
    <n v="2006"/>
    <n v="6.1"/>
    <n v="36279230"/>
    <n v="60000000"/>
    <n v="-23720770"/>
  </r>
  <r>
    <x v="368"/>
    <n v="116"/>
    <s v="Action|Adventure|Sci-Fi|Thriller"/>
    <x v="742"/>
    <x v="5"/>
    <n v="2002"/>
    <n v="6.4"/>
    <n v="43119879"/>
    <n v="60000000"/>
    <n v="-16880121"/>
  </r>
  <r>
    <x v="369"/>
    <n v="100"/>
    <s v="Comedy|Crime|Romance"/>
    <x v="743"/>
    <x v="5"/>
    <n v="2003"/>
    <n v="6.3"/>
    <n v="35096190"/>
    <n v="60000000"/>
    <n v="-24903810"/>
  </r>
  <r>
    <x v="367"/>
    <n v="96"/>
    <s v="Comedy|Crime"/>
    <x v="744"/>
    <x v="5"/>
    <n v="2002"/>
    <n v="5.9"/>
    <n v="32122249"/>
    <n v="60000000"/>
    <n v="-27877751"/>
  </r>
  <r>
    <x v="359"/>
    <n v="101"/>
    <s v="Action|Crime|Drama|Mystery|Thriller"/>
    <x v="745"/>
    <x v="5"/>
    <n v="2008"/>
    <n v="6"/>
    <n v="40076438"/>
    <n v="60000000"/>
    <n v="-19923562"/>
  </r>
  <r>
    <x v="370"/>
    <n v="111"/>
    <s v="Action|Crime|Drama|Thriller"/>
    <x v="746"/>
    <x v="5"/>
    <n v="1998"/>
    <n v="6.1"/>
    <n v="32940507"/>
    <n v="60000000"/>
    <n v="-27059493"/>
  </r>
  <r>
    <x v="104"/>
    <n v="117"/>
    <s v="Biography|Drama|Music"/>
    <x v="747"/>
    <x v="5"/>
    <n v="2009"/>
    <n v="6.7"/>
    <n v="31670931"/>
    <n v="60000000"/>
    <n v="-28329069"/>
  </r>
  <r>
    <x v="353"/>
    <n v="126"/>
    <s v="Drama|Fantasy|Sport"/>
    <x v="748"/>
    <x v="5"/>
    <n v="2000"/>
    <n v="6.7"/>
    <n v="30695227"/>
    <n v="60000000"/>
    <n v="-29304773"/>
  </r>
  <r>
    <x v="309"/>
    <n v="152"/>
    <s v="Adventure|Comedy|Drama|Music"/>
    <x v="749"/>
    <x v="5"/>
    <n v="2000"/>
    <n v="7.9"/>
    <n v="32522352"/>
    <n v="60000000"/>
    <n v="-27477648"/>
  </r>
  <r>
    <x v="371"/>
    <n v="87"/>
    <s v="Action|Fantasy|Horror|Sci-Fi|Thriller"/>
    <x v="750"/>
    <x v="5"/>
    <n v="2011"/>
    <n v="5.7"/>
    <n v="29136626"/>
    <n v="60000000"/>
    <n v="-30863374"/>
  </r>
  <r>
    <x v="372"/>
    <n v="85"/>
    <s v="Adventure|Animation|Comedy|Drama|Family|Fantasy|Romance"/>
    <x v="751"/>
    <x v="5"/>
    <n v="2003"/>
    <n v="6.7"/>
    <n v="26288320"/>
    <n v="60000000"/>
    <n v="-33711680"/>
  </r>
  <r>
    <x v="255"/>
    <n v="130"/>
    <s v="Horror|Sci-Fi|Thriller"/>
    <x v="752"/>
    <x v="5"/>
    <n v="1997"/>
    <n v="6.7"/>
    <n v="26616590"/>
    <n v="60000000"/>
    <n v="-33383410"/>
  </r>
  <r>
    <x v="61"/>
    <n v="104"/>
    <s v="Drama|Fantasy|Mystery|Romance|Thriller"/>
    <x v="753"/>
    <x v="5"/>
    <n v="2002"/>
    <n v="6.1"/>
    <n v="30063805"/>
    <n v="60000000"/>
    <n v="-29936195"/>
  </r>
  <r>
    <x v="373"/>
    <n v="140"/>
    <s v="Action|Adventure|Drama|History|Romance|War"/>
    <x v="754"/>
    <x v="5"/>
    <n v="2006"/>
    <n v="6.6"/>
    <n v="13082288"/>
    <n v="60000000"/>
    <n v="-46917712"/>
  </r>
  <r>
    <x v="374"/>
    <n v="131"/>
    <s v="Action|Drama|Thriller"/>
    <x v="755"/>
    <x v="5"/>
    <n v="2001"/>
    <n v="6.9"/>
    <n v="18208078"/>
    <n v="60000000"/>
    <n v="-41791922"/>
  </r>
  <r>
    <x v="375"/>
    <n v="118"/>
    <s v="Drama|Fantasy|Mystery|Romance"/>
    <x v="756"/>
    <x v="5"/>
    <n v="2014"/>
    <n v="6.2"/>
    <n v="22451"/>
    <n v="60000000"/>
    <n v="-59977549"/>
  </r>
  <r>
    <x v="376"/>
    <n v="130"/>
    <s v="Fantasy|Horror|Mystery|Romance"/>
    <x v="757"/>
    <x v="5"/>
    <n v="2013"/>
    <n v="6"/>
    <n v="31165421"/>
    <n v="60000000"/>
    <n v="-28834579"/>
  </r>
  <r>
    <x v="377"/>
    <n v="90"/>
    <s v="Adventure|Comedy|Family|Romance|Sci-Fi"/>
    <x v="758"/>
    <x v="5"/>
    <n v="2008"/>
    <n v="4.9000000000000004"/>
    <n v="11802056"/>
    <n v="60000000"/>
    <n v="-48197944"/>
  </r>
  <r>
    <x v="378"/>
    <n v="106"/>
    <s v="Adventure|Family|Fantasy"/>
    <x v="759"/>
    <x v="5"/>
    <n v="2008"/>
    <n v="6.1"/>
    <n v="17281832"/>
    <n v="60000000"/>
    <n v="-42718168"/>
  </r>
  <r>
    <x v="328"/>
    <n v="103"/>
    <s v="Action|Crime|Fantasy|Thriller"/>
    <x v="760"/>
    <x v="5"/>
    <n v="2008"/>
    <n v="4.8"/>
    <n v="19781879"/>
    <n v="60000000"/>
    <n v="-40218121"/>
  </r>
  <r>
    <x v="379"/>
    <n v="107"/>
    <s v="Action|Comedy|Mystery|Romance"/>
    <x v="761"/>
    <x v="5"/>
    <n v="2015"/>
    <n v="5.5"/>
    <n v="7605668"/>
    <n v="60000000"/>
    <n v="-52394332"/>
  </r>
  <r>
    <x v="380"/>
    <n v="156"/>
    <s v="Action|Adventure|Fantasy|Thriller"/>
    <x v="762"/>
    <x v="5"/>
    <n v="2007"/>
    <n v="3.8"/>
    <n v="4535117"/>
    <n v="60000000"/>
    <n v="-55464883"/>
  </r>
  <r>
    <x v="381"/>
    <n v="114"/>
    <s v="Comedy|Drama"/>
    <x v="763"/>
    <x v="5"/>
    <n v="1998"/>
    <n v="4.9000000000000004"/>
    <n v="12065985"/>
    <n v="60000000"/>
    <n v="-47934015"/>
  </r>
  <r>
    <x v="356"/>
    <n v="90"/>
    <s v="Comedy|Family|Romance|Sci-Fi"/>
    <x v="764"/>
    <x v="5"/>
    <n v="2000"/>
    <n v="3.6"/>
    <n v="35231365"/>
    <n v="60000000"/>
    <n v="-24768635"/>
  </r>
  <r>
    <x v="255"/>
    <n v="97"/>
    <s v="Action|Adventure|Horror|Sci-Fi"/>
    <x v="765"/>
    <x v="5"/>
    <n v="2010"/>
    <n v="5.9"/>
    <n v="60128566"/>
    <n v="60000000"/>
    <n v="128566"/>
  </r>
  <r>
    <x v="335"/>
    <n v="92"/>
    <s v="Animation|Comedy|Family|Fantasy|Music"/>
    <x v="766"/>
    <x v="5"/>
    <n v="2007"/>
    <n v="5.2"/>
    <n v="217326336"/>
    <n v="60000000"/>
    <n v="157326336"/>
  </r>
  <r>
    <x v="26"/>
    <n v="90"/>
    <s v="Adventure|Animation|Comedy|Family|Fantasy"/>
    <x v="767"/>
    <x v="5"/>
    <n v="2001"/>
    <n v="7.9"/>
    <n v="267652016"/>
    <n v="60000000"/>
    <n v="207652016"/>
  </r>
  <r>
    <x v="382"/>
    <n v="123"/>
    <s v="Drama|Fantasy|Horror"/>
    <x v="768"/>
    <x v="5"/>
    <n v="1994"/>
    <n v="7.6"/>
    <n v="105264608"/>
    <n v="60000000"/>
    <n v="45264608"/>
  </r>
  <r>
    <x v="383"/>
    <n v="99"/>
    <s v="Comedy|Family"/>
    <x v="769"/>
    <x v="5"/>
    <n v="2004"/>
    <n v="5.2"/>
    <n v="73701902"/>
    <n v="60000000"/>
    <n v="13701902"/>
  </r>
  <r>
    <x v="241"/>
    <n v="109"/>
    <s v="Action|Adventure|Sci-Fi|Thriller"/>
    <x v="770"/>
    <x v="5"/>
    <n v="2011"/>
    <n v="6.1"/>
    <n v="55092830"/>
    <n v="60000000"/>
    <n v="-4907170"/>
  </r>
  <r>
    <x v="384"/>
    <n v="124"/>
    <s v="Drama|Fantasy|Romance"/>
    <x v="771"/>
    <x v="5"/>
    <n v="2013"/>
    <n v="6.2"/>
    <n v="19445217"/>
    <n v="60000000"/>
    <n v="-40554783"/>
  </r>
  <r>
    <x v="272"/>
    <n v="101"/>
    <s v="Comedy|Romance"/>
    <x v="772"/>
    <x v="5"/>
    <n v="2005"/>
    <n v="5.5"/>
    <n v="82931301"/>
    <n v="60000000"/>
    <n v="22931301"/>
  </r>
  <r>
    <x v="385"/>
    <n v="94"/>
    <s v="Comedy|Drama"/>
    <x v="773"/>
    <x v="5"/>
    <n v="2000"/>
    <n v="4.7"/>
    <n v="36037909"/>
    <n v="60000000"/>
    <n v="-23962091"/>
  </r>
  <r>
    <x v="301"/>
    <n v="108"/>
    <s v="Crime|Drama|Mystery|Thriller"/>
    <x v="774"/>
    <x v="5"/>
    <n v="2002"/>
    <n v="6.2"/>
    <n v="22433915"/>
    <n v="60000000"/>
    <n v="-37566085"/>
  </r>
  <r>
    <x v="386"/>
    <n v="128"/>
    <s v="Drama|Romance"/>
    <x v="775"/>
    <x v="5"/>
    <n v="1999"/>
    <n v="5.9"/>
    <n v="22326247"/>
    <n v="60000000"/>
    <n v="-37673753"/>
  </r>
  <r>
    <x v="387"/>
    <n v="103"/>
    <s v="Comedy|Drama|Romance"/>
    <x v="776"/>
    <x v="5"/>
    <n v="2004"/>
    <n v="6.2"/>
    <n v="13395939"/>
    <n v="60000000"/>
    <n v="-46604061"/>
  </r>
  <r>
    <x v="388"/>
    <n v="103"/>
    <s v="Action|Drama|Fantasy"/>
    <x v="777"/>
    <x v="6"/>
    <n v="2005"/>
    <n v="5.6"/>
    <n v="668171"/>
    <n v="60000000"/>
    <n v="-59331829"/>
  </r>
  <r>
    <x v="115"/>
    <n v="104"/>
    <s v="Crime|Drama|Thriller"/>
    <x v="778"/>
    <x v="5"/>
    <n v="2001"/>
    <n v="6.3"/>
    <n v="74058698"/>
    <n v="60000000"/>
    <n v="14058698"/>
  </r>
  <r>
    <x v="389"/>
    <n v="101"/>
    <s v="Comedy|Crime|Thriller"/>
    <x v="779"/>
    <x v="8"/>
    <n v="1997"/>
    <n v="6.6"/>
    <n v="231417"/>
    <n v="60000000"/>
    <n v="-59768583"/>
  </r>
  <r>
    <x v="295"/>
    <n v="109"/>
    <s v="Adventure|Drama|Family"/>
    <x v="780"/>
    <x v="5"/>
    <n v="2004"/>
    <n v="7.1"/>
    <n v="18947630"/>
    <n v="59660000"/>
    <n v="-40712370"/>
  </r>
  <r>
    <x v="183"/>
    <n v="103"/>
    <s v="Adventure|Animation|Comedy|Family"/>
    <x v="781"/>
    <x v="5"/>
    <n v="2002"/>
    <n v="7.6"/>
    <n v="176387405"/>
    <n v="59000000"/>
    <n v="117387405"/>
  </r>
  <r>
    <x v="219"/>
    <n v="133"/>
    <s v="Action|Biography|Drama|History|Thriller|War"/>
    <x v="782"/>
    <x v="5"/>
    <n v="2014"/>
    <n v="7.3"/>
    <n v="350123553"/>
    <n v="58800000"/>
    <n v="291323553"/>
  </r>
  <r>
    <x v="93"/>
    <n v="135"/>
    <s v="Biography|Drama"/>
    <x v="783"/>
    <x v="5"/>
    <n v="2001"/>
    <n v="8.1999999999999993"/>
    <n v="170708996"/>
    <n v="58000000"/>
    <n v="112708996"/>
  </r>
  <r>
    <x v="390"/>
    <n v="103"/>
    <s v="Action|Adventure|Sci-Fi|Thriller"/>
    <x v="784"/>
    <x v="5"/>
    <n v="1998"/>
    <n v="6.4"/>
    <n v="70117571"/>
    <n v="58000000"/>
    <n v="12117571"/>
  </r>
  <r>
    <x v="38"/>
    <n v="130"/>
    <s v="Action|Adventure|Thriller"/>
    <x v="785"/>
    <x v="5"/>
    <n v="1995"/>
    <n v="7.2"/>
    <n v="106635996"/>
    <n v="58000000"/>
    <n v="48635996"/>
  </r>
  <r>
    <x v="135"/>
    <n v="111"/>
    <s v="Action|Comedy|Crime|Thriller"/>
    <x v="786"/>
    <x v="5"/>
    <n v="2010"/>
    <n v="7.1"/>
    <n v="90356857"/>
    <n v="58000000"/>
    <n v="32356857"/>
  </r>
  <r>
    <x v="391"/>
    <n v="108"/>
    <s v="Action|Adventure|Comedy|Romance|Sci-Fi"/>
    <x v="787"/>
    <x v="5"/>
    <n v="2016"/>
    <n v="8.1"/>
    <n v="363024263"/>
    <n v="58000000"/>
    <n v="305024263"/>
  </r>
  <r>
    <x v="59"/>
    <n v="103"/>
    <s v="Adventure|Comedy|Family|Fantasy|Horror"/>
    <x v="788"/>
    <x v="5"/>
    <n v="2015"/>
    <n v="6.4"/>
    <n v="80021740"/>
    <n v="58000000"/>
    <n v="22021740"/>
  </r>
  <r>
    <x v="209"/>
    <n v="95"/>
    <s v="Comedy|Fantasy|Romance"/>
    <x v="789"/>
    <x v="5"/>
    <n v="2005"/>
    <n v="6.7"/>
    <n v="48291624"/>
    <n v="58000000"/>
    <n v="-9708376"/>
  </r>
  <r>
    <x v="293"/>
    <n v="114"/>
    <s v="Comedy|Drama|Romance|Sport"/>
    <x v="790"/>
    <x v="5"/>
    <n v="2008"/>
    <n v="6"/>
    <n v="31199215"/>
    <n v="58000000"/>
    <n v="-26800785"/>
  </r>
  <r>
    <x v="350"/>
    <n v="103"/>
    <s v="Comedy|Drama|Romance"/>
    <x v="791"/>
    <x v="5"/>
    <n v="2009"/>
    <n v="4.7"/>
    <n v="29580087"/>
    <n v="58000000"/>
    <n v="-28419913"/>
  </r>
  <r>
    <x v="89"/>
    <n v="125"/>
    <s v="Comedy"/>
    <x v="792"/>
    <x v="5"/>
    <n v="2013"/>
    <n v="6.3"/>
    <n v="44665963"/>
    <n v="58000000"/>
    <n v="-13334037"/>
  </r>
  <r>
    <x v="392"/>
    <n v="125"/>
    <s v="Action|Adventure|Drama|History|War"/>
    <x v="793"/>
    <x v="5"/>
    <n v="2012"/>
    <n v="5.9"/>
    <n v="49875589"/>
    <n v="58000000"/>
    <n v="-8124411"/>
  </r>
  <r>
    <x v="28"/>
    <n v="97"/>
    <s v="Action|Comedy|Crime|Drama"/>
    <x v="794"/>
    <x v="5"/>
    <n v="2004"/>
    <n v="6.3"/>
    <n v="28328132"/>
    <n v="58000000"/>
    <n v="-29671868"/>
  </r>
  <r>
    <x v="393"/>
    <n v="123"/>
    <s v="Crime|Drama|Music"/>
    <x v="795"/>
    <x v="5"/>
    <n v="1984"/>
    <n v="6.5"/>
    <n v="25900000"/>
    <n v="58000000"/>
    <n v="-32100000"/>
  </r>
  <r>
    <x v="326"/>
    <n v="136"/>
    <s v="Drama|Mystery|Thriller"/>
    <x v="796"/>
    <x v="5"/>
    <n v="1997"/>
    <n v="7.5"/>
    <n v="60984028"/>
    <n v="57000000"/>
    <n v="3984028"/>
  </r>
  <r>
    <x v="110"/>
    <n v="103"/>
    <s v="Action|Adventure|Fantasy"/>
    <x v="797"/>
    <x v="5"/>
    <n v="1996"/>
    <n v="6.4"/>
    <n v="51317350"/>
    <n v="57000000"/>
    <n v="-5682650"/>
  </r>
  <r>
    <x v="394"/>
    <n v="96"/>
    <s v="Action|Fantasy|Thriller"/>
    <x v="798"/>
    <x v="5"/>
    <n v="2011"/>
    <n v="4.3"/>
    <n v="51774002"/>
    <n v="57000000"/>
    <n v="-5225998"/>
  </r>
  <r>
    <x v="395"/>
    <n v="131"/>
    <s v="Drama|Music|Romance|War"/>
    <x v="799"/>
    <x v="5"/>
    <n v="2001"/>
    <n v="5.9"/>
    <n v="25528495"/>
    <n v="57000000"/>
    <n v="-31471505"/>
  </r>
  <r>
    <x v="390"/>
    <n v="95"/>
    <s v="Action|Adventure|Comedy|Family|Sci-Fi"/>
    <x v="800"/>
    <x v="5"/>
    <n v="2004"/>
    <n v="4.2"/>
    <n v="6768055"/>
    <n v="57000000"/>
    <n v="-50231945"/>
  </r>
  <r>
    <x v="309"/>
    <n v="123"/>
    <s v="Comedy|Drama|Romance"/>
    <x v="801"/>
    <x v="5"/>
    <n v="2005"/>
    <n v="6.4"/>
    <n v="26838389"/>
    <n v="57000000"/>
    <n v="-30161611"/>
  </r>
  <r>
    <x v="396"/>
    <n v="220"/>
    <s v="Drama|Romance|Western"/>
    <x v="802"/>
    <x v="5"/>
    <n v="2000"/>
    <n v="5.8"/>
    <n v="15527125"/>
    <n v="57000000"/>
    <n v="-41472875"/>
  </r>
  <r>
    <x v="381"/>
    <n v="105"/>
    <s v="Drama|Music"/>
    <x v="803"/>
    <x v="5"/>
    <n v="2001"/>
    <n v="6.2"/>
    <n v="16991902"/>
    <n v="57000000"/>
    <n v="-40008098"/>
  </r>
  <r>
    <x v="240"/>
    <n v="95"/>
    <s v="Action|Comedy|Drama|Family|Thriller"/>
    <x v="804"/>
    <x v="5"/>
    <n v="2005"/>
    <n v="5.5"/>
    <n v="113006880"/>
    <n v="56000000"/>
    <n v="57006880"/>
  </r>
  <r>
    <x v="397"/>
    <n v="86"/>
    <s v="Action|Crime"/>
    <x v="805"/>
    <x v="5"/>
    <n v="2004"/>
    <n v="6.2"/>
    <n v="45860039"/>
    <n v="56000000"/>
    <n v="-10139961"/>
  </r>
  <r>
    <x v="398"/>
    <n v="280"/>
    <s v="Drama|History|War"/>
    <x v="806"/>
    <x v="5"/>
    <n v="2003"/>
    <n v="6.3"/>
    <n v="12870569"/>
    <n v="56000000"/>
    <n v="-43129431"/>
  </r>
  <r>
    <x v="292"/>
    <n v="113"/>
    <s v="Comedy|Romance"/>
    <x v="807"/>
    <x v="5"/>
    <n v="2011"/>
    <n v="5.7"/>
    <n v="54540525"/>
    <n v="56000000"/>
    <n v="-1459475"/>
  </r>
  <r>
    <x v="399"/>
    <n v="134"/>
    <s v="Action|Adventure|Romance|Thriller"/>
    <x v="808"/>
    <x v="5"/>
    <n v="1995"/>
    <n v="5.9"/>
    <n v="37600435"/>
    <n v="55000000"/>
    <n v="-17399565"/>
  </r>
  <r>
    <x v="342"/>
    <n v="121"/>
    <s v="Adventure|Biography|Drama|History|Sport|Thriller"/>
    <x v="809"/>
    <x v="5"/>
    <n v="2015"/>
    <n v="7.1"/>
    <n v="43247140"/>
    <n v="55000000"/>
    <n v="-11752860"/>
  </r>
  <r>
    <x v="84"/>
    <n v="156"/>
    <s v="Drama|Sport"/>
    <x v="810"/>
    <x v="5"/>
    <n v="1999"/>
    <n v="6.8"/>
    <n v="75530832"/>
    <n v="55000000"/>
    <n v="20530832"/>
  </r>
  <r>
    <x v="400"/>
    <n v="115"/>
    <s v="Action|Drama|Thriller"/>
    <x v="811"/>
    <x v="5"/>
    <n v="2004"/>
    <n v="6.5"/>
    <n v="74540762"/>
    <n v="55000000"/>
    <n v="19540762"/>
  </r>
  <r>
    <x v="93"/>
    <n v="122"/>
    <s v="Comedy|Drama"/>
    <x v="812"/>
    <x v="5"/>
    <n v="1999"/>
    <n v="6.1"/>
    <n v="22362500"/>
    <n v="55000000"/>
    <n v="-32637500"/>
  </r>
  <r>
    <x v="43"/>
    <n v="142"/>
    <s v="Comedy|Drama"/>
    <x v="813"/>
    <x v="5"/>
    <n v="1994"/>
    <n v="8.8000000000000007"/>
    <n v="329691196"/>
    <n v="55000000"/>
    <n v="274691196"/>
  </r>
  <r>
    <x v="199"/>
    <n v="108"/>
    <s v="Comedy"/>
    <x v="814"/>
    <x v="5"/>
    <n v="2000"/>
    <n v="7"/>
    <n v="166225040"/>
    <n v="55000000"/>
    <n v="111225040"/>
  </r>
  <r>
    <x v="401"/>
    <n v="84"/>
    <s v="Adventure|Animation|Drama|Family|History|Musical|Romance"/>
    <x v="815"/>
    <x v="5"/>
    <n v="1995"/>
    <n v="6.6"/>
    <n v="141600000"/>
    <n v="55000000"/>
    <n v="86600000"/>
  </r>
  <r>
    <x v="118"/>
    <n v="188"/>
    <s v="Action|Adventure|Drama|Romance|Sci-Fi"/>
    <x v="816"/>
    <x v="5"/>
    <n v="1978"/>
    <n v="7.3"/>
    <n v="134218018"/>
    <n v="55000000"/>
    <n v="79218018"/>
  </r>
  <r>
    <x v="402"/>
    <n v="92"/>
    <s v="Action|Adventure|Comedy|Family|Romance"/>
    <x v="817"/>
    <x v="5"/>
    <n v="1997"/>
    <n v="5.4"/>
    <n v="105263257"/>
    <n v="55000000"/>
    <n v="50263257"/>
  </r>
  <r>
    <x v="403"/>
    <n v="74"/>
    <s v="Comedy|Romance"/>
    <x v="818"/>
    <x v="5"/>
    <n v="2003"/>
    <n v="6.3"/>
    <n v="104354205"/>
    <n v="55000000"/>
    <n v="49354205"/>
  </r>
  <r>
    <x v="144"/>
    <n v="134"/>
    <s v="Biography|Drama|Thriller"/>
    <x v="819"/>
    <x v="5"/>
    <n v="2013"/>
    <n v="7.9"/>
    <n v="107100855"/>
    <n v="55000000"/>
    <n v="52100855"/>
  </r>
  <r>
    <x v="89"/>
    <n v="101"/>
    <s v="Comedy|Crime|Romance|Thriller"/>
    <x v="820"/>
    <x v="5"/>
    <n v="2010"/>
    <n v="6.3"/>
    <n v="98711404"/>
    <n v="55000000"/>
    <n v="43711404"/>
  </r>
  <r>
    <x v="291"/>
    <n v="132"/>
    <s v="Action|Crime|Thriller"/>
    <x v="821"/>
    <x v="5"/>
    <n v="2014"/>
    <n v="7.2"/>
    <n v="101530738"/>
    <n v="55000000"/>
    <n v="46530738"/>
  </r>
  <r>
    <x v="404"/>
    <n v="105"/>
    <s v="Comedy|Drama|Romance"/>
    <x v="822"/>
    <x v="5"/>
    <n v="2002"/>
    <n v="5.0999999999999996"/>
    <n v="93815117"/>
    <n v="55000000"/>
    <n v="38815117"/>
  </r>
  <r>
    <x v="405"/>
    <n v="117"/>
    <s v="Biography|Drama"/>
    <x v="823"/>
    <x v="5"/>
    <n v="2006"/>
    <n v="8"/>
    <n v="162586036"/>
    <n v="55000000"/>
    <n v="107586036"/>
  </r>
  <r>
    <x v="135"/>
    <n v="98"/>
    <s v="Drama|Mystery|Thriller"/>
    <x v="824"/>
    <x v="5"/>
    <n v="2005"/>
    <n v="6.2"/>
    <n v="89706988"/>
    <n v="55000000"/>
    <n v="34706988"/>
  </r>
  <r>
    <x v="257"/>
    <n v="128"/>
    <s v="Drama|Thriller"/>
    <x v="825"/>
    <x v="5"/>
    <n v="1994"/>
    <n v="6"/>
    <n v="83000000"/>
    <n v="55000000"/>
    <n v="28000000"/>
  </r>
  <r>
    <x v="186"/>
    <n v="114"/>
    <s v="Drama|Fantasy|Romance"/>
    <x v="826"/>
    <x v="5"/>
    <n v="1998"/>
    <n v="6.7"/>
    <n v="78745923"/>
    <n v="55000000"/>
    <n v="23745923"/>
  </r>
  <r>
    <x v="208"/>
    <n v="85"/>
    <s v="Comedy"/>
    <x v="827"/>
    <x v="5"/>
    <n v="1999"/>
    <n v="6.4"/>
    <n v="66365290"/>
    <n v="55000000"/>
    <n v="11365290"/>
  </r>
  <r>
    <x v="217"/>
    <n v="97"/>
    <s v="Action|Comedy|Crime|Thriller"/>
    <x v="828"/>
    <x v="5"/>
    <n v="1989"/>
    <n v="6.3"/>
    <n v="63408614"/>
    <n v="55000000"/>
    <n v="8408614"/>
  </r>
  <r>
    <x v="43"/>
    <n v="104"/>
    <s v="Comedy|Fantasy|Horror"/>
    <x v="829"/>
    <x v="5"/>
    <n v="1992"/>
    <n v="6.4"/>
    <n v="58422650"/>
    <n v="55000000"/>
    <n v="3422650"/>
  </r>
  <r>
    <x v="406"/>
    <n v="110"/>
    <s v="Action|Adventure|Comedy|Western"/>
    <x v="830"/>
    <x v="5"/>
    <n v="2000"/>
    <n v="6.6"/>
    <n v="56932305"/>
    <n v="55000000"/>
    <n v="1932305"/>
  </r>
  <r>
    <x v="368"/>
    <n v="133"/>
    <s v="Action|Adventure|Thriller"/>
    <x v="831"/>
    <x v="5"/>
    <n v="1996"/>
    <n v="6.4"/>
    <n v="68750000"/>
    <n v="55000000"/>
    <n v="13750000"/>
  </r>
  <r>
    <x v="209"/>
    <n v="94"/>
    <s v="Comedy|Family|Fantasy"/>
    <x v="832"/>
    <x v="5"/>
    <n v="2011"/>
    <n v="6"/>
    <n v="68218041"/>
    <n v="55000000"/>
    <n v="13218041"/>
  </r>
  <r>
    <x v="111"/>
    <n v="104"/>
    <s v="Action|Adventure|Fantasy"/>
    <x v="833"/>
    <x v="5"/>
    <n v="2008"/>
    <n v="6.6"/>
    <n v="25040293"/>
    <n v="55000000"/>
    <n v="-29959707"/>
  </r>
  <r>
    <x v="407"/>
    <n v="91"/>
    <s v="Adventure|Animation|Comedy|Family"/>
    <x v="834"/>
    <x v="5"/>
    <n v="2013"/>
    <n v="5.9"/>
    <n v="55747724"/>
    <n v="55000000"/>
    <n v="747724"/>
  </r>
  <r>
    <x v="408"/>
    <n v="135"/>
    <s v="Biography|Drama|History|Musical"/>
    <x v="835"/>
    <x v="5"/>
    <n v="1996"/>
    <n v="6.3"/>
    <n v="49994804"/>
    <n v="55000000"/>
    <n v="-5005196"/>
  </r>
  <r>
    <x v="409"/>
    <n v="122"/>
    <s v="Action|Adventure|Crime|Thriller"/>
    <x v="836"/>
    <x v="5"/>
    <n v="1998"/>
    <n v="7.3"/>
    <n v="41609593"/>
    <n v="55000000"/>
    <n v="-13390407"/>
  </r>
  <r>
    <x v="248"/>
    <n v="110"/>
    <s v="Adventure|Drama|Horror|Thriller"/>
    <x v="837"/>
    <x v="5"/>
    <n v="1996"/>
    <n v="6.8"/>
    <n v="38553833"/>
    <n v="55000000"/>
    <n v="-16446167"/>
  </r>
  <r>
    <x v="410"/>
    <n v="95"/>
    <s v="Animation|Comedy|Family|Fantasy"/>
    <x v="838"/>
    <x v="5"/>
    <n v="2014"/>
    <n v="7.2"/>
    <n v="76137505"/>
    <n v="55000000"/>
    <n v="21137505"/>
  </r>
  <r>
    <x v="411"/>
    <n v="94"/>
    <s v="Action|Crime|Drama|Thriller"/>
    <x v="839"/>
    <x v="5"/>
    <n v="2003"/>
    <n v="6"/>
    <n v="34238611"/>
    <n v="55000000"/>
    <n v="-20761389"/>
  </r>
  <r>
    <x v="87"/>
    <n v="126"/>
    <s v="Drama|Thriller"/>
    <x v="840"/>
    <x v="5"/>
    <n v="1999"/>
    <n v="6.5"/>
    <n v="34098563"/>
    <n v="55000000"/>
    <n v="-20901437"/>
  </r>
  <r>
    <x v="299"/>
    <n v="118"/>
    <s v="Comedy"/>
    <x v="841"/>
    <x v="5"/>
    <n v="2003"/>
    <n v="5.8"/>
    <n v="33828318"/>
    <n v="55000000"/>
    <n v="-21171682"/>
  </r>
  <r>
    <x v="412"/>
    <n v="99"/>
    <s v="Comedy|Sport"/>
    <x v="842"/>
    <x v="5"/>
    <n v="2008"/>
    <n v="5.8"/>
    <n v="33472850"/>
    <n v="55000000"/>
    <n v="-21527150"/>
  </r>
  <r>
    <x v="413"/>
    <n v="88"/>
    <s v="Adventure|Animation|Comedy|Family"/>
    <x v="843"/>
    <x v="5"/>
    <n v="2012"/>
    <n v="6.7"/>
    <n v="31051126"/>
    <n v="55000000"/>
    <n v="-23948874"/>
  </r>
  <r>
    <x v="219"/>
    <n v="141"/>
    <s v="Crime|Drama|Mystery|Thriller"/>
    <x v="844"/>
    <x v="5"/>
    <n v="2008"/>
    <n v="7.8"/>
    <n v="35707327"/>
    <n v="55000000"/>
    <n v="-19292673"/>
  </r>
  <r>
    <x v="176"/>
    <n v="116"/>
    <s v="Action|Drama|Sport|Thriller"/>
    <x v="845"/>
    <x v="5"/>
    <n v="1996"/>
    <n v="5.8"/>
    <n v="18573791"/>
    <n v="55000000"/>
    <n v="-36426209"/>
  </r>
  <r>
    <x v="414"/>
    <n v="114"/>
    <s v="Biography|Drama|History|War"/>
    <x v="846"/>
    <x v="5"/>
    <n v="2007"/>
    <n v="6.9"/>
    <n v="16264475"/>
    <n v="55000000"/>
    <n v="-38735525"/>
  </r>
  <r>
    <x v="415"/>
    <n v="107"/>
    <s v="Comedy|Drama|Family|Fantasy"/>
    <x v="847"/>
    <x v="5"/>
    <n v="2009"/>
    <n v="5.6"/>
    <n v="16088610"/>
    <n v="55000000"/>
    <n v="-38911390"/>
  </r>
  <r>
    <x v="416"/>
    <n v="119"/>
    <s v="Drama|Music|Musical|Romance"/>
    <x v="848"/>
    <x v="5"/>
    <n v="2010"/>
    <n v="6.4"/>
    <n v="39440655"/>
    <n v="55000000"/>
    <n v="-15559345"/>
  </r>
  <r>
    <x v="405"/>
    <n v="123"/>
    <s v="Drama|Romance"/>
    <x v="849"/>
    <x v="5"/>
    <n v="2008"/>
    <n v="7.7"/>
    <n v="69951824"/>
    <n v="55000000"/>
    <n v="14951824"/>
  </r>
  <r>
    <x v="331"/>
    <n v="92"/>
    <s v="Action|Thriller"/>
    <x v="850"/>
    <x v="5"/>
    <n v="2012"/>
    <n v="5.7"/>
    <n v="9483821"/>
    <n v="55000000"/>
    <n v="-45516179"/>
  </r>
  <r>
    <x v="357"/>
    <n v="128"/>
    <s v="Drama|Thriller"/>
    <x v="851"/>
    <x v="5"/>
    <n v="2006"/>
    <n v="6.2"/>
    <n v="7221458"/>
    <n v="55000000"/>
    <n v="-47778542"/>
  </r>
  <r>
    <x v="249"/>
    <n v="172"/>
    <s v="Drama|History|Horror"/>
    <x v="852"/>
    <x v="5"/>
    <n v="1998"/>
    <n v="5.9"/>
    <n v="22843047"/>
    <n v="55000000"/>
    <n v="-32156953"/>
  </r>
  <r>
    <x v="417"/>
    <n v="124"/>
    <s v="Drama|Romance|Sport"/>
    <x v="853"/>
    <x v="5"/>
    <n v="2007"/>
    <n v="5.9"/>
    <n v="5755286"/>
    <n v="55000000"/>
    <n v="-49244714"/>
  </r>
  <r>
    <x v="418"/>
    <n v="104"/>
    <s v="Action|Comedy|Crime|Thriller"/>
    <x v="854"/>
    <x v="5"/>
    <n v="1994"/>
    <n v="5.5"/>
    <n v="42610000"/>
    <n v="55000000"/>
    <n v="-12390000"/>
  </r>
  <r>
    <x v="419"/>
    <n v="84"/>
    <s v="Drama|Mystery|Thriller"/>
    <x v="855"/>
    <x v="5"/>
    <n v="2011"/>
    <n v="6"/>
    <n v="21283440"/>
    <n v="55000000"/>
    <n v="-33716560"/>
  </r>
  <r>
    <x v="420"/>
    <n v="109"/>
    <s v="Comedy|Crime|Drama|Thriller"/>
    <x v="856"/>
    <x v="5"/>
    <n v="2002"/>
    <n v="6.4"/>
    <n v="8355815"/>
    <n v="55000000"/>
    <n v="-46644185"/>
  </r>
  <r>
    <x v="146"/>
    <n v="122"/>
    <s v="Adventure|Crime|Drama|Western"/>
    <x v="857"/>
    <x v="5"/>
    <n v="2007"/>
    <n v="7.8"/>
    <n v="53574088"/>
    <n v="55000000"/>
    <n v="-1425912"/>
  </r>
  <r>
    <x v="273"/>
    <n v="90"/>
    <s v="Adventure|Family|Fantasy|Sci-Fi"/>
    <x v="858"/>
    <x v="5"/>
    <n v="2008"/>
    <n v="6.5"/>
    <n v="7871693"/>
    <n v="55000000"/>
    <n v="-47128307"/>
  </r>
  <r>
    <x v="417"/>
    <n v="107"/>
    <s v="Comedy|Drama"/>
    <x v="859"/>
    <x v="5"/>
    <n v="2000"/>
    <n v="7.4"/>
    <n v="19389454"/>
    <n v="55000000"/>
    <n v="-35610546"/>
  </r>
  <r>
    <x v="67"/>
    <n v="121"/>
    <s v="Drama|Thriller"/>
    <x v="860"/>
    <x v="5"/>
    <n v="1999"/>
    <n v="6.8"/>
    <n v="16640210"/>
    <n v="55000000"/>
    <n v="-38359790"/>
  </r>
  <r>
    <x v="421"/>
    <n v="131"/>
    <s v="Drama|Romance"/>
    <x v="861"/>
    <x v="5"/>
    <n v="1999"/>
    <n v="6.1"/>
    <n v="52799004"/>
    <n v="55000000"/>
    <n v="-2200996"/>
  </r>
  <r>
    <x v="61"/>
    <n v="95"/>
    <s v="Comedy|Romance|Sci-Fi"/>
    <x v="862"/>
    <x v="5"/>
    <n v="1996"/>
    <n v="5.6"/>
    <n v="128769345"/>
    <n v="54000000"/>
    <n v="74769345"/>
  </r>
  <r>
    <x v="49"/>
    <n v="117"/>
    <s v="Action|Horror|Sci-Fi|Thriller"/>
    <x v="863"/>
    <x v="5"/>
    <n v="2002"/>
    <n v="6.7"/>
    <n v="81645152"/>
    <n v="54000000"/>
    <n v="27645152"/>
  </r>
  <r>
    <x v="393"/>
    <n v="170"/>
    <s v="Crime|Drama"/>
    <x v="864"/>
    <x v="5"/>
    <n v="1990"/>
    <n v="7.6"/>
    <n v="66676062"/>
    <n v="54000000"/>
    <n v="12676062"/>
  </r>
  <r>
    <x v="22"/>
    <n v="110"/>
    <s v="Comedy|Romance"/>
    <x v="865"/>
    <x v="5"/>
    <n v="2006"/>
    <n v="5.6"/>
    <n v="75604320"/>
    <n v="54000000"/>
    <n v="21604320"/>
  </r>
  <r>
    <x v="422"/>
    <n v="116"/>
    <s v="Action|Adventure|Romance|Sci-Fi"/>
    <x v="866"/>
    <x v="5"/>
    <n v="1980"/>
    <n v="6.8"/>
    <n v="108200000"/>
    <n v="54000000"/>
    <n v="54200000"/>
  </r>
  <r>
    <x v="218"/>
    <n v="121"/>
    <s v="Comedy|Crime|Romance"/>
    <x v="867"/>
    <x v="5"/>
    <n v="2003"/>
    <n v="2.4"/>
    <n v="5660084"/>
    <n v="54000000"/>
    <n v="-48339916"/>
  </r>
  <r>
    <x v="423"/>
    <n v="132"/>
    <s v="Action|Drama|Thriller"/>
    <x v="868"/>
    <x v="5"/>
    <n v="2005"/>
    <n v="8.1999999999999993"/>
    <n v="70496802"/>
    <n v="54000000"/>
    <n v="16496802"/>
  </r>
  <r>
    <x v="349"/>
    <n v="118"/>
    <s v="Comedy|Crime|Music"/>
    <x v="869"/>
    <x v="5"/>
    <n v="2005"/>
    <n v="5.7"/>
    <n v="55808744"/>
    <n v="53000000"/>
    <n v="2808744"/>
  </r>
  <r>
    <x v="176"/>
    <n v="123"/>
    <s v="Action|Drama|Thriller|War"/>
    <x v="870"/>
    <x v="5"/>
    <n v="1995"/>
    <n v="7.3"/>
    <n v="91400000"/>
    <n v="53000000"/>
    <n v="38400000"/>
  </r>
  <r>
    <x v="370"/>
    <n v="89"/>
    <s v="Crime|Mystery|Thriller"/>
    <x v="871"/>
    <x v="5"/>
    <n v="2001"/>
    <n v="5.5"/>
    <n v="45207112"/>
    <n v="53000000"/>
    <n v="-7792888"/>
  </r>
  <r>
    <x v="424"/>
    <n v="123"/>
    <s v="Biography|Crime|Drama"/>
    <x v="872"/>
    <x v="5"/>
    <n v="2015"/>
    <n v="7"/>
    <n v="62563543"/>
    <n v="53000000"/>
    <n v="9563543"/>
  </r>
  <r>
    <x v="425"/>
    <n v="189"/>
    <s v="Action|Horror|Thriller"/>
    <x v="873"/>
    <x v="5"/>
    <n v="2007"/>
    <n v="7.6"/>
    <n v="25031037"/>
    <n v="53000000"/>
    <n v="-27968963"/>
  </r>
  <r>
    <x v="133"/>
    <n v="127"/>
    <s v="Drama|Musical|Romance"/>
    <x v="874"/>
    <x v="5"/>
    <n v="2001"/>
    <n v="7.6"/>
    <n v="57386369"/>
    <n v="52500000"/>
    <n v="4886369"/>
  </r>
  <r>
    <x v="234"/>
    <n v="102"/>
    <s v="Action|Adventure|Horror|Sci-Fi|Thriller"/>
    <x v="875"/>
    <x v="5"/>
    <n v="2005"/>
    <n v="4.2"/>
    <n v="1891821"/>
    <n v="52000000"/>
    <n v="-50108179"/>
  </r>
  <r>
    <x v="426"/>
    <n v="113"/>
    <s v="Action|Crime|Drama|Mystery|Thriller"/>
    <x v="876"/>
    <x v="5"/>
    <n v="2005"/>
    <n v="6.6"/>
    <n v="34636443"/>
    <n v="52000000"/>
    <n v="-17363557"/>
  </r>
  <r>
    <x v="51"/>
    <n v="141"/>
    <s v="Biography|Crime|Drama"/>
    <x v="877"/>
    <x v="5"/>
    <n v="2002"/>
    <n v="8"/>
    <n v="164435221"/>
    <n v="52000000"/>
    <n v="112435221"/>
  </r>
  <r>
    <x v="131"/>
    <n v="106"/>
    <s v="Comedy|Drama|Romance"/>
    <x v="878"/>
    <x v="5"/>
    <n v="2006"/>
    <n v="5.8"/>
    <n v="118683135"/>
    <n v="52000000"/>
    <n v="66683135"/>
  </r>
  <r>
    <x v="427"/>
    <n v="108"/>
    <s v="Comedy|Family|Musical|Romance"/>
    <x v="879"/>
    <x v="5"/>
    <n v="2008"/>
    <n v="6.3"/>
    <n v="143704210"/>
    <n v="52000000"/>
    <n v="91704210"/>
  </r>
  <r>
    <x v="292"/>
    <n v="125"/>
    <s v="Comedy|Romance"/>
    <x v="880"/>
    <x v="5"/>
    <n v="2010"/>
    <n v="5.7"/>
    <n v="110476776"/>
    <n v="52000000"/>
    <n v="58476776"/>
  </r>
  <r>
    <x v="428"/>
    <n v="215"/>
    <s v="Drama|War"/>
    <x v="881"/>
    <x v="5"/>
    <n v="1998"/>
    <n v="7.6"/>
    <n v="36385763"/>
    <n v="52000000"/>
    <n v="-15614237"/>
  </r>
  <r>
    <x v="429"/>
    <n v="118"/>
    <s v="Comedy|Fantasy"/>
    <x v="882"/>
    <x v="5"/>
    <n v="2011"/>
    <n v="6.4"/>
    <n v="37035845"/>
    <n v="52000000"/>
    <n v="-14964155"/>
  </r>
  <r>
    <x v="430"/>
    <n v="118"/>
    <s v="Biography|Comedy|Drama"/>
    <x v="883"/>
    <x v="5"/>
    <n v="1999"/>
    <n v="7.4"/>
    <n v="34580635"/>
    <n v="52000000"/>
    <n v="-17419365"/>
  </r>
  <r>
    <x v="67"/>
    <n v="178"/>
    <s v="Biography|Crime|Drama"/>
    <x v="884"/>
    <x v="5"/>
    <n v="1995"/>
    <n v="8.1999999999999993"/>
    <n v="42438300"/>
    <n v="52000000"/>
    <n v="-9561700"/>
  </r>
  <r>
    <x v="431"/>
    <n v="92"/>
    <s v="Action|Thriller"/>
    <x v="885"/>
    <x v="5"/>
    <n v="2010"/>
    <n v="6.5"/>
    <n v="23324666"/>
    <n v="52000000"/>
    <n v="-28675334"/>
  </r>
  <r>
    <x v="432"/>
    <n v="104"/>
    <s v="Action|Comedy|Fantasy"/>
    <x v="886"/>
    <x v="5"/>
    <n v="2003"/>
    <n v="5.5"/>
    <n v="23020488"/>
    <n v="52000000"/>
    <n v="-28979512"/>
  </r>
  <r>
    <x v="159"/>
    <n v="131"/>
    <s v="Biography|Drama"/>
    <x v="887"/>
    <x v="5"/>
    <n v="2000"/>
    <n v="7.3"/>
    <n v="125548685"/>
    <n v="52000000"/>
    <n v="73548685"/>
  </r>
  <r>
    <x v="118"/>
    <n v="102"/>
    <s v="Action|Crime|Drama|Thriller"/>
    <x v="888"/>
    <x v="5"/>
    <n v="2006"/>
    <n v="6.6"/>
    <n v="36883539"/>
    <n v="52000000"/>
    <n v="-15116461"/>
  </r>
  <r>
    <x v="299"/>
    <n v="116"/>
    <s v="Comedy"/>
    <x v="889"/>
    <x v="5"/>
    <n v="2000"/>
    <n v="6.5"/>
    <n v="90567722"/>
    <n v="51000000"/>
    <n v="39567722"/>
  </r>
  <r>
    <x v="433"/>
    <n v="90"/>
    <s v="Animation|Comedy|Family"/>
    <x v="890"/>
    <x v="5"/>
    <n v="2006"/>
    <n v="5.6"/>
    <n v="72601713"/>
    <n v="51000000"/>
    <n v="21601713"/>
  </r>
  <r>
    <x v="434"/>
    <n v="107"/>
    <s v="Action|Adventure|Comedy|Music|Thriller"/>
    <x v="891"/>
    <x v="5"/>
    <n v="1987"/>
    <n v="4.2"/>
    <n v="14375181"/>
    <n v="51000000"/>
    <n v="-36624819"/>
  </r>
  <r>
    <x v="435"/>
    <n v="106"/>
    <s v="Romance|Sci-Fi|Thriller"/>
    <x v="892"/>
    <x v="5"/>
    <n v="2011"/>
    <n v="7.1"/>
    <n v="62453315"/>
    <n v="50200000"/>
    <n v="12253315"/>
  </r>
  <r>
    <x v="436"/>
    <n v="105"/>
    <s v="Comedy|Crime|Drama|Romance"/>
    <x v="893"/>
    <x v="5"/>
    <n v="2015"/>
    <n v="6.6"/>
    <n v="53846915"/>
    <n v="50100000"/>
    <n v="3746915"/>
  </r>
  <r>
    <x v="198"/>
    <n v="125"/>
    <s v="Horror|Mystery|Thriller"/>
    <x v="894"/>
    <x v="5"/>
    <n v="2004"/>
    <n v="5.0999999999999996"/>
    <n v="41814863"/>
    <n v="50000000"/>
    <n v="-8185137"/>
  </r>
  <r>
    <x v="437"/>
    <n v="115"/>
    <s v="Action|Crime|Mystery|Sci-Fi|Thriller"/>
    <x v="895"/>
    <x v="5"/>
    <n v="2013"/>
    <n v="6.7"/>
    <n v="25121291"/>
    <n v="50000000"/>
    <n v="-24878709"/>
  </r>
  <r>
    <x v="8"/>
    <n v="108"/>
    <s v="Action|Crime|Thriller"/>
    <x v="896"/>
    <x v="5"/>
    <n v="1996"/>
    <n v="6"/>
    <n v="70450000"/>
    <n v="50000000"/>
    <n v="20450000"/>
  </r>
  <r>
    <x v="438"/>
    <n v="130"/>
    <s v="Crime|Drama"/>
    <x v="897"/>
    <x v="5"/>
    <n v="2005"/>
    <n v="6.9"/>
    <n v="1987287"/>
    <n v="50000000"/>
    <n v="-48012713"/>
  </r>
  <r>
    <x v="173"/>
    <n v="147"/>
    <s v="Crime|Drama|Fantasy"/>
    <x v="898"/>
    <x v="5"/>
    <n v="2006"/>
    <n v="7.5"/>
    <n v="2208939"/>
    <n v="50000000"/>
    <n v="-47791061"/>
  </r>
  <r>
    <x v="377"/>
    <n v="98"/>
    <s v="Comedy|Family|Fantasy"/>
    <x v="899"/>
    <x v="5"/>
    <n v="2006"/>
    <n v="4.4000000000000004"/>
    <n v="61112916"/>
    <n v="50000000"/>
    <n v="11112916"/>
  </r>
  <r>
    <x v="215"/>
    <n v="121"/>
    <s v="Crime|Drama|Mystery|Thriller"/>
    <x v="900"/>
    <x v="5"/>
    <n v="2006"/>
    <n v="5.6"/>
    <n v="22518325"/>
    <n v="50000000"/>
    <n v="-27481675"/>
  </r>
  <r>
    <x v="186"/>
    <n v="100"/>
    <s v="Comedy|Family|Fantasy"/>
    <x v="901"/>
    <x v="5"/>
    <n v="1995"/>
    <n v="6"/>
    <n v="100328194"/>
    <n v="50000000"/>
    <n v="50328194"/>
  </r>
  <r>
    <x v="86"/>
    <n v="145"/>
    <s v="Action|Horror|Sci-Fi"/>
    <x v="902"/>
    <x v="5"/>
    <n v="1992"/>
    <n v="6.4"/>
    <n v="55473600"/>
    <n v="50000000"/>
    <n v="5473600"/>
  </r>
  <r>
    <x v="229"/>
    <n v="107"/>
    <s v="Action|Drama|Sci-Fi|Thriller"/>
    <x v="903"/>
    <x v="5"/>
    <n v="1996"/>
    <n v="5.6"/>
    <n v="20550712"/>
    <n v="50000000"/>
    <n v="-29449288"/>
  </r>
  <r>
    <x v="71"/>
    <n v="119"/>
    <s v="Adventure|Comedy|Crime|Family|Musical"/>
    <x v="904"/>
    <x v="5"/>
    <n v="2014"/>
    <n v="6.4"/>
    <n v="51178893"/>
    <n v="50000000"/>
    <n v="1178893"/>
  </r>
  <r>
    <x v="275"/>
    <n v="94"/>
    <s v="Adventure|Animation|Drama|Family|Fantasy|Musical|Mystery|Romance"/>
    <x v="905"/>
    <x v="5"/>
    <n v="1997"/>
    <n v="7.1"/>
    <n v="58297830"/>
    <n v="50000000"/>
    <n v="8297830"/>
  </r>
  <r>
    <x v="349"/>
    <n v="118"/>
    <s v="Crime|Drama|Thriller"/>
    <x v="906"/>
    <x v="5"/>
    <n v="2009"/>
    <n v="7.4"/>
    <n v="73343413"/>
    <n v="50000000"/>
    <n v="23343413"/>
  </r>
  <r>
    <x v="439"/>
    <n v="107"/>
    <s v="Action|Adventure|Comedy"/>
    <x v="907"/>
    <x v="5"/>
    <n v="2005"/>
    <n v="5.0999999999999996"/>
    <n v="80270227"/>
    <n v="50000000"/>
    <n v="30270227"/>
  </r>
  <r>
    <x v="54"/>
    <n v="130"/>
    <s v="Adventure|Drama|Fantasy|Romance"/>
    <x v="908"/>
    <x v="5"/>
    <n v="2009"/>
    <n v="4.5999999999999996"/>
    <n v="296623634"/>
    <n v="50000000"/>
    <n v="246623634"/>
  </r>
  <r>
    <x v="309"/>
    <n v="139"/>
    <s v="Comedy|Drama|Romance|Sport"/>
    <x v="909"/>
    <x v="5"/>
    <n v="1996"/>
    <n v="7.3"/>
    <n v="153620822"/>
    <n v="50000000"/>
    <n v="103620822"/>
  </r>
  <r>
    <x v="313"/>
    <n v="112"/>
    <s v="Comedy|Fantasy"/>
    <x v="910"/>
    <x v="5"/>
    <n v="2012"/>
    <n v="7"/>
    <n v="218628680"/>
    <n v="50000000"/>
    <n v="168628680"/>
  </r>
  <r>
    <x v="145"/>
    <n v="139"/>
    <s v="Comedy|Drama|Romance"/>
    <x v="911"/>
    <x v="5"/>
    <n v="1997"/>
    <n v="7.7"/>
    <n v="147637474"/>
    <n v="50000000"/>
    <n v="97637474"/>
  </r>
  <r>
    <x v="61"/>
    <n v="115"/>
    <s v="Biography|Comedy|Drama|Romance"/>
    <x v="912"/>
    <x v="5"/>
    <n v="1998"/>
    <n v="6.7"/>
    <n v="135014968"/>
    <n v="50000000"/>
    <n v="85014968"/>
  </r>
  <r>
    <x v="178"/>
    <n v="143"/>
    <s v="Comedy"/>
    <x v="913"/>
    <x v="5"/>
    <n v="2013"/>
    <n v="6.3"/>
    <n v="2175312"/>
    <n v="50000000"/>
    <n v="-47824688"/>
  </r>
  <r>
    <x v="251"/>
    <n v="96"/>
    <s v="Comedy|Romance"/>
    <x v="914"/>
    <x v="5"/>
    <n v="2002"/>
    <n v="5.8"/>
    <n v="126203320"/>
    <n v="50000000"/>
    <n v="76203320"/>
  </r>
  <r>
    <x v="48"/>
    <n v="112"/>
    <s v="Mystery|Sci-Fi|Thriller"/>
    <x v="915"/>
    <x v="5"/>
    <n v="2011"/>
    <n v="7.1"/>
    <n v="126975169"/>
    <n v="50000000"/>
    <n v="76975169"/>
  </r>
  <r>
    <x v="330"/>
    <n v="116"/>
    <s v="Comedy|Romance"/>
    <x v="916"/>
    <x v="5"/>
    <n v="2003"/>
    <n v="6.4"/>
    <n v="105807520"/>
    <n v="50000000"/>
    <n v="55807520"/>
  </r>
  <r>
    <x v="191"/>
    <n v="112"/>
    <s v="Action|Comedy|Crime"/>
    <x v="917"/>
    <x v="5"/>
    <n v="2014"/>
    <n v="7.1"/>
    <n v="191616238"/>
    <n v="50000000"/>
    <n v="141616238"/>
  </r>
  <r>
    <x v="440"/>
    <n v="107"/>
    <s v="Action|Comedy|Crime"/>
    <x v="918"/>
    <x v="5"/>
    <n v="2016"/>
    <n v="6.6"/>
    <n v="126088877"/>
    <n v="50000000"/>
    <n v="76088877"/>
  </r>
  <r>
    <x v="139"/>
    <n v="124"/>
    <s v="Comedy|Drama"/>
    <x v="919"/>
    <x v="5"/>
    <n v="1998"/>
    <n v="6.7"/>
    <n v="91030827"/>
    <n v="50000000"/>
    <n v="41030827"/>
  </r>
  <r>
    <x v="306"/>
    <n v="96"/>
    <s v="Comedy|Family"/>
    <x v="920"/>
    <x v="5"/>
    <n v="2015"/>
    <n v="6.1"/>
    <n v="150315155"/>
    <n v="50000000"/>
    <n v="100315155"/>
  </r>
  <r>
    <x v="20"/>
    <n v="125"/>
    <s v="Adventure|Comedy|Drama|Fantasy|Musical"/>
    <x v="921"/>
    <x v="5"/>
    <n v="2014"/>
    <n v="6"/>
    <n v="127997349"/>
    <n v="50000000"/>
    <n v="77997349"/>
  </r>
  <r>
    <x v="333"/>
    <n v="90"/>
    <s v="Action|Crime|Drama|Thriller"/>
    <x v="922"/>
    <x v="5"/>
    <n v="1999"/>
    <n v="7.1"/>
    <n v="81517441"/>
    <n v="50000000"/>
    <n v="31517441"/>
  </r>
  <r>
    <x v="441"/>
    <n v="109"/>
    <s v="Action|Adventure|Mystery|Sci-Fi"/>
    <x v="923"/>
    <x v="5"/>
    <n v="1995"/>
    <n v="5"/>
    <n v="81022333"/>
    <n v="50000000"/>
    <n v="31022333"/>
  </r>
  <r>
    <x v="117"/>
    <n v="121"/>
    <s v="Drama|Mystery|Sci-Fi|Thriller"/>
    <x v="924"/>
    <x v="5"/>
    <n v="2009"/>
    <n v="6.2"/>
    <n v="79948113"/>
    <n v="50000000"/>
    <n v="29948113"/>
  </r>
  <r>
    <x v="406"/>
    <n v="95"/>
    <s v="Comedy|Romance"/>
    <x v="925"/>
    <x v="5"/>
    <n v="2006"/>
    <n v="5.6"/>
    <n v="88658172"/>
    <n v="50000000"/>
    <n v="38658172"/>
  </r>
  <r>
    <x v="436"/>
    <n v="118"/>
    <s v="Comedy|Drama|Romance"/>
    <x v="926"/>
    <x v="5"/>
    <n v="2011"/>
    <n v="7.4"/>
    <n v="84244877"/>
    <n v="50000000"/>
    <n v="34244877"/>
  </r>
  <r>
    <x v="442"/>
    <n v="133"/>
    <s v="Biography|Drama|Sport"/>
    <x v="927"/>
    <x v="5"/>
    <n v="2011"/>
    <n v="7.6"/>
    <n v="75605492"/>
    <n v="50000000"/>
    <n v="25605492"/>
  </r>
  <r>
    <x v="65"/>
    <n v="127"/>
    <s v="Action|Drama|Thriller"/>
    <x v="928"/>
    <x v="5"/>
    <n v="1995"/>
    <n v="6.6"/>
    <n v="67823573"/>
    <n v="50000000"/>
    <n v="17823573"/>
  </r>
  <r>
    <x v="443"/>
    <n v="106"/>
    <s v="Action|Mystery|Thriller"/>
    <x v="929"/>
    <x v="5"/>
    <n v="2014"/>
    <n v="7"/>
    <n v="91439400"/>
    <n v="50000000"/>
    <n v="41439400"/>
  </r>
  <r>
    <x v="429"/>
    <n v="114"/>
    <s v="Action|Adventure|Comedy"/>
    <x v="930"/>
    <x v="5"/>
    <n v="2003"/>
    <n v="6.2"/>
    <n v="60470220"/>
    <n v="50000000"/>
    <n v="10470220"/>
  </r>
  <r>
    <x v="444"/>
    <n v="78"/>
    <s v="Adventure|Animation|Comedy|Family"/>
    <x v="931"/>
    <x v="5"/>
    <n v="2006"/>
    <n v="6.6"/>
    <n v="58336565"/>
    <n v="50000000"/>
    <n v="8336565"/>
  </r>
  <r>
    <x v="445"/>
    <n v="101"/>
    <s v="Adventure|Comedy|Family|Fantasy|Romance|Sport"/>
    <x v="932"/>
    <x v="5"/>
    <n v="2005"/>
    <n v="4.7"/>
    <n v="66002004"/>
    <n v="50000000"/>
    <n v="16002004"/>
  </r>
  <r>
    <x v="446"/>
    <n v="113"/>
    <s v="Crime|Drama|Mystery|Thriller"/>
    <x v="933"/>
    <x v="5"/>
    <n v="2001"/>
    <n v="6.3"/>
    <n v="54997476"/>
    <n v="50000000"/>
    <n v="4997476"/>
  </r>
  <r>
    <x v="447"/>
    <n v="98"/>
    <s v="Action|Fantasy|Horror"/>
    <x v="934"/>
    <x v="5"/>
    <n v="2013"/>
    <n v="6.1"/>
    <n v="55682070"/>
    <n v="50000000"/>
    <n v="5682070"/>
  </r>
  <r>
    <x v="448"/>
    <n v="124"/>
    <s v="Drama|Thriller"/>
    <x v="935"/>
    <x v="5"/>
    <n v="2002"/>
    <n v="6.7"/>
    <n v="52752475"/>
    <n v="50000000"/>
    <n v="2752475"/>
  </r>
  <r>
    <x v="449"/>
    <n v="128"/>
    <s v="Drama|Thriller"/>
    <x v="936"/>
    <x v="5"/>
    <n v="2005"/>
    <n v="7"/>
    <n v="50815288"/>
    <n v="50000000"/>
    <n v="815288"/>
  </r>
  <r>
    <x v="29"/>
    <n v="144"/>
    <s v="Action|Drama|Thriller|War"/>
    <x v="937"/>
    <x v="5"/>
    <n v="2016"/>
    <n v="7.4"/>
    <n v="52822418"/>
    <n v="50000000"/>
    <n v="2822418"/>
  </r>
  <r>
    <x v="450"/>
    <n v="95"/>
    <s v="Adventure|Animation|Comedy|Family|Fantasy|Romance"/>
    <x v="938"/>
    <x v="5"/>
    <n v="2014"/>
    <n v="7.3"/>
    <n v="50150619"/>
    <n v="50000000"/>
    <n v="150619"/>
  </r>
  <r>
    <x v="451"/>
    <n v="105"/>
    <s v="Crime|Thriller"/>
    <x v="939"/>
    <x v="5"/>
    <n v="2006"/>
    <n v="5.8"/>
    <n v="48745150"/>
    <n v="50000000"/>
    <n v="-1254850"/>
  </r>
  <r>
    <x v="219"/>
    <n v="121"/>
    <s v="Action|Crime|Drama|Thriller"/>
    <x v="940"/>
    <x v="5"/>
    <n v="1997"/>
    <n v="6.7"/>
    <n v="50007168"/>
    <n v="50000000"/>
    <n v="7168"/>
  </r>
  <r>
    <x v="33"/>
    <n v="125"/>
    <s v="Action|Drama|War"/>
    <x v="941"/>
    <x v="5"/>
    <n v="1997"/>
    <n v="5.8"/>
    <n v="48154732"/>
    <n v="50000000"/>
    <n v="-1845268"/>
  </r>
  <r>
    <x v="86"/>
    <n v="129"/>
    <s v="Drama|Mystery|Thriller"/>
    <x v="942"/>
    <x v="5"/>
    <n v="1997"/>
    <n v="7.8"/>
    <n v="48265581"/>
    <n v="50000000"/>
    <n v="-1734419"/>
  </r>
  <r>
    <x v="452"/>
    <n v="132"/>
    <s v="Adventure|Horror|Mystery"/>
    <x v="943"/>
    <x v="5"/>
    <n v="2006"/>
    <n v="6.6"/>
    <n v="46982632"/>
    <n v="50000000"/>
    <n v="-3017368"/>
  </r>
  <r>
    <x v="453"/>
    <n v="118"/>
    <s v="Comedy|Sport"/>
    <x v="944"/>
    <x v="5"/>
    <n v="2000"/>
    <n v="6.5"/>
    <n v="44737059"/>
    <n v="50000000"/>
    <n v="-5262941"/>
  </r>
  <r>
    <x v="454"/>
    <n v="113"/>
    <s v="Comedy"/>
    <x v="945"/>
    <x v="5"/>
    <n v="2012"/>
    <n v="6.7"/>
    <n v="56724080"/>
    <n v="50000000"/>
    <n v="6724080"/>
  </r>
  <r>
    <x v="349"/>
    <n v="140"/>
    <s v="Action|Crime|Drama|Mystery|Thriller"/>
    <x v="946"/>
    <x v="5"/>
    <n v="1998"/>
    <n v="7.3"/>
    <n v="44484065"/>
    <n v="50000000"/>
    <n v="-5515935"/>
  </r>
  <r>
    <x v="455"/>
    <n v="89"/>
    <s v="Action|Thriller"/>
    <x v="947"/>
    <x v="5"/>
    <n v="2014"/>
    <n v="5.8"/>
    <n v="47553512"/>
    <n v="50000000"/>
    <n v="-2446488"/>
  </r>
  <r>
    <x v="253"/>
    <n v="106"/>
    <s v="Comedy|Fantasy|Horror"/>
    <x v="948"/>
    <x v="5"/>
    <n v="1990"/>
    <n v="6.3"/>
    <n v="41482207"/>
    <n v="50000000"/>
    <n v="-8517793"/>
  </r>
  <r>
    <x v="429"/>
    <n v="141"/>
    <s v="Crime|Drama"/>
    <x v="949"/>
    <x v="5"/>
    <n v="2014"/>
    <n v="7.4"/>
    <n v="47105085"/>
    <n v="50000000"/>
    <n v="-2894915"/>
  </r>
  <r>
    <x v="267"/>
    <n v="124"/>
    <s v="Action|Thriller"/>
    <x v="950"/>
    <x v="5"/>
    <n v="1997"/>
    <n v="5.9"/>
    <n v="41256277"/>
    <n v="50000000"/>
    <n v="-8743723"/>
  </r>
  <r>
    <x v="456"/>
    <n v="114"/>
    <s v="Crime|Drama|Romance|Thriller"/>
    <x v="951"/>
    <x v="5"/>
    <n v="2003"/>
    <n v="6.5"/>
    <n v="40905277"/>
    <n v="50000000"/>
    <n v="-9094723"/>
  </r>
  <r>
    <x v="457"/>
    <n v="101"/>
    <s v="Action|Adventure|Thriller"/>
    <x v="952"/>
    <x v="5"/>
    <n v="1994"/>
    <n v="4.4000000000000004"/>
    <n v="38590500"/>
    <n v="50000000"/>
    <n v="-11409500"/>
  </r>
  <r>
    <x v="425"/>
    <n v="93"/>
    <s v="Action|Adventure|Family|Fantasy"/>
    <x v="953"/>
    <x v="5"/>
    <n v="2005"/>
    <n v="3.5"/>
    <n v="39177541"/>
    <n v="50000000"/>
    <n v="-10822459"/>
  </r>
  <r>
    <x v="458"/>
    <n v="119"/>
    <s v="Adventure|Drama|Thriller"/>
    <x v="954"/>
    <x v="5"/>
    <n v="2000"/>
    <n v="6.6"/>
    <n v="39778599"/>
    <n v="50000000"/>
    <n v="-10221401"/>
  </r>
  <r>
    <x v="292"/>
    <n v="119"/>
    <s v="Comedy|Drama|Romance"/>
    <x v="955"/>
    <x v="5"/>
    <n v="2004"/>
    <n v="6"/>
    <n v="37486138"/>
    <n v="50000000"/>
    <n v="-12513862"/>
  </r>
  <r>
    <x v="15"/>
    <n v="137"/>
    <s v="Drama|Romance|Sport"/>
    <x v="956"/>
    <x v="5"/>
    <n v="1999"/>
    <n v="6.5"/>
    <n v="35168395"/>
    <n v="50000000"/>
    <n v="-14831605"/>
  </r>
  <r>
    <x v="406"/>
    <n v="87"/>
    <s v="Comedy|Family"/>
    <x v="957"/>
    <x v="5"/>
    <n v="2010"/>
    <n v="4.2"/>
    <n v="33643461"/>
    <n v="50000000"/>
    <n v="-16356539"/>
  </r>
  <r>
    <x v="219"/>
    <n v="129"/>
    <s v="Drama|Fantasy"/>
    <x v="958"/>
    <x v="5"/>
    <n v="2010"/>
    <n v="6.5"/>
    <n v="32741596"/>
    <n v="50000000"/>
    <n v="-17258404"/>
  </r>
  <r>
    <x v="459"/>
    <n v="115"/>
    <s v="Crime|Mystery|Thriller"/>
    <x v="959"/>
    <x v="5"/>
    <n v="2002"/>
    <n v="6.1"/>
    <n v="31874869"/>
    <n v="50000000"/>
    <n v="-18125131"/>
  </r>
  <r>
    <x v="118"/>
    <n v="132"/>
    <s v="Action|Crime|Thriller"/>
    <x v="960"/>
    <x v="5"/>
    <n v="1995"/>
    <n v="6.3"/>
    <n v="30306268"/>
    <n v="50000000"/>
    <n v="-19693732"/>
  </r>
  <r>
    <x v="460"/>
    <n v="131"/>
    <s v="Crime|Drama|Thriller"/>
    <x v="961"/>
    <x v="5"/>
    <n v="2007"/>
    <n v="6.2"/>
    <n v="27667947"/>
    <n v="50000000"/>
    <n v="-22332053"/>
  </r>
  <r>
    <x v="337"/>
    <n v="95"/>
    <s v="Comedy|Drama|Romance"/>
    <x v="962"/>
    <x v="5"/>
    <n v="1999"/>
    <n v="5.9"/>
    <n v="27067160"/>
    <n v="50000000"/>
    <n v="-22932840"/>
  </r>
  <r>
    <x v="211"/>
    <n v="98"/>
    <s v="Action|Crime|Drama|Mystery|Thriller"/>
    <x v="963"/>
    <x v="5"/>
    <n v="2003"/>
    <n v="6.5"/>
    <n v="26536120"/>
    <n v="50000000"/>
    <n v="-23463880"/>
  </r>
  <r>
    <x v="219"/>
    <n v="110"/>
    <s v="Action|Crime|Drama|Mystery|Thriller"/>
    <x v="964"/>
    <x v="5"/>
    <n v="2002"/>
    <n v="6.4"/>
    <n v="26199517"/>
    <n v="50000000"/>
    <n v="-23800483"/>
  </r>
  <r>
    <x v="173"/>
    <n v="118"/>
    <s v="Action|Crime|Drama|Mystery|Thriller"/>
    <x v="965"/>
    <x v="5"/>
    <n v="2009"/>
    <n v="6.5"/>
    <n v="25450527"/>
    <n v="50000000"/>
    <n v="-24549473"/>
  </r>
  <r>
    <x v="461"/>
    <n v="101"/>
    <s v="Action|Adventure|Sci-Fi|Thriller"/>
    <x v="966"/>
    <x v="5"/>
    <n v="1996"/>
    <n v="5.7"/>
    <n v="25407250"/>
    <n v="50000000"/>
    <n v="-24592750"/>
  </r>
  <r>
    <x v="462"/>
    <n v="119"/>
    <s v="Adventure|Comedy|Drama"/>
    <x v="967"/>
    <x v="5"/>
    <n v="2004"/>
    <n v="7.3"/>
    <n v="24006726"/>
    <n v="50000000"/>
    <n v="-25993274"/>
  </r>
  <r>
    <x v="221"/>
    <n v="139"/>
    <s v="Action|Biography|Drama|History|War"/>
    <x v="968"/>
    <x v="5"/>
    <n v="2016"/>
    <n v="6.7"/>
    <n v="20389967"/>
    <n v="50000000"/>
    <n v="-29610033"/>
  </r>
  <r>
    <x v="408"/>
    <n v="130"/>
    <s v="Crime|Drama|Thriller"/>
    <x v="969"/>
    <x v="5"/>
    <n v="2003"/>
    <n v="7.5"/>
    <n v="19593740"/>
    <n v="50000000"/>
    <n v="-30406260"/>
  </r>
  <r>
    <x v="443"/>
    <n v="114"/>
    <s v="Action|Crime|Drama|Thriller"/>
    <x v="970"/>
    <x v="5"/>
    <n v="2015"/>
    <n v="6.6"/>
    <n v="26442251"/>
    <n v="50000000"/>
    <n v="-23557749"/>
  </r>
  <r>
    <x v="463"/>
    <n v="110"/>
    <s v="Action|Adventure|Crime|Thriller"/>
    <x v="971"/>
    <x v="5"/>
    <n v="2005"/>
    <n v="5.8"/>
    <n v="18472363"/>
    <n v="50000000"/>
    <n v="-31527637"/>
  </r>
  <r>
    <x v="172"/>
    <n v="115"/>
    <s v="Crime|Drama|Thriller"/>
    <x v="972"/>
    <x v="5"/>
    <n v="1997"/>
    <n v="6.2"/>
    <n v="10556196"/>
    <n v="50000000"/>
    <n v="-39443804"/>
  </r>
  <r>
    <x v="464"/>
    <n v="99"/>
    <s v="Adventure|Comedy|Crime|Drama|Family"/>
    <x v="973"/>
    <x v="5"/>
    <n v="1994"/>
    <n v="5.9"/>
    <n v="16671505"/>
    <n v="50000000"/>
    <n v="-33328495"/>
  </r>
  <r>
    <x v="465"/>
    <n v="135"/>
    <s v="Drama|Romance"/>
    <x v="974"/>
    <x v="5"/>
    <n v="1995"/>
    <n v="5.0999999999999996"/>
    <n v="10400000"/>
    <n v="50000000"/>
    <n v="-39600000"/>
  </r>
  <r>
    <x v="176"/>
    <n v="127"/>
    <s v="Action|Biography|Crime|Drama|Thriller"/>
    <x v="975"/>
    <x v="5"/>
    <n v="2005"/>
    <n v="6"/>
    <n v="10137232"/>
    <n v="50000000"/>
    <n v="-39862768"/>
  </r>
  <r>
    <x v="411"/>
    <n v="107"/>
    <s v="Crime|Drama|Thriller"/>
    <x v="976"/>
    <x v="5"/>
    <n v="1995"/>
    <n v="5.0999999999999996"/>
    <n v="9795017"/>
    <n v="50000000"/>
    <n v="-40204983"/>
  </r>
  <r>
    <x v="394"/>
    <n v="95"/>
    <s v="Action|Sci-Fi|Thriller"/>
    <x v="977"/>
    <x v="5"/>
    <n v="2009"/>
    <n v="5.8"/>
    <n v="20488579"/>
    <n v="50000000"/>
    <n v="-29511421"/>
  </r>
  <r>
    <x v="204"/>
    <n v="102"/>
    <s v="Comedy"/>
    <x v="978"/>
    <x v="5"/>
    <n v="2016"/>
    <n v="4.8"/>
    <n v="28837115"/>
    <n v="50000000"/>
    <n v="-21162885"/>
  </r>
  <r>
    <x v="466"/>
    <n v="88"/>
    <s v="Comedy|Crime"/>
    <x v="979"/>
    <x v="5"/>
    <n v="2004"/>
    <n v="4.9000000000000004"/>
    <n v="6471394"/>
    <n v="50000000"/>
    <n v="-43528606"/>
  </r>
  <r>
    <x v="271"/>
    <n v="87"/>
    <s v="Comedy|Sci-Fi"/>
    <x v="980"/>
    <x v="5"/>
    <n v="2000"/>
    <n v="5.6"/>
    <n v="6291602"/>
    <n v="50000000"/>
    <n v="-43708398"/>
  </r>
  <r>
    <x v="467"/>
    <n v="104"/>
    <s v="Action|Fantasy|Thriller"/>
    <x v="981"/>
    <x v="5"/>
    <n v="2011"/>
    <n v="5.5"/>
    <n v="10706786"/>
    <n v="50000000"/>
    <n v="-39293214"/>
  </r>
  <r>
    <x v="225"/>
    <n v="137"/>
    <s v="Crime|Drama|Thriller"/>
    <x v="982"/>
    <x v="5"/>
    <n v="2015"/>
    <n v="6.4"/>
    <n v="1206135"/>
    <n v="50000000"/>
    <n v="-48793865"/>
  </r>
  <r>
    <x v="468"/>
    <n v="109"/>
    <s v="Adventure|Comedy|Sci-Fi"/>
    <x v="983"/>
    <x v="5"/>
    <n v="2005"/>
    <n v="6.8"/>
    <n v="51019112"/>
    <n v="50000000"/>
    <n v="1019112"/>
  </r>
  <r>
    <x v="469"/>
    <n v="88"/>
    <s v="Adventure|Animation|Comedy|Family|Fantasy"/>
    <x v="984"/>
    <x v="5"/>
    <n v="2006"/>
    <n v="5.9"/>
    <n v="28133159"/>
    <n v="50000000"/>
    <n v="-21866841"/>
  </r>
  <r>
    <x v="84"/>
    <n v="212"/>
    <s v="Biography|Drama|History"/>
    <x v="985"/>
    <x v="5"/>
    <n v="1995"/>
    <n v="7.1"/>
    <n v="13560960"/>
    <n v="50000000"/>
    <n v="-36439040"/>
  </r>
  <r>
    <x v="163"/>
    <n v="102"/>
    <s v="Action|Adventure|Fantasy|Sci-Fi|Thriller"/>
    <x v="986"/>
    <x v="5"/>
    <n v="2006"/>
    <n v="6.8"/>
    <n v="62318875"/>
    <n v="50000000"/>
    <n v="12318875"/>
  </r>
  <r>
    <x v="470"/>
    <n v="122"/>
    <s v="Crime|Drama|Thriller"/>
    <x v="987"/>
    <x v="5"/>
    <n v="2005"/>
    <n v="7.6"/>
    <n v="24127895"/>
    <n v="50000000"/>
    <n v="-25872105"/>
  </r>
  <r>
    <x v="205"/>
    <n v="106"/>
    <s v="Comedy|Drama|Romance"/>
    <x v="988"/>
    <x v="5"/>
    <n v="2004"/>
    <n v="6.1"/>
    <n v="57887882"/>
    <n v="50000000"/>
    <n v="7887882"/>
  </r>
  <r>
    <x v="471"/>
    <n v="95"/>
    <s v="Adventure|Comedy|Fantasy"/>
    <x v="989"/>
    <x v="5"/>
    <n v="2001"/>
    <n v="4.8"/>
    <n v="33422806"/>
    <n v="50000000"/>
    <n v="-16577194"/>
  </r>
  <r>
    <x v="472"/>
    <n v="102"/>
    <s v="Comedy|Crime|Drama|Romance"/>
    <x v="990"/>
    <x v="5"/>
    <n v="2004"/>
    <n v="6.6"/>
    <n v="23106"/>
    <n v="50000000"/>
    <n v="-49976894"/>
  </r>
  <r>
    <x v="473"/>
    <n v="103"/>
    <s v="Comedy|Crime|Drama|Romance|Thriller"/>
    <x v="991"/>
    <x v="8"/>
    <n v="2001"/>
    <n v="6.9"/>
    <n v="206400"/>
    <n v="50000000"/>
    <n v="-49793600"/>
  </r>
  <r>
    <x v="120"/>
    <n v="107"/>
    <s v="Comedy|Fantasy|Sci-Fi"/>
    <x v="992"/>
    <x v="8"/>
    <n v="1993"/>
    <n v="7"/>
    <n v="700000"/>
    <n v="50000000"/>
    <n v="-49300000"/>
  </r>
  <r>
    <x v="474"/>
    <n v="102"/>
    <s v="Adventure|Comedy|Fantasy"/>
    <x v="993"/>
    <x v="5"/>
    <n v="2011"/>
    <n v="5.6"/>
    <n v="21557240"/>
    <n v="49900000"/>
    <n v="-28342760"/>
  </r>
  <r>
    <x v="475"/>
    <n v="85"/>
    <s v="Action|Sci-Fi|Thriller"/>
    <x v="994"/>
    <x v="5"/>
    <n v="2001"/>
    <n v="5.9"/>
    <n v="43905746"/>
    <n v="49000000"/>
    <n v="-5094254"/>
  </r>
  <r>
    <x v="151"/>
    <n v="120"/>
    <s v="Action|Crime|Drama|Sci-Fi|Thriller"/>
    <x v="995"/>
    <x v="5"/>
    <n v="2015"/>
    <n v="6.9"/>
    <n v="31569268"/>
    <n v="49000000"/>
    <n v="-17430732"/>
  </r>
  <r>
    <x v="102"/>
    <n v="91"/>
    <s v="Sci-Fi|Thriller"/>
    <x v="996"/>
    <x v="5"/>
    <n v="2008"/>
    <n v="5"/>
    <n v="64505912"/>
    <n v="48000000"/>
    <n v="16505912"/>
  </r>
  <r>
    <x v="476"/>
    <n v="104"/>
    <s v="Comedy|Drama|Fantasy|Romance"/>
    <x v="997"/>
    <x v="5"/>
    <n v="1998"/>
    <n v="6.1"/>
    <n v="46611204"/>
    <n v="48000000"/>
    <n v="-1388796"/>
  </r>
  <r>
    <x v="62"/>
    <n v="155"/>
    <s v="Action|Adventure|Drama|Romance"/>
    <x v="998"/>
    <x v="5"/>
    <n v="1991"/>
    <n v="6.9"/>
    <n v="165500000"/>
    <n v="48000000"/>
    <n v="117500000"/>
  </r>
  <r>
    <x v="159"/>
    <n v="190"/>
    <s v="Crime|Drama|Thriller"/>
    <x v="999"/>
    <x v="5"/>
    <n v="2000"/>
    <n v="7.6"/>
    <n v="124107476"/>
    <n v="48000000"/>
    <n v="76107476"/>
  </r>
  <r>
    <x v="51"/>
    <n v="127"/>
    <s v="Action|Adventure|Fantasy"/>
    <x v="1000"/>
    <x v="5"/>
    <n v="1989"/>
    <n v="8.3000000000000007"/>
    <n v="197171806"/>
    <n v="48000000"/>
    <n v="149171806"/>
  </r>
  <r>
    <x v="155"/>
    <n v="118"/>
    <s v="Crime|Drama|Mystery|Thriller"/>
    <x v="1001"/>
    <x v="5"/>
    <n v="1999"/>
    <n v="6.7"/>
    <n v="66488090"/>
    <n v="48000000"/>
    <n v="18488090"/>
  </r>
  <r>
    <x v="86"/>
    <n v="112"/>
    <s v="Crime|Drama|Thriller"/>
    <x v="1002"/>
    <x v="5"/>
    <n v="2002"/>
    <n v="6.8"/>
    <n v="95308367"/>
    <n v="48000000"/>
    <n v="47308367"/>
  </r>
  <r>
    <x v="363"/>
    <n v="114"/>
    <s v="Action|Adventure|Comedy|Drama|War"/>
    <x v="1003"/>
    <x v="5"/>
    <n v="1999"/>
    <n v="7.1"/>
    <n v="60652036"/>
    <n v="48000000"/>
    <n v="12652036"/>
  </r>
  <r>
    <x v="399"/>
    <n v="112"/>
    <s v="Adventure|Comedy"/>
    <x v="1004"/>
    <x v="5"/>
    <n v="2001"/>
    <n v="6.4"/>
    <n v="56607223"/>
    <n v="48000000"/>
    <n v="8607223"/>
  </r>
  <r>
    <x v="378"/>
    <n v="120"/>
    <s v="Drama|Mystery|Sci-Fi"/>
    <x v="1005"/>
    <x v="5"/>
    <n v="2001"/>
    <n v="7.4"/>
    <n v="50173190"/>
    <n v="48000000"/>
    <n v="2173190"/>
  </r>
  <r>
    <x v="146"/>
    <n v="123"/>
    <s v="Comedy|Fantasy|Romance"/>
    <x v="1006"/>
    <x v="5"/>
    <n v="2001"/>
    <n v="6.4"/>
    <n v="47095453"/>
    <n v="48000000"/>
    <n v="-904547"/>
  </r>
  <r>
    <x v="367"/>
    <n v="93"/>
    <s v="Comedy|Fantasy|Romance"/>
    <x v="1007"/>
    <x v="5"/>
    <n v="2000"/>
    <n v="6"/>
    <n v="37879996"/>
    <n v="48000000"/>
    <n v="-10120004"/>
  </r>
  <r>
    <x v="477"/>
    <n v="115"/>
    <s v="Action|Thriller"/>
    <x v="1008"/>
    <x v="5"/>
    <n v="2014"/>
    <n v="6"/>
    <n v="89253340"/>
    <n v="48000000"/>
    <n v="41253340"/>
  </r>
  <r>
    <x v="159"/>
    <n v="123"/>
    <s v="Crime|Drama|Romance|Thriller"/>
    <x v="1009"/>
    <x v="5"/>
    <n v="1998"/>
    <n v="7"/>
    <n v="37339525"/>
    <n v="48000000"/>
    <n v="-10660475"/>
  </r>
  <r>
    <x v="211"/>
    <n v="113"/>
    <s v="Crime|Romance|Thriller"/>
    <x v="1010"/>
    <x v="5"/>
    <n v="1999"/>
    <n v="6.8"/>
    <n v="69304264"/>
    <n v="48000000"/>
    <n v="21304264"/>
  </r>
  <r>
    <x v="478"/>
    <n v="132"/>
    <s v="Biography|Comedy|Drama"/>
    <x v="1011"/>
    <x v="5"/>
    <n v="2001"/>
    <n v="6.4"/>
    <n v="29781453"/>
    <n v="48000000"/>
    <n v="-18218547"/>
  </r>
  <r>
    <x v="383"/>
    <n v="102"/>
    <s v="Comedy|Romance"/>
    <x v="1012"/>
    <x v="5"/>
    <n v="2001"/>
    <n v="5.7"/>
    <n v="93607673"/>
    <n v="48000000"/>
    <n v="45607673"/>
  </r>
  <r>
    <x v="479"/>
    <n v="84"/>
    <s v="Comedy"/>
    <x v="1013"/>
    <x v="5"/>
    <n v="2003"/>
    <n v="5.5"/>
    <n v="110000082"/>
    <n v="48000000"/>
    <n v="62000082"/>
  </r>
  <r>
    <x v="263"/>
    <n v="133"/>
    <s v="Drama|Mystery|Romance|War"/>
    <x v="1014"/>
    <x v="8"/>
    <n v="2004"/>
    <n v="7.7"/>
    <n v="6167817"/>
    <n v="47000000"/>
    <n v="-40832183"/>
  </r>
  <r>
    <x v="204"/>
    <n v="96"/>
    <s v="Comedy|Drama|Thriller"/>
    <x v="1015"/>
    <x v="5"/>
    <n v="1996"/>
    <n v="6"/>
    <n v="60154431"/>
    <n v="47000000"/>
    <n v="13154431"/>
  </r>
  <r>
    <x v="480"/>
    <n v="75"/>
    <s v="Adventure|Animation|Comedy|Family|Fantasy"/>
    <x v="1016"/>
    <x v="5"/>
    <n v="2006"/>
    <n v="4.5"/>
    <n v="15519841"/>
    <n v="47000000"/>
    <n v="-31480159"/>
  </r>
  <r>
    <x v="481"/>
    <n v="108"/>
    <s v="Drama|Horror|Romance|Thriller"/>
    <x v="1017"/>
    <x v="5"/>
    <n v="1996"/>
    <n v="5.8"/>
    <n v="5600000"/>
    <n v="47000000"/>
    <n v="-41400000"/>
  </r>
  <r>
    <x v="407"/>
    <n v="81"/>
    <s v="Action|Drama|Fantasy|Thriller|Western"/>
    <x v="1018"/>
    <x v="5"/>
    <n v="2010"/>
    <n v="4.7"/>
    <n v="10539414"/>
    <n v="47000000"/>
    <n v="-36460586"/>
  </r>
  <r>
    <x v="264"/>
    <n v="99"/>
    <s v="Action|Crime|Thriller"/>
    <x v="1019"/>
    <x v="5"/>
    <n v="2000"/>
    <n v="5.9"/>
    <n v="70327868"/>
    <n v="46000000"/>
    <n v="24327868"/>
  </r>
  <r>
    <x v="482"/>
    <n v="105"/>
    <s v="Comedy|Romance"/>
    <x v="1020"/>
    <x v="5"/>
    <n v="1997"/>
    <n v="6.3"/>
    <n v="126805112"/>
    <n v="46000000"/>
    <n v="80805112"/>
  </r>
  <r>
    <x v="16"/>
    <n v="118"/>
    <s v="Drama|Mystery|Thriller"/>
    <x v="1021"/>
    <x v="5"/>
    <n v="2002"/>
    <n v="7.2"/>
    <n v="67263182"/>
    <n v="46000000"/>
    <n v="21263182"/>
  </r>
  <r>
    <x v="116"/>
    <n v="116"/>
    <s v="Action|Drama|Mystery|Thriller|War"/>
    <x v="1022"/>
    <x v="5"/>
    <n v="1996"/>
    <n v="6.6"/>
    <n v="58918501"/>
    <n v="46000000"/>
    <n v="12918501"/>
  </r>
  <r>
    <x v="483"/>
    <n v="153"/>
    <s v="Crime|Drama|Mystery|Thriller"/>
    <x v="1023"/>
    <x v="5"/>
    <n v="2013"/>
    <n v="8.1"/>
    <n v="60962878"/>
    <n v="46000000"/>
    <n v="14962878"/>
  </r>
  <r>
    <x v="227"/>
    <n v="73"/>
    <s v="Adventure|Animation|Drama|Family|Musical"/>
    <x v="1024"/>
    <x v="5"/>
    <n v="1994"/>
    <n v="8.5"/>
    <n v="422783777"/>
    <n v="45000000"/>
    <n v="377783777"/>
  </r>
  <r>
    <x v="203"/>
    <n v="113"/>
    <s v="Action|Adventure|Drama|Thriller"/>
    <x v="1025"/>
    <x v="5"/>
    <n v="2004"/>
    <n v="6.1"/>
    <n v="21009180"/>
    <n v="45000000"/>
    <n v="-23990820"/>
  </r>
  <r>
    <x v="255"/>
    <n v="111"/>
    <s v="Action|Sci-Fi|Thriller"/>
    <x v="1026"/>
    <x v="5"/>
    <n v="2008"/>
    <n v="6.4"/>
    <n v="36064910"/>
    <n v="45000000"/>
    <n v="-8935090"/>
  </r>
  <r>
    <x v="484"/>
    <n v="115"/>
    <s v="Action|Comedy|Crime"/>
    <x v="1027"/>
    <x v="5"/>
    <n v="2005"/>
    <n v="5"/>
    <n v="48472213"/>
    <n v="45000000"/>
    <n v="3472213"/>
  </r>
  <r>
    <x v="485"/>
    <n v="129"/>
    <s v="Crime|Drama|Mystery|Thriller"/>
    <x v="1028"/>
    <x v="5"/>
    <n v="2006"/>
    <n v="7.6"/>
    <n v="88504640"/>
    <n v="45000000"/>
    <n v="43504640"/>
  </r>
  <r>
    <x v="486"/>
    <n v="98"/>
    <s v="Action|Horror|Sci-Fi|Thriller"/>
    <x v="1029"/>
    <x v="5"/>
    <n v="2004"/>
    <n v="6.2"/>
    <n v="50740078"/>
    <n v="45000000"/>
    <n v="5740078"/>
  </r>
  <r>
    <x v="390"/>
    <n v="111"/>
    <s v="Action|Adventure|Drama|Sci-Fi|Thriller"/>
    <x v="1030"/>
    <x v="5"/>
    <n v="1996"/>
    <n v="7.6"/>
    <n v="92001027"/>
    <n v="45000000"/>
    <n v="47001027"/>
  </r>
  <r>
    <x v="61"/>
    <n v="86"/>
    <s v="Comedy|Fantasy|Romance"/>
    <x v="1031"/>
    <x v="5"/>
    <n v="1997"/>
    <n v="6.8"/>
    <n v="181395380"/>
    <n v="45000000"/>
    <n v="136395380"/>
  </r>
  <r>
    <x v="356"/>
    <n v="91"/>
    <s v="Comedy|Family|Fantasy"/>
    <x v="1032"/>
    <x v="5"/>
    <n v="1994"/>
    <n v="4.8"/>
    <n v="130512915"/>
    <n v="45000000"/>
    <n v="85512915"/>
  </r>
  <r>
    <x v="477"/>
    <n v="98"/>
    <s v="Action|Crime|Thriller"/>
    <x v="1033"/>
    <x v="5"/>
    <n v="2012"/>
    <n v="6.3"/>
    <n v="139852971"/>
    <n v="45000000"/>
    <n v="94852971"/>
  </r>
  <r>
    <x v="330"/>
    <n v="109"/>
    <s v="Action|Comedy|Crime|Romance"/>
    <x v="1034"/>
    <x v="5"/>
    <n v="2000"/>
    <n v="6.2"/>
    <n v="106807667"/>
    <n v="45000000"/>
    <n v="61807667"/>
  </r>
  <r>
    <x v="246"/>
    <n v="93"/>
    <s v="Action|Adventure|Family|Fantasy|Sci-Fi"/>
    <x v="1035"/>
    <x v="5"/>
    <n v="2008"/>
    <n v="5.8"/>
    <n v="101702060"/>
    <n v="45000000"/>
    <n v="56702060"/>
  </r>
  <r>
    <x v="222"/>
    <n v="141"/>
    <s v="Crime|Drama|Mystery|Thriller"/>
    <x v="1036"/>
    <x v="5"/>
    <n v="1993"/>
    <n v="6.5"/>
    <n v="100768056"/>
    <n v="45000000"/>
    <n v="55768056"/>
  </r>
  <r>
    <x v="142"/>
    <n v="119"/>
    <s v="Crime|Drama|Mystery|Thriller"/>
    <x v="1037"/>
    <x v="5"/>
    <n v="1994"/>
    <n v="6.7"/>
    <n v="92115211"/>
    <n v="45000000"/>
    <n v="47115211"/>
  </r>
  <r>
    <x v="337"/>
    <n v="97"/>
    <s v="Adventure|Comedy|Drama"/>
    <x v="1038"/>
    <x v="5"/>
    <n v="2007"/>
    <n v="7.4"/>
    <n v="93452056"/>
    <n v="45000000"/>
    <n v="48452056"/>
  </r>
  <r>
    <x v="155"/>
    <n v="117"/>
    <s v="Action|Thriller"/>
    <x v="1039"/>
    <x v="5"/>
    <n v="1992"/>
    <n v="6.9"/>
    <n v="83287363"/>
    <n v="45000000"/>
    <n v="38287363"/>
  </r>
  <r>
    <x v="291"/>
    <n v="122"/>
    <s v="Crime|Drama|Thriller"/>
    <x v="1040"/>
    <x v="5"/>
    <n v="2001"/>
    <n v="7.7"/>
    <n v="76261036"/>
    <n v="45000000"/>
    <n v="31261036"/>
  </r>
  <r>
    <x v="174"/>
    <n v="102"/>
    <s v="Adventure|Comedy|Sci-Fi"/>
    <x v="1041"/>
    <x v="5"/>
    <n v="1999"/>
    <n v="7.3"/>
    <n v="71423726"/>
    <n v="45000000"/>
    <n v="26423726"/>
  </r>
  <r>
    <x v="334"/>
    <n v="83"/>
    <s v="Comedy"/>
    <x v="1042"/>
    <x v="5"/>
    <n v="2001"/>
    <n v="5.2"/>
    <n v="71277420"/>
    <n v="45000000"/>
    <n v="26277420"/>
  </r>
  <r>
    <x v="71"/>
    <n v="103"/>
    <s v="Adventure|Comedy|Family|Musical"/>
    <x v="1043"/>
    <x v="5"/>
    <n v="2011"/>
    <n v="7.1"/>
    <n v="88625922"/>
    <n v="45000000"/>
    <n v="43625922"/>
  </r>
  <r>
    <x v="262"/>
    <n v="110"/>
    <s v="Action|Horror"/>
    <x v="1044"/>
    <x v="5"/>
    <n v="1998"/>
    <n v="7.1"/>
    <n v="70001065"/>
    <n v="45000000"/>
    <n v="25001065"/>
  </r>
  <r>
    <x v="487"/>
    <n v="91"/>
    <s v="Drama|Thriller"/>
    <x v="1045"/>
    <x v="5"/>
    <n v="2002"/>
    <n v="6.5"/>
    <n v="66790248"/>
    <n v="45000000"/>
    <n v="21790248"/>
  </r>
  <r>
    <x v="488"/>
    <n v="89"/>
    <s v="Action|Adventure|Horror|Thriller"/>
    <x v="1046"/>
    <x v="5"/>
    <n v="1997"/>
    <n v="4.5999999999999996"/>
    <n v="65557989"/>
    <n v="45000000"/>
    <n v="20557989"/>
  </r>
  <r>
    <x v="355"/>
    <n v="107"/>
    <s v="Comedy|Drama|Music|Romance"/>
    <x v="1047"/>
    <x v="5"/>
    <n v="2000"/>
    <n v="5.6"/>
    <n v="60786269"/>
    <n v="45000000"/>
    <n v="15786269"/>
  </r>
  <r>
    <x v="489"/>
    <n v="129"/>
    <s v="Comedy|Drama|Romance"/>
    <x v="1048"/>
    <x v="5"/>
    <n v="2003"/>
    <n v="7.7"/>
    <n v="59365105"/>
    <n v="45000000"/>
    <n v="14365105"/>
  </r>
  <r>
    <x v="488"/>
    <n v="110"/>
    <s v="Action|Crime|Drama|Romance|Thriller"/>
    <x v="1049"/>
    <x v="5"/>
    <n v="1994"/>
    <n v="5.4"/>
    <n v="57362581"/>
    <n v="45000000"/>
    <n v="12362581"/>
  </r>
  <r>
    <x v="276"/>
    <n v="135"/>
    <s v="Comedy|Drama|Romance|Sport"/>
    <x v="1050"/>
    <x v="5"/>
    <n v="1996"/>
    <n v="6.3"/>
    <n v="53854588"/>
    <n v="45000000"/>
    <n v="8854588"/>
  </r>
  <r>
    <x v="403"/>
    <n v="95"/>
    <s v="Comedy|Family|Romance|Sport"/>
    <x v="1051"/>
    <x v="5"/>
    <n v="2005"/>
    <n v="5.6"/>
    <n v="52580895"/>
    <n v="45000000"/>
    <n v="7580895"/>
  </r>
  <r>
    <x v="490"/>
    <n v="94"/>
    <s v="Action|Horror|Sci-Fi|Thriller"/>
    <x v="1052"/>
    <x v="5"/>
    <n v="2007"/>
    <n v="6.3"/>
    <n v="50648679"/>
    <n v="45000000"/>
    <n v="5648679"/>
  </r>
  <r>
    <x v="404"/>
    <n v="112"/>
    <s v="Adventure|Comedy|Drama"/>
    <x v="1053"/>
    <x v="5"/>
    <n v="2006"/>
    <n v="6.4"/>
    <n v="38360195"/>
    <n v="45000000"/>
    <n v="-6639805"/>
  </r>
  <r>
    <x v="417"/>
    <n v="111"/>
    <s v="Action|Adventure|Crime|Thriller"/>
    <x v="1054"/>
    <x v="5"/>
    <n v="1994"/>
    <n v="6.3"/>
    <n v="46815748"/>
    <n v="45000000"/>
    <n v="1815748"/>
  </r>
  <r>
    <x v="208"/>
    <n v="96"/>
    <s v="Drama|Family|Fantasy"/>
    <x v="1055"/>
    <x v="5"/>
    <n v="1995"/>
    <n v="5.9"/>
    <n v="35617599"/>
    <n v="45000000"/>
    <n v="-9382401"/>
  </r>
  <r>
    <x v="84"/>
    <n v="141"/>
    <s v="Crime|Drama|Thriller"/>
    <x v="1056"/>
    <x v="5"/>
    <n v="2012"/>
    <n v="6.5"/>
    <n v="47307550"/>
    <n v="45000000"/>
    <n v="2307550"/>
  </r>
  <r>
    <x v="491"/>
    <n v="133"/>
    <s v="Drama|Fantasy|Musical|Romance"/>
    <x v="1057"/>
    <x v="5"/>
    <n v="2007"/>
    <n v="7.4"/>
    <n v="24343673"/>
    <n v="45000000"/>
    <n v="-20656327"/>
  </r>
  <r>
    <x v="492"/>
    <n v="91"/>
    <s v="Action|Comedy|Crime|Drama|Thriller"/>
    <x v="1058"/>
    <x v="5"/>
    <n v="1996"/>
    <n v="5.3"/>
    <n v="20400913"/>
    <n v="45000000"/>
    <n v="-24599087"/>
  </r>
  <r>
    <x v="367"/>
    <n v="117"/>
    <s v="Comedy|Romance|Sci-Fi"/>
    <x v="1059"/>
    <x v="5"/>
    <n v="1996"/>
    <n v="6"/>
    <n v="20101861"/>
    <n v="45000000"/>
    <n v="-24898139"/>
  </r>
  <r>
    <x v="493"/>
    <n v="86"/>
    <s v="Adventure|Comedy|Family|Fantasy|Sci-Fi"/>
    <x v="1060"/>
    <x v="5"/>
    <n v="2009"/>
    <n v="5.4"/>
    <n v="25200412"/>
    <n v="45000000"/>
    <n v="-19799588"/>
  </r>
  <r>
    <x v="494"/>
    <n v="124"/>
    <s v="Crime|Drama|Mystery|Thriller"/>
    <x v="1061"/>
    <x v="5"/>
    <n v="2001"/>
    <n v="6.8"/>
    <n v="19719930"/>
    <n v="45000000"/>
    <n v="-25280070"/>
  </r>
  <r>
    <x v="495"/>
    <n v="134"/>
    <s v="Comedy|Musical"/>
    <x v="1062"/>
    <x v="5"/>
    <n v="2005"/>
    <n v="6.4"/>
    <n v="19377727"/>
    <n v="45000000"/>
    <n v="-25622273"/>
  </r>
  <r>
    <x v="496"/>
    <n v="100"/>
    <s v="Action|Adventure|Comedy|Fantasy"/>
    <x v="1063"/>
    <x v="5"/>
    <n v="1996"/>
    <n v="4.9000000000000004"/>
    <n v="17300889"/>
    <n v="45000000"/>
    <n v="-27699111"/>
  </r>
  <r>
    <x v="438"/>
    <n v="128"/>
    <s v="Mystery|Thriller"/>
    <x v="1064"/>
    <x v="5"/>
    <n v="2010"/>
    <n v="7.2"/>
    <n v="15523168"/>
    <n v="45000000"/>
    <n v="-29476832"/>
  </r>
  <r>
    <x v="63"/>
    <n v="106"/>
    <s v="Action|Adventure|Horror|Sci-Fi"/>
    <x v="1065"/>
    <x v="5"/>
    <n v="1998"/>
    <n v="6"/>
    <n v="11146409"/>
    <n v="45000000"/>
    <n v="-33853591"/>
  </r>
  <r>
    <x v="485"/>
    <n v="160"/>
    <s v="Action|Crime|Drama|Thriller|War"/>
    <x v="1066"/>
    <x v="5"/>
    <n v="2008"/>
    <n v="6"/>
    <n v="7916887"/>
    <n v="45000000"/>
    <n v="-37083113"/>
  </r>
  <r>
    <x v="196"/>
    <n v="114"/>
    <s v="Drama|Romance"/>
    <x v="1067"/>
    <x v="6"/>
    <n v="2006"/>
    <n v="7"/>
    <n v="6565495"/>
    <n v="45000000"/>
    <n v="-38434505"/>
  </r>
  <r>
    <x v="41"/>
    <n v="139"/>
    <s v="Drama|Romance"/>
    <x v="1068"/>
    <x v="5"/>
    <n v="2007"/>
    <n v="6.4"/>
    <n v="4584886"/>
    <n v="45000000"/>
    <n v="-40415114"/>
  </r>
  <r>
    <x v="497"/>
    <n v="103"/>
    <s v="Action|Thriller"/>
    <x v="1069"/>
    <x v="5"/>
    <n v="1997"/>
    <n v="4.9000000000000004"/>
    <n v="2154540"/>
    <n v="45000000"/>
    <n v="-42845460"/>
  </r>
  <r>
    <x v="498"/>
    <n v="101"/>
    <s v="Action|Adventure|Comedy|Crime"/>
    <x v="1070"/>
    <x v="5"/>
    <n v="2011"/>
    <n v="6.3"/>
    <n v="8129455"/>
    <n v="45000000"/>
    <n v="-36870545"/>
  </r>
  <r>
    <x v="106"/>
    <n v="103"/>
    <s v="Action|Crime|Drama|Thriller"/>
    <x v="1071"/>
    <x v="5"/>
    <n v="2005"/>
    <n v="7"/>
    <n v="24520892"/>
    <n v="45000000"/>
    <n v="-20479108"/>
  </r>
  <r>
    <x v="413"/>
    <n v="84"/>
    <s v="Adventure|Animation|Comedy|Drama|Family"/>
    <x v="1072"/>
    <x v="5"/>
    <n v="2000"/>
    <n v="7"/>
    <n v="106793915"/>
    <n v="45000000"/>
    <n v="61793915"/>
  </r>
  <r>
    <x v="499"/>
    <n v="100"/>
    <s v="Action|Fantasy|Western"/>
    <x v="1073"/>
    <x v="5"/>
    <n v="2010"/>
    <n v="6.3"/>
    <n v="5664251"/>
    <n v="45000000"/>
    <n v="-39335749"/>
  </r>
  <r>
    <x v="479"/>
    <n v="89"/>
    <s v="Comedy"/>
    <x v="1074"/>
    <x v="5"/>
    <n v="2006"/>
    <n v="5.0999999999999996"/>
    <n v="90703745"/>
    <n v="45000000"/>
    <n v="45703745"/>
  </r>
  <r>
    <x v="169"/>
    <n v="131"/>
    <s v="Drama"/>
    <x v="1075"/>
    <x v="5"/>
    <n v="1995"/>
    <n v="4.5999999999999996"/>
    <n v="20302961"/>
    <n v="45000000"/>
    <n v="-24697039"/>
  </r>
  <r>
    <x v="500"/>
    <n v="114"/>
    <s v="Drama|Thriller"/>
    <x v="1076"/>
    <x v="5"/>
    <n v="2012"/>
    <n v="7.6"/>
    <n v="18996755"/>
    <n v="45000000"/>
    <n v="-26003245"/>
  </r>
  <r>
    <x v="20"/>
    <n v="113"/>
    <s v="Comedy|Crime|Musical"/>
    <x v="1077"/>
    <x v="5"/>
    <n v="2002"/>
    <n v="7.2"/>
    <n v="170684505"/>
    <n v="45000000"/>
    <n v="125684505"/>
  </r>
  <r>
    <x v="264"/>
    <n v="109"/>
    <s v="Action|Crime|Drama|Mystery|Thriller"/>
    <x v="1078"/>
    <x v="5"/>
    <n v="2005"/>
    <n v="6.9"/>
    <n v="74484168"/>
    <n v="45000000"/>
    <n v="29484168"/>
  </r>
  <r>
    <x v="402"/>
    <n v="94"/>
    <s v="Comedy|Crime"/>
    <x v="1079"/>
    <x v="5"/>
    <n v="2001"/>
    <n v="5.5"/>
    <n v="32095318"/>
    <n v="45000000"/>
    <n v="-12904682"/>
  </r>
  <r>
    <x v="475"/>
    <n v="100"/>
    <s v="Action|Adventure|Fantasy|Sci-Fi|Thriller"/>
    <x v="1080"/>
    <x v="5"/>
    <n v="2009"/>
    <n v="2.7"/>
    <n v="9353573"/>
    <n v="45000000"/>
    <n v="-35646427"/>
  </r>
  <r>
    <x v="501"/>
    <n v="107"/>
    <s v="Action|Crime|Thriller"/>
    <x v="1081"/>
    <x v="5"/>
    <n v="2013"/>
    <n v="6.4"/>
    <n v="12026670"/>
    <n v="45000000"/>
    <n v="-32973330"/>
  </r>
  <r>
    <x v="502"/>
    <n v="95"/>
    <s v="Comedy"/>
    <x v="1082"/>
    <x v="5"/>
    <n v="2003"/>
    <n v="4.5999999999999996"/>
    <n v="89808372"/>
    <n v="45000000"/>
    <n v="44808372"/>
  </r>
  <r>
    <x v="503"/>
    <n v="45"/>
    <s v="Drama|History|Thriller|War"/>
    <x v="1083"/>
    <x v="12"/>
    <n v="2008"/>
    <n v="7.3"/>
    <n v="145109"/>
    <n v="45000000"/>
    <n v="-44854891"/>
  </r>
  <r>
    <x v="504"/>
    <n v="130"/>
    <s v="Biography|Drama|History|Thriller"/>
    <x v="1084"/>
    <x v="5"/>
    <n v="2012"/>
    <n v="7.7"/>
    <n v="136019448"/>
    <n v="44500000"/>
    <n v="91519448"/>
  </r>
  <r>
    <x v="505"/>
    <n v="119"/>
    <s v="Action|Adventure|Sci-Fi"/>
    <x v="1085"/>
    <x v="5"/>
    <n v="2000"/>
    <n v="2.4"/>
    <n v="21471685"/>
    <n v="44000000"/>
    <n v="-22528315"/>
  </r>
  <r>
    <x v="180"/>
    <n v="187"/>
    <s v="Crime|Drama|Mystery|Thriller|Western"/>
    <x v="1086"/>
    <x v="5"/>
    <n v="2015"/>
    <n v="7.9"/>
    <n v="54116191"/>
    <n v="44000000"/>
    <n v="10116191"/>
  </r>
  <r>
    <x v="229"/>
    <n v="130"/>
    <s v="Action|Adventure|Crime|Drama|Mystery|Thriller"/>
    <x v="1087"/>
    <x v="5"/>
    <n v="1993"/>
    <n v="7.8"/>
    <n v="183875760"/>
    <n v="44000000"/>
    <n v="139875760"/>
  </r>
  <r>
    <x v="257"/>
    <n v="147"/>
    <s v="Crime|Drama|Thriller"/>
    <x v="1088"/>
    <x v="5"/>
    <n v="1996"/>
    <n v="7.5"/>
    <n v="53300852"/>
    <n v="44000000"/>
    <n v="9300852"/>
  </r>
  <r>
    <x v="497"/>
    <n v="96"/>
    <s v="Action|Adventure|Thriller|War"/>
    <x v="1089"/>
    <x v="5"/>
    <n v="1985"/>
    <n v="6.4"/>
    <n v="150415432"/>
    <n v="44000000"/>
    <n v="106415432"/>
  </r>
  <r>
    <x v="506"/>
    <n v="118"/>
    <s v="Drama|Thriller"/>
    <x v="1090"/>
    <x v="5"/>
    <n v="1996"/>
    <n v="5.6"/>
    <n v="44834712"/>
    <n v="44000000"/>
    <n v="834712"/>
  </r>
  <r>
    <x v="507"/>
    <n v="325"/>
    <s v="Adventure|Drama|Western"/>
    <x v="1091"/>
    <x v="5"/>
    <n v="1980"/>
    <n v="6.8"/>
    <n v="1500000"/>
    <n v="44000000"/>
    <n v="-42500000"/>
  </r>
  <r>
    <x v="508"/>
    <n v="99"/>
    <s v="Drama|Fantasy|Romance"/>
    <x v="1092"/>
    <x v="5"/>
    <n v="2010"/>
    <n v="6.5"/>
    <n v="31136950"/>
    <n v="44000000"/>
    <n v="-12863050"/>
  </r>
  <r>
    <x v="509"/>
    <n v="112"/>
    <s v="Comedy"/>
    <x v="1093"/>
    <x v="5"/>
    <n v="2014"/>
    <n v="6.6"/>
    <n v="6105175"/>
    <n v="44000000"/>
    <n v="-37894825"/>
  </r>
  <r>
    <x v="317"/>
    <n v="100"/>
    <s v="Action|Crime|Fantasy|Thriller"/>
    <x v="1094"/>
    <x v="5"/>
    <n v="2005"/>
    <n v="4.8"/>
    <n v="24407944"/>
    <n v="43000000"/>
    <n v="-18592056"/>
  </r>
  <r>
    <x v="510"/>
    <n v="136"/>
    <s v="Drama"/>
    <x v="1095"/>
    <x v="5"/>
    <n v="2000"/>
    <n v="7.3"/>
    <n v="51768623"/>
    <n v="43000000"/>
    <n v="8768623"/>
  </r>
  <r>
    <x v="280"/>
    <n v="103"/>
    <s v="Comedy|Drama"/>
    <x v="1096"/>
    <x v="5"/>
    <n v="2000"/>
    <n v="6"/>
    <n v="37035515"/>
    <n v="43000000"/>
    <n v="-5964485"/>
  </r>
  <r>
    <x v="511"/>
    <n v="90"/>
    <s v="Comedy|Romance"/>
    <x v="1097"/>
    <x v="5"/>
    <n v="2002"/>
    <n v="5.0999999999999996"/>
    <n v="24430272"/>
    <n v="43000000"/>
    <n v="-18569728"/>
  </r>
  <r>
    <x v="114"/>
    <n v="123"/>
    <s v="Action|Comedy|Crime"/>
    <x v="1098"/>
    <x v="5"/>
    <n v="2013"/>
    <n v="6.6"/>
    <n v="159578352"/>
    <n v="43000000"/>
    <n v="116578352"/>
  </r>
  <r>
    <x v="378"/>
    <n v="104"/>
    <s v="Horror|Mystery|Thriller"/>
    <x v="1099"/>
    <x v="5"/>
    <n v="2005"/>
    <n v="6.5"/>
    <n v="47806295"/>
    <n v="43000000"/>
    <n v="4806295"/>
  </r>
  <r>
    <x v="512"/>
    <n v="125"/>
    <s v="Action|Comedy|Crime|Thriller"/>
    <x v="1100"/>
    <x v="5"/>
    <n v="2001"/>
    <n v="5.9"/>
    <n v="15738632"/>
    <n v="42000000"/>
    <n v="-26261368"/>
  </r>
  <r>
    <x v="236"/>
    <n v="154"/>
    <s v="Drama|Mystery|Thriller"/>
    <x v="1101"/>
    <x v="5"/>
    <n v="1993"/>
    <n v="6.8"/>
    <n v="158348400"/>
    <n v="42000000"/>
    <n v="116348400"/>
  </r>
  <r>
    <x v="191"/>
    <n v="109"/>
    <s v="Action|Comedy|Crime"/>
    <x v="1102"/>
    <x v="5"/>
    <n v="2012"/>
    <n v="7.2"/>
    <n v="138447667"/>
    <n v="42000000"/>
    <n v="96447667"/>
  </r>
  <r>
    <x v="487"/>
    <n v="124"/>
    <s v="Comedy|Drama|Romance"/>
    <x v="1103"/>
    <x v="5"/>
    <n v="1999"/>
    <n v="7"/>
    <n v="116006080"/>
    <n v="42000000"/>
    <n v="74006080"/>
  </r>
  <r>
    <x v="513"/>
    <n v="90"/>
    <s v="Comedy|Romance"/>
    <x v="1104"/>
    <x v="5"/>
    <n v="2004"/>
    <n v="5.9"/>
    <n v="87856565"/>
    <n v="42000000"/>
    <n v="45856565"/>
  </r>
  <r>
    <x v="164"/>
    <n v="105"/>
    <s v="Action|Comedy|Sport"/>
    <x v="1105"/>
    <x v="5"/>
    <n v="2012"/>
    <n v="6.5"/>
    <n v="45290318"/>
    <n v="42000000"/>
    <n v="3290318"/>
  </r>
  <r>
    <x v="456"/>
    <n v="115"/>
    <s v="Crime|Drama|Mystery|Thriller"/>
    <x v="1106"/>
    <x v="5"/>
    <n v="2002"/>
    <n v="6.3"/>
    <n v="41543207"/>
    <n v="42000000"/>
    <n v="-456793"/>
  </r>
  <r>
    <x v="514"/>
    <n v="122"/>
    <s v="Comedy|Drama|Romance"/>
    <x v="1107"/>
    <x v="5"/>
    <n v="1996"/>
    <n v="6.5"/>
    <n v="41252428"/>
    <n v="42000000"/>
    <n v="-747572"/>
  </r>
  <r>
    <x v="322"/>
    <n v="81"/>
    <s v="Comedy"/>
    <x v="1108"/>
    <x v="5"/>
    <n v="2009"/>
    <n v="5.8"/>
    <n v="59992760"/>
    <n v="42000000"/>
    <n v="17992760"/>
  </r>
  <r>
    <x v="515"/>
    <n v="100"/>
    <s v="Fantasy|Horror|Mystery|Thriller"/>
    <x v="1109"/>
    <x v="5"/>
    <n v="2011"/>
    <n v="5.4"/>
    <n v="37652565"/>
    <n v="42000000"/>
    <n v="-4347435"/>
  </r>
  <r>
    <x v="516"/>
    <n v="120"/>
    <s v="Action|Crime|Drama|Thriller"/>
    <x v="1110"/>
    <x v="5"/>
    <n v="2001"/>
    <n v="6.1"/>
    <n v="24375436"/>
    <n v="42000000"/>
    <n v="-17624564"/>
  </r>
  <r>
    <x v="517"/>
    <n v="104"/>
    <s v="Adventure|Comedy|Family|Fantasy|Sci-Fi"/>
    <x v="1111"/>
    <x v="5"/>
    <n v="1993"/>
    <n v="4"/>
    <n v="20915465"/>
    <n v="42000000"/>
    <n v="-21084535"/>
  </r>
  <r>
    <x v="518"/>
    <n v="102"/>
    <s v="Action|Crime|Thriller"/>
    <x v="1112"/>
    <x v="5"/>
    <n v="2012"/>
    <n v="6.6"/>
    <n v="18600911"/>
    <n v="42000000"/>
    <n v="-23399089"/>
  </r>
  <r>
    <x v="306"/>
    <n v="116"/>
    <s v="Comedy|Crime"/>
    <x v="1113"/>
    <x v="5"/>
    <n v="2014"/>
    <n v="6.3"/>
    <n v="54414716"/>
    <n v="42000000"/>
    <n v="12414716"/>
  </r>
  <r>
    <x v="519"/>
    <n v="101"/>
    <s v="Crime|Horror|Thriller"/>
    <x v="1114"/>
    <x v="5"/>
    <n v="2002"/>
    <n v="3.3"/>
    <n v="13208023"/>
    <n v="42000000"/>
    <n v="-28791977"/>
  </r>
  <r>
    <x v="520"/>
    <n v="85"/>
    <s v="Adventure|Animation|Comedy|Family"/>
    <x v="1115"/>
    <x v="5"/>
    <n v="2014"/>
    <n v="5.8"/>
    <n v="64238770"/>
    <n v="42000000"/>
    <n v="22238770"/>
  </r>
  <r>
    <x v="521"/>
    <n v="118"/>
    <s v="Drama|Mystery|Romance|Thriller"/>
    <x v="1116"/>
    <x v="5"/>
    <n v="2001"/>
    <n v="6"/>
    <n v="16252765"/>
    <n v="42000000"/>
    <n v="-25747235"/>
  </r>
  <r>
    <x v="417"/>
    <n v="110"/>
    <s v="Drama|Music"/>
    <x v="1117"/>
    <x v="5"/>
    <n v="2002"/>
    <n v="7"/>
    <n v="116724075"/>
    <n v="41000000"/>
    <n v="75724075"/>
  </r>
  <r>
    <x v="522"/>
    <n v="108"/>
    <s v="Action|Comedy|Fantasy"/>
    <x v="1118"/>
    <x v="5"/>
    <n v="2003"/>
    <n v="5.2"/>
    <n v="22108977"/>
    <n v="41000000"/>
    <n v="-18891023"/>
  </r>
  <r>
    <x v="348"/>
    <n v="100"/>
    <s v="Comedy"/>
    <x v="1119"/>
    <x v="5"/>
    <n v="2011"/>
    <n v="6.2"/>
    <n v="7204138"/>
    <n v="41000000"/>
    <n v="-33795862"/>
  </r>
  <r>
    <x v="82"/>
    <n v="104"/>
    <s v="Documentary|Drama"/>
    <x v="1120"/>
    <x v="8"/>
    <n v="2009"/>
    <n v="7.8"/>
    <n v="19406406"/>
    <n v="40000000"/>
    <n v="-20593594"/>
  </r>
  <r>
    <x v="234"/>
    <n v="110"/>
    <s v="Horror|Mystery|Sci-Fi|Thriller"/>
    <x v="1121"/>
    <x v="5"/>
    <n v="1997"/>
    <n v="5.7"/>
    <n v="33927476"/>
    <n v="40000000"/>
    <n v="-6072524"/>
  </r>
  <r>
    <x v="192"/>
    <n v="157"/>
    <s v="Drama|History|Thriller"/>
    <x v="1122"/>
    <x v="5"/>
    <n v="2012"/>
    <n v="7.4"/>
    <n v="95720716"/>
    <n v="40000000"/>
    <n v="55720716"/>
  </r>
  <r>
    <x v="523"/>
    <n v="108"/>
    <s v="Comedy|Drama|Romance"/>
    <x v="1123"/>
    <x v="5"/>
    <n v="2004"/>
    <n v="5.9"/>
    <n v="40203020"/>
    <n v="40000000"/>
    <n v="203020"/>
  </r>
  <r>
    <x v="423"/>
    <n v="99"/>
    <s v="Action|Crime|Thriller"/>
    <x v="1124"/>
    <x v="5"/>
    <n v="2009"/>
    <n v="6.4"/>
    <n v="38105077"/>
    <n v="40000000"/>
    <n v="-1894923"/>
  </r>
  <r>
    <x v="524"/>
    <n v="117"/>
    <s v="Comedy|Crime|Drama|Thriller"/>
    <x v="1125"/>
    <x v="5"/>
    <n v="1996"/>
    <n v="4.3"/>
    <n v="32800000"/>
    <n v="40000000"/>
    <n v="-7200000"/>
  </r>
  <r>
    <x v="470"/>
    <n v="125"/>
    <s v="Action|Adventure|Romance|Sci-Fi|Thriller"/>
    <x v="1126"/>
    <x v="5"/>
    <n v="2013"/>
    <n v="5.9"/>
    <n v="26616999"/>
    <n v="40000000"/>
    <n v="-13383001"/>
  </r>
  <r>
    <x v="381"/>
    <n v="100"/>
    <s v="Action|Comedy"/>
    <x v="1127"/>
    <x v="5"/>
    <n v="2005"/>
    <n v="5.4"/>
    <n v="19118247"/>
    <n v="40000000"/>
    <n v="-20881753"/>
  </r>
  <r>
    <x v="198"/>
    <n v="104"/>
    <s v="Action|Adventure|Comedy|Crime|Music|Mystery"/>
    <x v="1128"/>
    <x v="5"/>
    <n v="1990"/>
    <n v="6.3"/>
    <n v="21413502"/>
    <n v="40000000"/>
    <n v="-18586498"/>
  </r>
  <r>
    <x v="292"/>
    <n v="113"/>
    <s v="Comedy|Family|Romance"/>
    <x v="1129"/>
    <x v="5"/>
    <n v="2004"/>
    <n v="5.7"/>
    <n v="95149435"/>
    <n v="40000000"/>
    <n v="55149435"/>
  </r>
  <r>
    <x v="164"/>
    <n v="117"/>
    <s v="Comedy|Romance"/>
    <x v="1130"/>
    <x v="5"/>
    <n v="2014"/>
    <n v="6.5"/>
    <n v="46280507"/>
    <n v="40000000"/>
    <n v="6280507"/>
  </r>
  <r>
    <x v="525"/>
    <n v="177"/>
    <s v="Action|Adventure|Sci-Fi"/>
    <x v="1131"/>
    <x v="5"/>
    <n v="1984"/>
    <n v="6.6"/>
    <n v="27400000"/>
    <n v="40000000"/>
    <n v="-12600000"/>
  </r>
  <r>
    <x v="526"/>
    <n v="99"/>
    <s v="Action|Crime|Thriller"/>
    <x v="1132"/>
    <x v="5"/>
    <n v="2008"/>
    <n v="5.4"/>
    <n v="15279680"/>
    <n v="40000000"/>
    <n v="-24720320"/>
  </r>
  <r>
    <x v="27"/>
    <n v="74"/>
    <s v="Comedy|Crime|Thriller"/>
    <x v="1133"/>
    <x v="5"/>
    <n v="2002"/>
    <n v="6.5"/>
    <n v="7262288"/>
    <n v="40000000"/>
    <n v="-32737712"/>
  </r>
  <r>
    <x v="274"/>
    <n v="110"/>
    <s v="Action|Comedy|Romance"/>
    <x v="1134"/>
    <x v="5"/>
    <n v="2010"/>
    <n v="5.5"/>
    <n v="67061228"/>
    <n v="40000000"/>
    <n v="27061228"/>
  </r>
  <r>
    <x v="527"/>
    <n v="110"/>
    <s v="Drama|Horror|Sci-Fi|Thriller"/>
    <x v="1135"/>
    <x v="5"/>
    <n v="2015"/>
    <n v="6"/>
    <n v="5773519"/>
    <n v="40000000"/>
    <n v="-34226481"/>
  </r>
  <r>
    <x v="154"/>
    <n v="93"/>
    <s v="Action|Crime|Thriller"/>
    <x v="1136"/>
    <x v="5"/>
    <n v="2011"/>
    <n v="6.6"/>
    <n v="29113588"/>
    <n v="40000000"/>
    <n v="-10886412"/>
  </r>
  <r>
    <x v="528"/>
    <n v="117"/>
    <s v="Comedy|Drama|Romance"/>
    <x v="1137"/>
    <x v="5"/>
    <n v="1992"/>
    <n v="5.4"/>
    <n v="70100000"/>
    <n v="40000000"/>
    <n v="30100000"/>
  </r>
  <r>
    <x v="529"/>
    <n v="91"/>
    <s v="Action|Comedy|Crime|Romance|Thriller"/>
    <x v="1138"/>
    <x v="5"/>
    <n v="2012"/>
    <n v="5.3"/>
    <n v="26404753"/>
    <n v="40000000"/>
    <n v="-13595247"/>
  </r>
  <r>
    <x v="102"/>
    <n v="107"/>
    <s v="Drama|Mystery|Thriller"/>
    <x v="1139"/>
    <x v="5"/>
    <n v="1999"/>
    <n v="8.1"/>
    <n v="293501675"/>
    <n v="40000000"/>
    <n v="253501675"/>
  </r>
  <r>
    <x v="363"/>
    <n v="138"/>
    <s v="Crime|Drama"/>
    <x v="1140"/>
    <x v="5"/>
    <n v="2013"/>
    <n v="7.3"/>
    <n v="150117807"/>
    <n v="40000000"/>
    <n v="110117807"/>
  </r>
  <r>
    <x v="530"/>
    <n v="108"/>
    <s v="Comedy|Drama|Romance"/>
    <x v="1141"/>
    <x v="5"/>
    <n v="2009"/>
    <n v="6.7"/>
    <n v="163947053"/>
    <n v="40000000"/>
    <n v="123947053"/>
  </r>
  <r>
    <x v="43"/>
    <n v="108"/>
    <s v="Adventure|Comedy|Sci-Fi"/>
    <x v="1142"/>
    <x v="5"/>
    <n v="1989"/>
    <n v="7.8"/>
    <n v="118500000"/>
    <n v="40000000"/>
    <n v="78500000"/>
  </r>
  <r>
    <x v="10"/>
    <n v="89"/>
    <s v="Action|Sci-Fi|Thriller"/>
    <x v="1143"/>
    <x v="5"/>
    <n v="2014"/>
    <n v="6.4"/>
    <n v="126546825"/>
    <n v="40000000"/>
    <n v="86546825"/>
  </r>
  <r>
    <x v="531"/>
    <n v="129"/>
    <s v="Drama|Romance"/>
    <x v="1144"/>
    <x v="5"/>
    <n v="2015"/>
    <n v="4.0999999999999996"/>
    <n v="166147885"/>
    <n v="40000000"/>
    <n v="126147885"/>
  </r>
  <r>
    <x v="142"/>
    <n v="149"/>
    <s v="Crime|Drama|Thriller"/>
    <x v="1145"/>
    <x v="5"/>
    <n v="1996"/>
    <n v="7.4"/>
    <n v="108706165"/>
    <n v="40000000"/>
    <n v="68706165"/>
  </r>
  <r>
    <x v="89"/>
    <n v="94"/>
    <s v="Comedy|Family"/>
    <x v="1146"/>
    <x v="5"/>
    <n v="2003"/>
    <n v="5.8"/>
    <n v="138614544"/>
    <n v="40000000"/>
    <n v="98614544"/>
  </r>
  <r>
    <x v="31"/>
    <n v="121"/>
    <s v="Action|Biography|Drama|Thriller|War"/>
    <x v="1147"/>
    <x v="5"/>
    <n v="2013"/>
    <n v="7.6"/>
    <n v="125069696"/>
    <n v="40000000"/>
    <n v="85069696"/>
  </r>
  <r>
    <x v="478"/>
    <n v="128"/>
    <s v="Comedy|Drama|Sport"/>
    <x v="1148"/>
    <x v="5"/>
    <n v="1992"/>
    <n v="7.2"/>
    <n v="107458785"/>
    <n v="40000000"/>
    <n v="67458785"/>
  </r>
  <r>
    <x v="47"/>
    <n v="134"/>
    <s v="Horror|Mystery|Thriller"/>
    <x v="1149"/>
    <x v="5"/>
    <n v="2016"/>
    <n v="7.8"/>
    <n v="102310175"/>
    <n v="40000000"/>
    <n v="62310175"/>
  </r>
  <r>
    <x v="86"/>
    <n v="120"/>
    <s v="Biography|Drama"/>
    <x v="1150"/>
    <x v="5"/>
    <n v="2010"/>
    <n v="7.7"/>
    <n v="96917897"/>
    <n v="40000000"/>
    <n v="56917897"/>
  </r>
  <r>
    <x v="532"/>
    <n v="129"/>
    <s v="Comedy|Drama|Romance"/>
    <x v="1151"/>
    <x v="5"/>
    <n v="2009"/>
    <n v="6.4"/>
    <n v="93952276"/>
    <n v="40000000"/>
    <n v="53952276"/>
  </r>
  <r>
    <x v="533"/>
    <n v="116"/>
    <s v="Horror|Mystery"/>
    <x v="1152"/>
    <x v="5"/>
    <n v="2000"/>
    <n v="5.5"/>
    <n v="89138076"/>
    <n v="40000000"/>
    <n v="49138076"/>
  </r>
  <r>
    <x v="43"/>
    <n v="118"/>
    <s v="Adventure|Comedy|Sci-Fi|Western"/>
    <x v="1153"/>
    <x v="5"/>
    <n v="1990"/>
    <n v="7.4"/>
    <n v="87666629"/>
    <n v="40000000"/>
    <n v="47666629"/>
  </r>
  <r>
    <x v="534"/>
    <n v="107"/>
    <s v="Comedy|Crime"/>
    <x v="1154"/>
    <x v="5"/>
    <n v="2015"/>
    <n v="6"/>
    <n v="90353764"/>
    <n v="40000000"/>
    <n v="50353764"/>
  </r>
  <r>
    <x v="393"/>
    <n v="155"/>
    <s v="Fantasy|Horror|Romance"/>
    <x v="1155"/>
    <x v="5"/>
    <n v="1992"/>
    <n v="7.5"/>
    <n v="82522790"/>
    <n v="40000000"/>
    <n v="42522790"/>
  </r>
  <r>
    <x v="320"/>
    <n v="123"/>
    <s v="Biography|Drama|Romance"/>
    <x v="1156"/>
    <x v="5"/>
    <n v="2009"/>
    <n v="7"/>
    <n v="94125426"/>
    <n v="40000000"/>
    <n v="54125426"/>
  </r>
  <r>
    <x v="333"/>
    <n v="128"/>
    <s v="Biography|Drama|Sport"/>
    <x v="1157"/>
    <x v="5"/>
    <n v="2013"/>
    <n v="7.5"/>
    <n v="95001343"/>
    <n v="40000000"/>
    <n v="55001343"/>
  </r>
  <r>
    <x v="260"/>
    <n v="139"/>
    <s v="Crime|Drama|Thriller"/>
    <x v="1158"/>
    <x v="5"/>
    <n v="1999"/>
    <n v="7.3"/>
    <n v="81292135"/>
    <n v="40000000"/>
    <n v="41292135"/>
  </r>
  <r>
    <x v="441"/>
    <n v="120"/>
    <s v="Adventure|Drama|Family"/>
    <x v="1159"/>
    <x v="5"/>
    <n v="2006"/>
    <n v="7.3"/>
    <n v="81593527"/>
    <n v="40000000"/>
    <n v="41593527"/>
  </r>
  <r>
    <x v="136"/>
    <n v="102"/>
    <s v="Action|Comedy"/>
    <x v="1160"/>
    <x v="5"/>
    <n v="2016"/>
    <n v="5.9"/>
    <n v="90835030"/>
    <n v="40000000"/>
    <n v="50835030"/>
  </r>
  <r>
    <x v="166"/>
    <n v="117"/>
    <s v="Action|Adventure|Drama|Romance|War"/>
    <x v="1161"/>
    <x v="5"/>
    <n v="1992"/>
    <n v="7.8"/>
    <n v="72455275"/>
    <n v="40000000"/>
    <n v="32455275"/>
  </r>
  <r>
    <x v="326"/>
    <n v="178"/>
    <s v="Biography|Drama|Music"/>
    <x v="1162"/>
    <x v="5"/>
    <n v="2004"/>
    <n v="7.7"/>
    <n v="75305995"/>
    <n v="40000000"/>
    <n v="35305995"/>
  </r>
  <r>
    <x v="328"/>
    <n v="147"/>
    <s v="Crime|Thriller"/>
    <x v="1163"/>
    <x v="5"/>
    <n v="2005"/>
    <n v="8.1"/>
    <n v="74098862"/>
    <n v="40000000"/>
    <n v="34098862"/>
  </r>
  <r>
    <x v="535"/>
    <n v="90"/>
    <s v="Crime|Drama|Mystery|Thriller"/>
    <x v="1164"/>
    <x v="5"/>
    <n v="2008"/>
    <n v="6.6"/>
    <n v="72266306"/>
    <n v="40000000"/>
    <n v="32266306"/>
  </r>
  <r>
    <x v="513"/>
    <n v="105"/>
    <s v="Comedy|Romance"/>
    <x v="1165"/>
    <x v="5"/>
    <n v="2009"/>
    <n v="7.1"/>
    <n v="71347010"/>
    <n v="40000000"/>
    <n v="31347010"/>
  </r>
  <r>
    <x v="299"/>
    <n v="114"/>
    <s v="Comedy|Drama|Fantasy|Romance"/>
    <x v="1166"/>
    <x v="5"/>
    <n v="2001"/>
    <n v="5.9"/>
    <n v="70836296"/>
    <n v="40000000"/>
    <n v="30836296"/>
  </r>
  <r>
    <x v="84"/>
    <n v="206"/>
    <s v="Drama|History|Thriller"/>
    <x v="1167"/>
    <x v="5"/>
    <n v="1991"/>
    <n v="8"/>
    <n v="70405498"/>
    <n v="40000000"/>
    <n v="30405498"/>
  </r>
  <r>
    <x v="536"/>
    <n v="99"/>
    <s v="Comedy|Crime"/>
    <x v="1168"/>
    <x v="5"/>
    <n v="2006"/>
    <n v="4.5999999999999996"/>
    <n v="70163652"/>
    <n v="40000000"/>
    <n v="30163652"/>
  </r>
  <r>
    <x v="537"/>
    <n v="109"/>
    <s v="Comedy|Romance"/>
    <x v="1169"/>
    <x v="5"/>
    <n v="2014"/>
    <n v="6"/>
    <n v="83906114"/>
    <n v="40000000"/>
    <n v="43906114"/>
  </r>
  <r>
    <x v="538"/>
    <n v="82"/>
    <s v="Horror"/>
    <x v="1170"/>
    <x v="5"/>
    <n v="2009"/>
    <n v="5.2"/>
    <n v="66466372"/>
    <n v="40000000"/>
    <n v="26466372"/>
  </r>
  <r>
    <x v="51"/>
    <n v="142"/>
    <s v="Drama|History|Thriller"/>
    <x v="1171"/>
    <x v="5"/>
    <n v="2015"/>
    <n v="7.6"/>
    <n v="72306065"/>
    <n v="40000000"/>
    <n v="32306065"/>
  </r>
  <r>
    <x v="203"/>
    <n v="106"/>
    <s v="Action|Drama|Thriller|War"/>
    <x v="1172"/>
    <x v="5"/>
    <n v="2001"/>
    <n v="6.4"/>
    <n v="59068786"/>
    <n v="40000000"/>
    <n v="19068786"/>
  </r>
  <r>
    <x v="253"/>
    <n v="108"/>
    <s v="Action|Adventure|Comedy|Family|Sci-Fi"/>
    <x v="1173"/>
    <x v="5"/>
    <n v="1998"/>
    <n v="6.1"/>
    <n v="53955614"/>
    <n v="40000000"/>
    <n v="13955614"/>
  </r>
  <r>
    <x v="539"/>
    <n v="98"/>
    <s v="Action|Horror"/>
    <x v="1174"/>
    <x v="5"/>
    <n v="1997"/>
    <n v="5.2"/>
    <n v="54967359"/>
    <n v="40000000"/>
    <n v="14967359"/>
  </r>
  <r>
    <x v="540"/>
    <n v="118"/>
    <s v="Crime|Drama|Thriller"/>
    <x v="1175"/>
    <x v="5"/>
    <n v="2011"/>
    <n v="7.3"/>
    <n v="57981889"/>
    <n v="40000000"/>
    <n v="17981889"/>
  </r>
  <r>
    <x v="16"/>
    <n v="130"/>
    <s v="Drama|Mystery|Sci-Fi|Thriller"/>
    <x v="1176"/>
    <x v="5"/>
    <n v="2006"/>
    <n v="8.5"/>
    <n v="53082743"/>
    <n v="40000000"/>
    <n v="13082743"/>
  </r>
  <r>
    <x v="541"/>
    <n v="89"/>
    <s v="Adventure|Animation|Comedy|Family|Sci-Fi"/>
    <x v="1177"/>
    <x v="5"/>
    <n v="2013"/>
    <n v="5.9"/>
    <n v="57011847"/>
    <n v="40000000"/>
    <n v="17011847"/>
  </r>
  <r>
    <x v="286"/>
    <n v="139"/>
    <s v="Action|Adventure|Drama|Thriller"/>
    <x v="1178"/>
    <x v="13"/>
    <n v="2006"/>
    <n v="7.8"/>
    <n v="50859889"/>
    <n v="40000000"/>
    <n v="10859889"/>
  </r>
  <r>
    <x v="542"/>
    <n v="107"/>
    <s v="Action|Adventure|Sci-Fi|Thriller"/>
    <x v="1179"/>
    <x v="5"/>
    <n v="2010"/>
    <n v="6.4"/>
    <n v="52000688"/>
    <n v="40000000"/>
    <n v="12000688"/>
  </r>
  <r>
    <x v="289"/>
    <n v="116"/>
    <s v="Comedy|Crime|Romance"/>
    <x v="1180"/>
    <x v="5"/>
    <n v="1986"/>
    <n v="5.9"/>
    <n v="49851591"/>
    <n v="40000000"/>
    <n v="9851591"/>
  </r>
  <r>
    <x v="379"/>
    <n v="96"/>
    <s v="Mystery|Thriller"/>
    <x v="1181"/>
    <x v="5"/>
    <n v="2004"/>
    <n v="6.6"/>
    <n v="47781388"/>
    <n v="40000000"/>
    <n v="7781388"/>
  </r>
  <r>
    <x v="543"/>
    <n v="99"/>
    <s v="Drama|Fantasy|Romance"/>
    <x v="1182"/>
    <x v="5"/>
    <n v="2006"/>
    <n v="6.8"/>
    <n v="52320979"/>
    <n v="40000000"/>
    <n v="12320979"/>
  </r>
  <r>
    <x v="544"/>
    <n v="101"/>
    <s v="Comedy|Romance"/>
    <x v="1183"/>
    <x v="5"/>
    <n v="2008"/>
    <n v="5.8"/>
    <n v="46012734"/>
    <n v="40000000"/>
    <n v="6012734"/>
  </r>
  <r>
    <x v="219"/>
    <n v="134"/>
    <s v="Biography|Drama|Music|Musical"/>
    <x v="1184"/>
    <x v="5"/>
    <n v="2014"/>
    <n v="6.9"/>
    <n v="47034272"/>
    <n v="40000000"/>
    <n v="7034272"/>
  </r>
  <r>
    <x v="393"/>
    <n v="135"/>
    <s v="Crime|Drama|Thriller"/>
    <x v="1185"/>
    <x v="5"/>
    <n v="1997"/>
    <n v="7.1"/>
    <n v="45856732"/>
    <n v="40000000"/>
    <n v="5856732"/>
  </r>
  <r>
    <x v="307"/>
    <n v="98"/>
    <s v="Horror|Mystery|Thriller"/>
    <x v="1186"/>
    <x v="5"/>
    <n v="2003"/>
    <n v="5.8"/>
    <n v="59588068"/>
    <n v="40000000"/>
    <n v="19588068"/>
  </r>
  <r>
    <x v="211"/>
    <n v="106"/>
    <s v="Adventure|Drama|Romance"/>
    <x v="1187"/>
    <x v="5"/>
    <n v="1992"/>
    <n v="6"/>
    <n v="45500797"/>
    <n v="40000000"/>
    <n v="5500797"/>
  </r>
  <r>
    <x v="545"/>
    <n v="102"/>
    <s v="Action|Horror|Sci-Fi|Thriller"/>
    <x v="1188"/>
    <x v="5"/>
    <n v="2007"/>
    <n v="4.7"/>
    <n v="41797066"/>
    <n v="40000000"/>
    <n v="1797066"/>
  </r>
  <r>
    <x v="330"/>
    <n v="95"/>
    <s v="Comedy|Family"/>
    <x v="1189"/>
    <x v="5"/>
    <n v="1994"/>
    <n v="5.2"/>
    <n v="38087756"/>
    <n v="40000000"/>
    <n v="-1912244"/>
  </r>
  <r>
    <x v="546"/>
    <n v="103"/>
    <s v="Drama|Romance"/>
    <x v="1190"/>
    <x v="5"/>
    <n v="2000"/>
    <n v="5.5"/>
    <n v="37752931"/>
    <n v="40000000"/>
    <n v="-2247069"/>
  </r>
  <r>
    <x v="547"/>
    <n v="109"/>
    <s v="Adventure|Comedy|Sci-Fi"/>
    <x v="1191"/>
    <x v="5"/>
    <n v="2011"/>
    <n v="7"/>
    <n v="37371385"/>
    <n v="40000000"/>
    <n v="-2628615"/>
  </r>
  <r>
    <x v="530"/>
    <n v="95"/>
    <s v="Comedy|Drama"/>
    <x v="1192"/>
    <x v="5"/>
    <n v="2012"/>
    <n v="5.8"/>
    <n v="37101011"/>
    <n v="40000000"/>
    <n v="-2898989"/>
  </r>
  <r>
    <x v="533"/>
    <n v="111"/>
    <s v="Horror|Mystery"/>
    <x v="1193"/>
    <x v="5"/>
    <n v="2011"/>
    <n v="6.2"/>
    <n v="38176892"/>
    <n v="40000000"/>
    <n v="-1823108"/>
  </r>
  <r>
    <x v="142"/>
    <n v="123"/>
    <s v="Mystery|Thriller"/>
    <x v="1194"/>
    <x v="5"/>
    <n v="1999"/>
    <n v="6.5"/>
    <n v="36283504"/>
    <n v="40000000"/>
    <n v="-3716496"/>
  </r>
  <r>
    <x v="548"/>
    <n v="94"/>
    <s v="Comedy"/>
    <x v="1195"/>
    <x v="5"/>
    <n v="2014"/>
    <n v="5.0999999999999996"/>
    <n v="38543473"/>
    <n v="40000000"/>
    <n v="-1456527"/>
  </r>
  <r>
    <x v="455"/>
    <n v="92"/>
    <s v="Horror"/>
    <x v="1196"/>
    <x v="5"/>
    <n v="2011"/>
    <n v="5.9"/>
    <n v="42575718"/>
    <n v="40000000"/>
    <n v="2575718"/>
  </r>
  <r>
    <x v="549"/>
    <n v="102"/>
    <s v="Comedy|Crime|Romance"/>
    <x v="1197"/>
    <x v="5"/>
    <n v="1999"/>
    <n v="5.8"/>
    <n v="33864342"/>
    <n v="40000000"/>
    <n v="-6135658"/>
  </r>
  <r>
    <x v="267"/>
    <n v="123"/>
    <s v="Drama"/>
    <x v="1198"/>
    <x v="5"/>
    <n v="2000"/>
    <n v="7.2"/>
    <n v="33508922"/>
    <n v="40000000"/>
    <n v="-6491078"/>
  </r>
  <r>
    <x v="251"/>
    <n v="102"/>
    <s v="Comedy|Drama"/>
    <x v="1199"/>
    <x v="5"/>
    <n v="2008"/>
    <n v="5.7"/>
    <n v="32853640"/>
    <n v="40000000"/>
    <n v="-7146360"/>
  </r>
  <r>
    <x v="313"/>
    <n v="136"/>
    <s v="Comedy|Western"/>
    <x v="1200"/>
    <x v="5"/>
    <n v="2014"/>
    <n v="6.1"/>
    <n v="42615685"/>
    <n v="40000000"/>
    <n v="2615685"/>
  </r>
  <r>
    <x v="550"/>
    <n v="129"/>
    <s v="Adventure|Drama|Mystery"/>
    <x v="1201"/>
    <x v="5"/>
    <n v="2011"/>
    <n v="6.9"/>
    <n v="31836745"/>
    <n v="40000000"/>
    <n v="-8163255"/>
  </r>
  <r>
    <x v="487"/>
    <n v="107"/>
    <s v="Comedy|Drama|Romance"/>
    <x v="1202"/>
    <x v="5"/>
    <n v="2010"/>
    <n v="6.5"/>
    <n v="30993544"/>
    <n v="40000000"/>
    <n v="-9006456"/>
  </r>
  <r>
    <x v="419"/>
    <n v="117"/>
    <s v="Biography|Crime|Drama|Music"/>
    <x v="1203"/>
    <x v="5"/>
    <n v="2005"/>
    <n v="5"/>
    <n v="30981850"/>
    <n v="40000000"/>
    <n v="-9018150"/>
  </r>
  <r>
    <x v="551"/>
    <n v="116"/>
    <s v="Action|Adventure|Crime|Thriller"/>
    <x v="1204"/>
    <x v="5"/>
    <n v="2000"/>
    <n v="5.7"/>
    <n v="30199105"/>
    <n v="40000000"/>
    <n v="-9800895"/>
  </r>
  <r>
    <x v="139"/>
    <n v="135"/>
    <s v="Drama|Musical|Romance"/>
    <x v="1205"/>
    <x v="5"/>
    <n v="2005"/>
    <n v="7"/>
    <n v="29077547"/>
    <n v="40000000"/>
    <n v="-10922453"/>
  </r>
  <r>
    <x v="179"/>
    <n v="107"/>
    <s v="Crime|Drama|Horror|Thriller"/>
    <x v="1206"/>
    <x v="5"/>
    <n v="2000"/>
    <n v="5.0999999999999996"/>
    <n v="29374178"/>
    <n v="40000000"/>
    <n v="-10625822"/>
  </r>
  <r>
    <x v="402"/>
    <n v="90"/>
    <s v="Comedy"/>
    <x v="1207"/>
    <x v="5"/>
    <n v="1999"/>
    <n v="5.3"/>
    <n v="28535768"/>
    <n v="40000000"/>
    <n v="-11464232"/>
  </r>
  <r>
    <x v="409"/>
    <n v="99"/>
    <s v="Horror|Sci-Fi|Thriller"/>
    <x v="1208"/>
    <x v="5"/>
    <n v="1996"/>
    <n v="4.4000000000000004"/>
    <n v="27663982"/>
    <n v="40000000"/>
    <n v="-12336018"/>
  </r>
  <r>
    <x v="234"/>
    <n v="104"/>
    <s v="Action|Adventure|Romance"/>
    <x v="1209"/>
    <x v="5"/>
    <n v="2001"/>
    <n v="4.7"/>
    <n v="27053815"/>
    <n v="40000000"/>
    <n v="-12946185"/>
  </r>
  <r>
    <x v="552"/>
    <n v="119"/>
    <s v="Drama|Romance"/>
    <x v="1210"/>
    <x v="5"/>
    <n v="2001"/>
    <n v="6.7"/>
    <n v="25178165"/>
    <n v="40000000"/>
    <n v="-14821835"/>
  </r>
  <r>
    <x v="248"/>
    <n v="99"/>
    <s v="Horror|Thriller"/>
    <x v="1211"/>
    <x v="5"/>
    <n v="2007"/>
    <n v="5.7"/>
    <n v="25117498"/>
    <n v="40000000"/>
    <n v="-14882502"/>
  </r>
  <r>
    <x v="478"/>
    <n v="128"/>
    <s v="Comedy|Drama"/>
    <x v="1212"/>
    <x v="5"/>
    <n v="1994"/>
    <n v="6.1"/>
    <n v="24332324"/>
    <n v="40000000"/>
    <n v="-15667676"/>
  </r>
  <r>
    <x v="477"/>
    <n v="112"/>
    <s v="Action|Crime|Drama|Thriller"/>
    <x v="1213"/>
    <x v="5"/>
    <n v="2011"/>
    <n v="6.4"/>
    <n v="36665854"/>
    <n v="40000000"/>
    <n v="-3334146"/>
  </r>
  <r>
    <x v="553"/>
    <n v="86"/>
    <s v="Adventure|Animation|Comedy|Drama|Family|Fantasy|Musical"/>
    <x v="1214"/>
    <x v="5"/>
    <n v="1998"/>
    <n v="6.2"/>
    <n v="22717758"/>
    <n v="40000000"/>
    <n v="-17282242"/>
  </r>
  <r>
    <x v="554"/>
    <n v="84"/>
    <s v="Action|Comedy|Crime"/>
    <x v="1215"/>
    <x v="5"/>
    <n v="2004"/>
    <n v="4"/>
    <n v="21176322"/>
    <n v="40000000"/>
    <n v="-18823678"/>
  </r>
  <r>
    <x v="370"/>
    <n v="111"/>
    <s v="Drama|Thriller"/>
    <x v="1216"/>
    <x v="5"/>
    <n v="1996"/>
    <n v="6.2"/>
    <n v="20300000"/>
    <n v="40000000"/>
    <n v="-19700000"/>
  </r>
  <r>
    <x v="555"/>
    <n v="123"/>
    <s v="Biography|Drama|History|Romance"/>
    <x v="1217"/>
    <x v="5"/>
    <n v="2006"/>
    <n v="6.4"/>
    <n v="15962471"/>
    <n v="40000000"/>
    <n v="-24037529"/>
  </r>
  <r>
    <x v="459"/>
    <n v="101"/>
    <s v="Action|Crime|Thriller"/>
    <x v="1218"/>
    <x v="5"/>
    <n v="1995"/>
    <n v="5.9"/>
    <n v="14942422"/>
    <n v="40000000"/>
    <n v="-25057578"/>
  </r>
  <r>
    <x v="556"/>
    <n v="102"/>
    <s v="Action|Crime|Drama|Thriller"/>
    <x v="1219"/>
    <x v="5"/>
    <n v="2000"/>
    <n v="5.0999999999999996"/>
    <n v="14967182"/>
    <n v="40000000"/>
    <n v="-25032818"/>
  </r>
  <r>
    <x v="462"/>
    <n v="87"/>
    <s v="Adventure|Animation|Comedy|Crime|Family"/>
    <x v="1220"/>
    <x v="5"/>
    <n v="2009"/>
    <n v="7.8"/>
    <n v="20999103"/>
    <n v="40000000"/>
    <n v="-19000897"/>
  </r>
  <r>
    <x v="381"/>
    <n v="103"/>
    <s v="Comedy|Romance"/>
    <x v="1221"/>
    <x v="5"/>
    <n v="2002"/>
    <n v="5.8"/>
    <n v="14448589"/>
    <n v="40000000"/>
    <n v="-25551411"/>
  </r>
  <r>
    <x v="461"/>
    <n v="99"/>
    <s v="Comedy|Romance|Sci-Fi|Thriller"/>
    <x v="1222"/>
    <x v="5"/>
    <n v="1992"/>
    <n v="5.9"/>
    <n v="14358033"/>
    <n v="40000000"/>
    <n v="-25641967"/>
  </r>
  <r>
    <x v="532"/>
    <n v="107"/>
    <s v="Biography|Drama|Romance"/>
    <x v="1223"/>
    <x v="5"/>
    <n v="2012"/>
    <n v="6.5"/>
    <n v="20113965"/>
    <n v="40000000"/>
    <n v="-19886035"/>
  </r>
  <r>
    <x v="557"/>
    <n v="106"/>
    <s v="Drama"/>
    <x v="1224"/>
    <x v="5"/>
    <n v="1999"/>
    <n v="6.3"/>
    <n v="13376506"/>
    <n v="40000000"/>
    <n v="-26623494"/>
  </r>
  <r>
    <x v="177"/>
    <n v="109"/>
    <s v="Action|Adventure|Fantasy|Thriller"/>
    <x v="1225"/>
    <x v="5"/>
    <n v="2009"/>
    <n v="5.9"/>
    <n v="13838130"/>
    <n v="40000000"/>
    <n v="-26161870"/>
  </r>
  <r>
    <x v="420"/>
    <n v="89"/>
    <s v="Comedy"/>
    <x v="1226"/>
    <x v="5"/>
    <n v="2003"/>
    <n v="5.8"/>
    <n v="9652000"/>
    <n v="40000000"/>
    <n v="-30348000"/>
  </r>
  <r>
    <x v="446"/>
    <n v="102"/>
    <s v="Drama|Mystery|Sci-Fi|Thriller"/>
    <x v="1227"/>
    <x v="5"/>
    <n v="2001"/>
    <n v="6.2"/>
    <n v="6114237"/>
    <n v="40000000"/>
    <n v="-33885763"/>
  </r>
  <r>
    <x v="551"/>
    <n v="93"/>
    <s v="Action|Adventure|Thriller"/>
    <x v="1228"/>
    <x v="5"/>
    <n v="2002"/>
    <n v="4.5"/>
    <n v="4835968"/>
    <n v="40000000"/>
    <n v="-35164032"/>
  </r>
  <r>
    <x v="120"/>
    <n v="84"/>
    <s v="Comedy|Fantasy|Sci-Fi"/>
    <x v="1229"/>
    <x v="5"/>
    <n v="2001"/>
    <n v="5.8"/>
    <n v="4777007"/>
    <n v="40000000"/>
    <n v="-35222993"/>
  </r>
  <r>
    <x v="377"/>
    <n v="91"/>
    <s v="Comedy|Drama"/>
    <x v="1230"/>
    <x v="5"/>
    <n v="2012"/>
    <n v="5.9"/>
    <n v="18438149"/>
    <n v="40000000"/>
    <n v="-21561851"/>
  </r>
  <r>
    <x v="558"/>
    <n v="94"/>
    <s v="Adventure|Animation|Comedy|Fantasy|Romance"/>
    <x v="1231"/>
    <x v="5"/>
    <n v="2008"/>
    <n v="4.4000000000000004"/>
    <n v="511920"/>
    <n v="40000000"/>
    <n v="-39488080"/>
  </r>
  <r>
    <x v="431"/>
    <n v="115"/>
    <s v="Action|Crime|Drama|Mystery|Thriller"/>
    <x v="1232"/>
    <x v="5"/>
    <n v="2015"/>
    <n v="5.8"/>
    <n v="10640645"/>
    <n v="40000000"/>
    <n v="-29359355"/>
  </r>
  <r>
    <x v="559"/>
    <n v="93"/>
    <s v="Action|Adventure|Family|Thriller"/>
    <x v="1233"/>
    <x v="5"/>
    <n v="2006"/>
    <n v="5.0999999999999996"/>
    <n v="652526"/>
    <n v="40000000"/>
    <n v="-39347474"/>
  </r>
  <r>
    <x v="560"/>
    <n v="113"/>
    <s v="Action|Drama|History|Romance|War"/>
    <x v="1234"/>
    <x v="6"/>
    <n v="2007"/>
    <n v="7.1"/>
    <n v="128978"/>
    <n v="40000000"/>
    <n v="-39871022"/>
  </r>
  <r>
    <x v="17"/>
    <n v="119"/>
    <s v="Action|Adventure|Sci-Fi|Thriller"/>
    <x v="1235"/>
    <x v="5"/>
    <n v="2005"/>
    <n v="8"/>
    <n v="25335935"/>
    <n v="40000000"/>
    <n v="-14664065"/>
  </r>
  <r>
    <x v="235"/>
    <n v="113"/>
    <s v="Comedy|Sport"/>
    <x v="1236"/>
    <x v="5"/>
    <n v="2013"/>
    <n v="6.4"/>
    <n v="29802761"/>
    <n v="40000000"/>
    <n v="-10197239"/>
  </r>
  <r>
    <x v="446"/>
    <n v="130"/>
    <s v="Biography|Drama|Sport"/>
    <x v="1237"/>
    <x v="5"/>
    <n v="2008"/>
    <n v="7.3"/>
    <n v="9589875"/>
    <n v="40000000"/>
    <n v="-30410125"/>
  </r>
  <r>
    <x v="561"/>
    <n v="110"/>
    <s v="Comedy|Drama|Romance"/>
    <x v="1238"/>
    <x v="5"/>
    <n v="2012"/>
    <n v="5.7"/>
    <n v="41102171"/>
    <n v="40000000"/>
    <n v="1102171"/>
  </r>
  <r>
    <x v="470"/>
    <n v="109"/>
    <s v="Action|Sci-Fi|Thriller"/>
    <x v="1239"/>
    <x v="5"/>
    <n v="2011"/>
    <n v="6.7"/>
    <n v="37553932"/>
    <n v="40000000"/>
    <n v="-2446068"/>
  </r>
  <r>
    <x v="337"/>
    <n v="138"/>
    <s v="Drama|Thriller"/>
    <x v="1240"/>
    <x v="5"/>
    <n v="1992"/>
    <n v="7.6"/>
    <n v="141340178"/>
    <n v="40000000"/>
    <n v="101340178"/>
  </r>
  <r>
    <x v="35"/>
    <n v="77"/>
    <s v="Animation|Drama|Family|Fantasy|Musical|Romance"/>
    <x v="1241"/>
    <x v="5"/>
    <n v="2005"/>
    <n v="7.4"/>
    <n v="53337608"/>
    <n v="40000000"/>
    <n v="13337608"/>
  </r>
  <r>
    <x v="453"/>
    <n v="98"/>
    <s v="Comedy|Crime|Thriller"/>
    <x v="1242"/>
    <x v="5"/>
    <n v="2004"/>
    <n v="5.5"/>
    <n v="16323969"/>
    <n v="40000000"/>
    <n v="-23676031"/>
  </r>
  <r>
    <x v="220"/>
    <n v="123"/>
    <s v="Adventure|Fantasy|Mystery"/>
    <x v="1243"/>
    <x v="5"/>
    <n v="2009"/>
    <n v="6.8"/>
    <n v="7689458"/>
    <n v="40000000"/>
    <n v="-32310542"/>
  </r>
  <r>
    <x v="425"/>
    <n v="89"/>
    <s v="Comedy|Family|Fantasy"/>
    <x v="1244"/>
    <x v="5"/>
    <n v="2009"/>
    <n v="4.9000000000000004"/>
    <n v="20916309"/>
    <n v="40000000"/>
    <n v="-19083691"/>
  </r>
  <r>
    <x v="453"/>
    <n v="112"/>
    <s v="Comedy|Romance"/>
    <x v="1245"/>
    <x v="5"/>
    <n v="2008"/>
    <n v="5.9"/>
    <n v="19151864"/>
    <n v="40000000"/>
    <n v="-20848136"/>
  </r>
  <r>
    <x v="257"/>
    <n v="99"/>
    <s v="Comedy"/>
    <x v="1246"/>
    <x v="5"/>
    <n v="2004"/>
    <n v="4.8"/>
    <n v="12181484"/>
    <n v="40000000"/>
    <n v="-27818516"/>
  </r>
  <r>
    <x v="158"/>
    <n v="125"/>
    <s v="Drama|War"/>
    <x v="1247"/>
    <x v="5"/>
    <n v="2008"/>
    <n v="7.1"/>
    <n v="1027749"/>
    <n v="40000000"/>
    <n v="-38972251"/>
  </r>
  <r>
    <x v="562"/>
    <n v="126"/>
    <s v="Action|Drama|Sci-Fi|Thriller"/>
    <x v="1248"/>
    <x v="5"/>
    <n v="2013"/>
    <n v="7"/>
    <n v="4563029"/>
    <n v="39200000"/>
    <n v="-34636971"/>
  </r>
  <r>
    <x v="135"/>
    <n v="107"/>
    <s v="Drama|Fantasy|Romance|Sci-Fi"/>
    <x v="1249"/>
    <x v="5"/>
    <n v="2009"/>
    <n v="7.1"/>
    <n v="63411478"/>
    <n v="39000000"/>
    <n v="24411478"/>
  </r>
  <r>
    <x v="35"/>
    <n v="87"/>
    <s v="Animation|Comedy|Family|Horror|Sci-Fi"/>
    <x v="1250"/>
    <x v="5"/>
    <n v="2012"/>
    <n v="7"/>
    <n v="35287788"/>
    <n v="39000000"/>
    <n v="-3712212"/>
  </r>
  <r>
    <x v="563"/>
    <n v="110"/>
    <s v="Biography|Drama|Romance|Sport"/>
    <x v="1251"/>
    <x v="5"/>
    <n v="2004"/>
    <n v="5.3"/>
    <n v="5881504"/>
    <n v="39000000"/>
    <n v="-33118496"/>
  </r>
  <r>
    <x v="422"/>
    <n v="125"/>
    <s v="Action|Comedy|Sci-Fi"/>
    <x v="1252"/>
    <x v="5"/>
    <n v="1983"/>
    <n v="4.9000000000000004"/>
    <n v="60000000"/>
    <n v="39000000"/>
    <n v="21000000"/>
  </r>
  <r>
    <x v="564"/>
    <n v="93"/>
    <s v="Comedy"/>
    <x v="1253"/>
    <x v="5"/>
    <n v="1996"/>
    <n v="5.7"/>
    <n v="30400000"/>
    <n v="39000000"/>
    <n v="-8600000"/>
  </r>
  <r>
    <x v="565"/>
    <n v="122"/>
    <s v="Action|Biography|Drama"/>
    <x v="1254"/>
    <x v="6"/>
    <n v="2013"/>
    <n v="6.5"/>
    <n v="6594136"/>
    <n v="38600000"/>
    <n v="-32005864"/>
  </r>
  <r>
    <x v="110"/>
    <n v="106"/>
    <s v="Action|Crime|Thriller"/>
    <x v="1255"/>
    <x v="5"/>
    <n v="2001"/>
    <n v="6.7"/>
    <n v="144512310"/>
    <n v="38000000"/>
    <n v="106512310"/>
  </r>
  <r>
    <x v="425"/>
    <n v="84"/>
    <s v="Action|Adventure|Comedy|Family|Sci-Fi"/>
    <x v="1256"/>
    <x v="5"/>
    <n v="2003"/>
    <n v="4.0999999999999996"/>
    <n v="111760631"/>
    <n v="38000000"/>
    <n v="73760631"/>
  </r>
  <r>
    <x v="84"/>
    <n v="140"/>
    <s v="Biography|Drama|Music|Musical"/>
    <x v="1257"/>
    <x v="5"/>
    <n v="1991"/>
    <n v="7.2"/>
    <n v="35183792"/>
    <n v="38000000"/>
    <n v="-2816208"/>
  </r>
  <r>
    <x v="274"/>
    <n v="108"/>
    <s v="Comedy|Romance"/>
    <x v="1258"/>
    <x v="5"/>
    <n v="2002"/>
    <n v="6.1"/>
    <n v="127214072"/>
    <n v="38000000"/>
    <n v="89214072"/>
  </r>
  <r>
    <x v="272"/>
    <n v="96"/>
    <s v="Comedy|Romance"/>
    <x v="1259"/>
    <x v="5"/>
    <n v="2009"/>
    <n v="6.5"/>
    <n v="88915214"/>
    <n v="38000000"/>
    <n v="50915214"/>
  </r>
  <r>
    <x v="425"/>
    <n v="100"/>
    <s v="Action|Adventure|Comedy|Family|Sci-Fi"/>
    <x v="1260"/>
    <x v="5"/>
    <n v="2002"/>
    <n v="5.0999999999999996"/>
    <n v="85570368"/>
    <n v="38000000"/>
    <n v="47570368"/>
  </r>
  <r>
    <x v="78"/>
    <n v="120"/>
    <s v="Drama|Romance"/>
    <x v="1261"/>
    <x v="5"/>
    <n v="2011"/>
    <n v="6.9"/>
    <n v="58700247"/>
    <n v="38000000"/>
    <n v="20700247"/>
  </r>
  <r>
    <x v="566"/>
    <n v="146"/>
    <s v="Biography|Drama|Sport"/>
    <x v="1262"/>
    <x v="5"/>
    <n v="1999"/>
    <n v="7.6"/>
    <n v="50668906"/>
    <n v="38000000"/>
    <n v="12668906"/>
  </r>
  <r>
    <x v="83"/>
    <n v="115"/>
    <s v="Crime|Drama|Thriller"/>
    <x v="1263"/>
    <x v="5"/>
    <n v="2002"/>
    <n v="5.6"/>
    <n v="39177215"/>
    <n v="38000000"/>
    <n v="1177215"/>
  </r>
  <r>
    <x v="421"/>
    <n v="102"/>
    <s v="Drama|Romance"/>
    <x v="1264"/>
    <x v="5"/>
    <n v="2001"/>
    <n v="5.6"/>
    <n v="24044532"/>
    <n v="38000000"/>
    <n v="-13955468"/>
  </r>
  <r>
    <x v="484"/>
    <n v="98"/>
    <s v="Comedy|Drama"/>
    <x v="1265"/>
    <x v="5"/>
    <n v="2001"/>
    <n v="5.5"/>
    <n v="22770864"/>
    <n v="38000000"/>
    <n v="-15229136"/>
  </r>
  <r>
    <x v="438"/>
    <n v="133"/>
    <s v="Mystery|Thriller"/>
    <x v="1266"/>
    <x v="5"/>
    <n v="1999"/>
    <n v="6.7"/>
    <n v="18653746"/>
    <n v="38000000"/>
    <n v="-19346254"/>
  </r>
  <r>
    <x v="83"/>
    <n v="118"/>
    <s v="Crime|Drama|Mystery|Thriller"/>
    <x v="1267"/>
    <x v="5"/>
    <n v="1996"/>
    <n v="6.1"/>
    <n v="17305211"/>
    <n v="38000000"/>
    <n v="-20694789"/>
  </r>
  <r>
    <x v="33"/>
    <n v="129"/>
    <s v="Adventure|Drama"/>
    <x v="1268"/>
    <x v="5"/>
    <n v="1996"/>
    <n v="6.6"/>
    <n v="10300000"/>
    <n v="38000000"/>
    <n v="-27700000"/>
  </r>
  <r>
    <x v="168"/>
    <n v="127"/>
    <s v="Action|Sci-Fi|Thriller"/>
    <x v="1269"/>
    <x v="5"/>
    <n v="2013"/>
    <n v="6.4"/>
    <n v="41997790"/>
    <n v="38000000"/>
    <n v="3997790"/>
  </r>
  <r>
    <x v="567"/>
    <n v="110"/>
    <s v="Action|Adventure|Drama|Thriller|Western"/>
    <x v="1270"/>
    <x v="5"/>
    <n v="2001"/>
    <n v="5.2"/>
    <n v="623374"/>
    <n v="38000000"/>
    <n v="-37376626"/>
  </r>
  <r>
    <x v="568"/>
    <n v="112"/>
    <s v="Action|Adventure|Sci-Fi|Thriller"/>
    <x v="1271"/>
    <x v="5"/>
    <n v="2016"/>
    <n v="5.2"/>
    <n v="34912982"/>
    <n v="38000000"/>
    <n v="-3087018"/>
  </r>
  <r>
    <x v="93"/>
    <n v="123"/>
    <s v="Action|Biography|Drama|Sport"/>
    <x v="1272"/>
    <x v="5"/>
    <n v="2013"/>
    <n v="8.1"/>
    <n v="26903709"/>
    <n v="38000000"/>
    <n v="-11096291"/>
  </r>
  <r>
    <x v="569"/>
    <n v="110"/>
    <s v="Comedy|Romance"/>
    <x v="1273"/>
    <x v="5"/>
    <n v="2016"/>
    <n v="6.1"/>
    <n v="46813366"/>
    <n v="38000000"/>
    <n v="8813366"/>
  </r>
  <r>
    <x v="570"/>
    <n v="110"/>
    <s v="Adventure|Drama|Western"/>
    <x v="1274"/>
    <x v="5"/>
    <n v="2010"/>
    <n v="7.7"/>
    <n v="171031347"/>
    <n v="38000000"/>
    <n v="133031347"/>
  </r>
  <r>
    <x v="333"/>
    <n v="102"/>
    <s v="Action|Mystery|Thriller"/>
    <x v="1275"/>
    <x v="5"/>
    <n v="2003"/>
    <n v="5.0999999999999996"/>
    <n v="7659747"/>
    <n v="38000000"/>
    <n v="-30340253"/>
  </r>
  <r>
    <x v="41"/>
    <n v="124"/>
    <s v="Comedy|Drama|Romance"/>
    <x v="1276"/>
    <x v="5"/>
    <n v="1999"/>
    <n v="6"/>
    <n v="8406264"/>
    <n v="38000000"/>
    <n v="-29593736"/>
  </r>
  <r>
    <x v="27"/>
    <n v="99"/>
    <s v="Comedy|Fantasy"/>
    <x v="1277"/>
    <x v="5"/>
    <n v="1991"/>
    <n v="6.8"/>
    <n v="113502246"/>
    <n v="38000000"/>
    <n v="75502246"/>
  </r>
  <r>
    <x v="32"/>
    <n v="113"/>
    <s v="Comedy|Drama|Fantasy|Romance"/>
    <x v="1278"/>
    <x v="5"/>
    <n v="2006"/>
    <n v="7.6"/>
    <n v="40137776"/>
    <n v="38000000"/>
    <n v="2137776"/>
  </r>
  <r>
    <x v="571"/>
    <n v="118"/>
    <s v="Crime|Mystery|Thriller"/>
    <x v="1279"/>
    <x v="5"/>
    <n v="1997"/>
    <n v="6.4"/>
    <n v="6482195"/>
    <n v="37000000"/>
    <n v="-30517805"/>
  </r>
  <r>
    <x v="504"/>
    <n v="150"/>
    <s v="Crime|Drama|Thriller"/>
    <x v="1280"/>
    <x v="5"/>
    <n v="2010"/>
    <n v="7.6"/>
    <n v="92173235"/>
    <n v="37000000"/>
    <n v="55173235"/>
  </r>
  <r>
    <x v="570"/>
    <n v="96"/>
    <s v="Comedy|Drama"/>
    <x v="1281"/>
    <x v="5"/>
    <n v="2008"/>
    <n v="7"/>
    <n v="60338891"/>
    <n v="37000000"/>
    <n v="23338891"/>
  </r>
  <r>
    <x v="572"/>
    <n v="96"/>
    <s v="Adventure|Comedy|Family|Fantasy"/>
    <x v="1282"/>
    <x v="5"/>
    <n v="2008"/>
    <n v="6"/>
    <n v="48006503"/>
    <n v="37000000"/>
    <n v="11006503"/>
  </r>
  <r>
    <x v="573"/>
    <n v="188"/>
    <s v="Drama"/>
    <x v="1283"/>
    <x v="5"/>
    <n v="1999"/>
    <n v="8"/>
    <n v="22450975"/>
    <n v="37000000"/>
    <n v="-14549025"/>
  </r>
  <r>
    <x v="574"/>
    <n v="107"/>
    <s v="Action|Comedy|Crime"/>
    <x v="1284"/>
    <x v="5"/>
    <n v="2010"/>
    <n v="5.6"/>
    <n v="44867349"/>
    <n v="37000000"/>
    <n v="7867349"/>
  </r>
  <r>
    <x v="575"/>
    <n v="113"/>
    <s v="Drama|Family"/>
    <x v="1285"/>
    <x v="5"/>
    <n v="2011"/>
    <n v="6.9"/>
    <n v="72279690"/>
    <n v="37000000"/>
    <n v="35279690"/>
  </r>
  <r>
    <x v="515"/>
    <n v="122"/>
    <s v="Drama|Fantasy|Romance"/>
    <x v="1286"/>
    <x v="5"/>
    <n v="2008"/>
    <n v="5.2"/>
    <n v="191449475"/>
    <n v="37000000"/>
    <n v="154449475"/>
  </r>
  <r>
    <x v="440"/>
    <n v="118"/>
    <s v="Comedy|Crime"/>
    <x v="1287"/>
    <x v="5"/>
    <n v="2013"/>
    <n v="7"/>
    <n v="150368971"/>
    <n v="37000000"/>
    <n v="113368971"/>
  </r>
  <r>
    <x v="309"/>
    <n v="105"/>
    <s v="Comedy|Drama|Romance"/>
    <x v="1288"/>
    <x v="5"/>
    <n v="2015"/>
    <n v="5.4"/>
    <n v="20991497"/>
    <n v="37000000"/>
    <n v="-16008503"/>
  </r>
  <r>
    <x v="437"/>
    <n v="114"/>
    <s v="Drama|Horror|Mystery|Thriller"/>
    <x v="1289"/>
    <x v="5"/>
    <n v="2011"/>
    <n v="6"/>
    <n v="33037754"/>
    <n v="37000000"/>
    <n v="-3962246"/>
  </r>
  <r>
    <x v="126"/>
    <n v="81"/>
    <s v="Adventure|Animation|Comedy|Family|Sci-Fi"/>
    <x v="1290"/>
    <x v="5"/>
    <n v="2008"/>
    <n v="4.5"/>
    <n v="30105968"/>
    <n v="37000000"/>
    <n v="-6894032"/>
  </r>
  <r>
    <x v="292"/>
    <n v="111"/>
    <s v="Comedy|Family|Romance"/>
    <x v="1291"/>
    <x v="5"/>
    <n v="2001"/>
    <n v="6.2"/>
    <n v="108244774"/>
    <n v="37000000"/>
    <n v="71244774"/>
  </r>
  <r>
    <x v="576"/>
    <n v="98"/>
    <s v="Comedy|Fantasy|Romance"/>
    <x v="1292"/>
    <x v="5"/>
    <n v="2004"/>
    <n v="6.1"/>
    <n v="56044241"/>
    <n v="37000000"/>
    <n v="19044241"/>
  </r>
  <r>
    <x v="334"/>
    <n v="109"/>
    <s v="Comedy|Crime"/>
    <x v="1293"/>
    <x v="5"/>
    <n v="2004"/>
    <n v="5.4"/>
    <n v="69148997"/>
    <n v="37000000"/>
    <n v="32148997"/>
  </r>
  <r>
    <x v="299"/>
    <n v="111"/>
    <s v="Comedy|Romance"/>
    <x v="1294"/>
    <x v="5"/>
    <n v="2011"/>
    <n v="5.9"/>
    <n v="45045037"/>
    <n v="36000000"/>
    <n v="9045037"/>
  </r>
  <r>
    <x v="51"/>
    <n v="155"/>
    <s v="Drama|History"/>
    <x v="1295"/>
    <x v="5"/>
    <n v="1997"/>
    <n v="7.2"/>
    <n v="44175394"/>
    <n v="36000000"/>
    <n v="8175394"/>
  </r>
  <r>
    <x v="577"/>
    <n v="119"/>
    <s v="Action|Adventure|Drama|Thriller"/>
    <x v="1296"/>
    <x v="5"/>
    <n v="1980"/>
    <n v="4.7"/>
    <n v="7000000"/>
    <n v="36000000"/>
    <n v="-29000000"/>
  </r>
  <r>
    <x v="537"/>
    <n v="116"/>
    <s v="Crime|Drama|Thriller"/>
    <x v="1297"/>
    <x v="5"/>
    <n v="2002"/>
    <n v="7"/>
    <n v="71026631"/>
    <n v="36000000"/>
    <n v="35026631"/>
  </r>
  <r>
    <x v="45"/>
    <n v="93"/>
    <s v="Action|Crime|Drama|Mystery|Thriller"/>
    <x v="1298"/>
    <x v="5"/>
    <n v="1997"/>
    <n v="6.9"/>
    <n v="50129186"/>
    <n v="36000000"/>
    <n v="14129186"/>
  </r>
  <r>
    <x v="578"/>
    <n v="121"/>
    <s v="Action|Adventure|Thriller"/>
    <x v="1299"/>
    <x v="5"/>
    <n v="1983"/>
    <n v="6.2"/>
    <n v="55500000"/>
    <n v="36000000"/>
    <n v="19500000"/>
  </r>
  <r>
    <x v="579"/>
    <n v="101"/>
    <s v="Comedy|Sci-Fi"/>
    <x v="1300"/>
    <x v="5"/>
    <n v="2010"/>
    <n v="6.4"/>
    <n v="50213619"/>
    <n v="36000000"/>
    <n v="14213619"/>
  </r>
  <r>
    <x v="575"/>
    <n v="107"/>
    <s v="Drama|Family"/>
    <x v="1301"/>
    <x v="5"/>
    <n v="2014"/>
    <n v="6.4"/>
    <n v="42019483"/>
    <n v="36000000"/>
    <n v="6019483"/>
  </r>
  <r>
    <x v="349"/>
    <n v="109"/>
    <s v="Action|Crime|Drama|Thriller"/>
    <x v="1302"/>
    <x v="5"/>
    <n v="2003"/>
    <n v="6.1"/>
    <n v="26183197"/>
    <n v="36000000"/>
    <n v="-9816803"/>
  </r>
  <r>
    <x v="337"/>
    <n v="130"/>
    <s v="Drama|History"/>
    <x v="1303"/>
    <x v="5"/>
    <n v="1996"/>
    <n v="6.7"/>
    <n v="13052741"/>
    <n v="36000000"/>
    <n v="-22947259"/>
  </r>
  <r>
    <x v="580"/>
    <n v="127"/>
    <s v="Drama|Mystery|Romance|Thriller"/>
    <x v="1304"/>
    <x v="5"/>
    <n v="1999"/>
    <n v="6.8"/>
    <n v="14378353"/>
    <n v="36000000"/>
    <n v="-21621647"/>
  </r>
  <r>
    <x v="470"/>
    <n v="106"/>
    <s v="Drama|Sci-Fi|Thriller"/>
    <x v="1305"/>
    <x v="5"/>
    <n v="1997"/>
    <n v="7.8"/>
    <n v="12339633"/>
    <n v="36000000"/>
    <n v="-23660367"/>
  </r>
  <r>
    <x v="524"/>
    <n v="95"/>
    <s v="Biography|Comedy|Romance"/>
    <x v="1306"/>
    <x v="5"/>
    <n v="2000"/>
    <n v="5.3"/>
    <n v="2954405"/>
    <n v="36000000"/>
    <n v="-33045595"/>
  </r>
  <r>
    <x v="581"/>
    <n v="105"/>
    <s v="Action|Biography|Drama|History"/>
    <x v="1307"/>
    <x v="14"/>
    <n v="2015"/>
    <n v="7.2"/>
    <n v="2126511"/>
    <n v="36000000"/>
    <n v="-33873489"/>
  </r>
  <r>
    <x v="465"/>
    <n v="102"/>
    <s v="Biography|Drama|War"/>
    <x v="1308"/>
    <x v="5"/>
    <n v="2011"/>
    <n v="5.9"/>
    <n v="1068392"/>
    <n v="36000000"/>
    <n v="-34931608"/>
  </r>
  <r>
    <x v="582"/>
    <n v="95"/>
    <s v="Comedy"/>
    <x v="1309"/>
    <x v="5"/>
    <n v="2003"/>
    <n v="5.4"/>
    <n v="37788228"/>
    <n v="35200000"/>
    <n v="2588228"/>
  </r>
  <r>
    <x v="535"/>
    <n v="95"/>
    <s v="Action|Sci-Fi"/>
    <x v="1310"/>
    <x v="5"/>
    <n v="2012"/>
    <n v="7.1"/>
    <n v="13401683"/>
    <n v="35000000"/>
    <n v="-21598317"/>
  </r>
  <r>
    <x v="214"/>
    <n v="100"/>
    <s v="Comedy|Family"/>
    <x v="1311"/>
    <x v="5"/>
    <n v="2009"/>
    <n v="5.4"/>
    <n v="73023275"/>
    <n v="35000000"/>
    <n v="38023275"/>
  </r>
  <r>
    <x v="583"/>
    <n v="116"/>
    <s v="Action|Crime|Thriller"/>
    <x v="1312"/>
    <x v="5"/>
    <n v="2011"/>
    <n v="6.5"/>
    <n v="25093607"/>
    <n v="35000000"/>
    <n v="-9906393"/>
  </r>
  <r>
    <x v="584"/>
    <n v="102"/>
    <s v="Action|Adventure|Fantasy|War"/>
    <x v="1313"/>
    <x v="5"/>
    <n v="2007"/>
    <n v="5.4"/>
    <n v="5932060"/>
    <n v="35000000"/>
    <n v="-29067940"/>
  </r>
  <r>
    <x v="38"/>
    <n v="127"/>
    <s v="Adventure|Drama|Romance|War"/>
    <x v="1314"/>
    <x v="5"/>
    <n v="2003"/>
    <n v="6.5"/>
    <n v="4426297"/>
    <n v="35000000"/>
    <n v="-30573703"/>
  </r>
  <r>
    <x v="585"/>
    <n v="80"/>
    <s v="Animation|Comedy|Family|Fantasy"/>
    <x v="1315"/>
    <x v="5"/>
    <n v="2004"/>
    <n v="5"/>
    <n v="75367693"/>
    <n v="35000000"/>
    <n v="40367693"/>
  </r>
  <r>
    <x v="242"/>
    <n v="122"/>
    <s v="Horror|Mystery|Thriller"/>
    <x v="1316"/>
    <x v="5"/>
    <n v="2001"/>
    <n v="6.8"/>
    <n v="31598308"/>
    <n v="35000000"/>
    <n v="-3401692"/>
  </r>
  <r>
    <x v="586"/>
    <n v="87"/>
    <s v="Action|Adventure|Comedy"/>
    <x v="1317"/>
    <x v="5"/>
    <n v="2003"/>
    <n v="6.1"/>
    <n v="27972410"/>
    <n v="35000000"/>
    <n v="-7027590"/>
  </r>
  <r>
    <x v="23"/>
    <n v="119"/>
    <s v="Drama|Romance"/>
    <x v="1318"/>
    <x v="5"/>
    <n v="2008"/>
    <n v="7.3"/>
    <n v="22877808"/>
    <n v="35000000"/>
    <n v="-12122192"/>
  </r>
  <r>
    <x v="299"/>
    <n v="109"/>
    <s v="Comedy"/>
    <x v="1319"/>
    <x v="5"/>
    <n v="2014"/>
    <n v="5.7"/>
    <n v="86208010"/>
    <n v="35000000"/>
    <n v="51208010"/>
  </r>
  <r>
    <x v="226"/>
    <n v="121"/>
    <s v="Comedy|Drama"/>
    <x v="1320"/>
    <x v="5"/>
    <n v="2015"/>
    <n v="7.2"/>
    <n v="75274748"/>
    <n v="35000000"/>
    <n v="40274748"/>
  </r>
  <r>
    <x v="62"/>
    <n v="131"/>
    <s v="Action|Adventure|Drama|Romance|Thriller"/>
    <x v="1321"/>
    <x v="5"/>
    <n v="2002"/>
    <n v="7.7"/>
    <n v="54228104"/>
    <n v="35000000"/>
    <n v="19228104"/>
  </r>
  <r>
    <x v="587"/>
    <n v="115"/>
    <s v="Biography|Drama|History|Romance"/>
    <x v="1322"/>
    <x v="5"/>
    <n v="2008"/>
    <n v="6.7"/>
    <n v="26814957"/>
    <n v="35000000"/>
    <n v="-8185043"/>
  </r>
  <r>
    <x v="588"/>
    <n v="118"/>
    <s v="Action|Adventure|Mystery|Sci-Fi|Thriller"/>
    <x v="1323"/>
    <x v="5"/>
    <n v="1994"/>
    <n v="6.6"/>
    <n v="75668868"/>
    <n v="35000000"/>
    <n v="40668868"/>
  </r>
  <r>
    <x v="589"/>
    <n v="123"/>
    <s v="Comedy|Crime|Romance"/>
    <x v="1324"/>
    <x v="5"/>
    <n v="2001"/>
    <n v="6.2"/>
    <n v="40334024"/>
    <n v="35000000"/>
    <n v="5334024"/>
  </r>
  <r>
    <x v="590"/>
    <n v="133"/>
    <s v="Drama|Sport"/>
    <x v="1325"/>
    <x v="5"/>
    <n v="2015"/>
    <n v="7.7"/>
    <n v="109712885"/>
    <n v="35000000"/>
    <n v="74712885"/>
  </r>
  <r>
    <x v="238"/>
    <n v="108"/>
    <s v="Comedy"/>
    <x v="1326"/>
    <x v="5"/>
    <n v="2009"/>
    <n v="7.8"/>
    <n v="277313371"/>
    <n v="35000000"/>
    <n v="242313371"/>
  </r>
  <r>
    <x v="35"/>
    <n v="126"/>
    <s v="Action|Adventure"/>
    <x v="1327"/>
    <x v="5"/>
    <n v="1989"/>
    <n v="7.6"/>
    <n v="251188924"/>
    <n v="35000000"/>
    <n v="216188924"/>
  </r>
  <r>
    <x v="118"/>
    <n v="121"/>
    <s v="Action|Crime|Thriller"/>
    <x v="1328"/>
    <x v="5"/>
    <n v="1992"/>
    <n v="6.7"/>
    <n v="144731527"/>
    <n v="35000000"/>
    <n v="109731527"/>
  </r>
  <r>
    <x v="425"/>
    <n v="88"/>
    <s v="Action|Adventure|Comedy|Family|Sci-Fi"/>
    <x v="1329"/>
    <x v="5"/>
    <n v="2001"/>
    <n v="5.4"/>
    <n v="112692062"/>
    <n v="35000000"/>
    <n v="77692062"/>
  </r>
  <r>
    <x v="239"/>
    <n v="106"/>
    <s v="Comedy|Crime"/>
    <x v="1330"/>
    <x v="5"/>
    <n v="2011"/>
    <n v="6.9"/>
    <n v="117528646"/>
    <n v="35000000"/>
    <n v="82528646"/>
  </r>
  <r>
    <x v="348"/>
    <n v="109"/>
    <s v="Comedy|Drama|Romance"/>
    <x v="1331"/>
    <x v="5"/>
    <n v="2006"/>
    <n v="6.8"/>
    <n v="124732962"/>
    <n v="35000000"/>
    <n v="89732962"/>
  </r>
  <r>
    <x v="591"/>
    <n v="143"/>
    <s v="Adventure|Mystery|Sci-Fi"/>
    <x v="1332"/>
    <x v="5"/>
    <n v="1979"/>
    <n v="6.4"/>
    <n v="82300000"/>
    <n v="35000000"/>
    <n v="47300000"/>
  </r>
  <r>
    <x v="239"/>
    <n v="120"/>
    <s v="Comedy|Crime"/>
    <x v="1333"/>
    <x v="5"/>
    <n v="2013"/>
    <n v="5.7"/>
    <n v="134455175"/>
    <n v="35000000"/>
    <n v="99455175"/>
  </r>
  <r>
    <x v="67"/>
    <n v="128"/>
    <s v="Crime|Thriller"/>
    <x v="1334"/>
    <x v="5"/>
    <n v="1991"/>
    <n v="7.3"/>
    <n v="79100000"/>
    <n v="35000000"/>
    <n v="44100000"/>
  </r>
  <r>
    <x v="272"/>
    <n v="123"/>
    <s v="Crime|Drama|Thriller"/>
    <x v="1335"/>
    <x v="5"/>
    <n v="2008"/>
    <n v="6.8"/>
    <n v="81159365"/>
    <n v="35000000"/>
    <n v="46159365"/>
  </r>
  <r>
    <x v="278"/>
    <n v="129"/>
    <s v="Comedy|Romance"/>
    <x v="1336"/>
    <x v="5"/>
    <n v="2015"/>
    <n v="6.3"/>
    <n v="110008260"/>
    <n v="35000000"/>
    <n v="75008260"/>
  </r>
  <r>
    <x v="592"/>
    <n v="105"/>
    <s v="Comedy|Romance"/>
    <x v="1337"/>
    <x v="5"/>
    <n v="2005"/>
    <n v="5.9"/>
    <n v="67962333"/>
    <n v="35000000"/>
    <n v="32962333"/>
  </r>
  <r>
    <x v="417"/>
    <n v="138"/>
    <s v="Crime|Drama|Mystery|Thriller"/>
    <x v="1338"/>
    <x v="5"/>
    <n v="1997"/>
    <n v="8.3000000000000007"/>
    <n v="64604977"/>
    <n v="35000000"/>
    <n v="29604977"/>
  </r>
  <r>
    <x v="73"/>
    <n v="100"/>
    <s v="Adventure|Comedy|Family|Sci-Fi"/>
    <x v="1339"/>
    <x v="5"/>
    <n v="2005"/>
    <n v="6.2"/>
    <n v="63939454"/>
    <n v="35000000"/>
    <n v="28939454"/>
  </r>
  <r>
    <x v="208"/>
    <n v="90"/>
    <s v="Comedy"/>
    <x v="1340"/>
    <x v="5"/>
    <n v="1997"/>
    <n v="6.3"/>
    <n v="63826569"/>
    <n v="35000000"/>
    <n v="28826569"/>
  </r>
  <r>
    <x v="150"/>
    <n v="108"/>
    <s v="Action|Horror|Sci-Fi|Thriller"/>
    <x v="1341"/>
    <x v="5"/>
    <n v="1995"/>
    <n v="5.8"/>
    <n v="60054449"/>
    <n v="35000000"/>
    <n v="25054449"/>
  </r>
  <r>
    <x v="281"/>
    <n v="132"/>
    <s v="Action|Adventure"/>
    <x v="1342"/>
    <x v="5"/>
    <n v="1998"/>
    <n v="6.4"/>
    <n v="56876365"/>
    <n v="35000000"/>
    <n v="21876365"/>
  </r>
  <r>
    <x v="281"/>
    <n v="123"/>
    <s v="Biography|Drama|Family|History|Sport"/>
    <x v="1343"/>
    <x v="5"/>
    <n v="2010"/>
    <n v="7.2"/>
    <n v="59699513"/>
    <n v="35000000"/>
    <n v="24699513"/>
  </r>
  <r>
    <x v="593"/>
    <n v="109"/>
    <s v="Biography|Drama|Sport"/>
    <x v="1344"/>
    <x v="5"/>
    <n v="2003"/>
    <n v="6.9"/>
    <n v="52277485"/>
    <n v="35000000"/>
    <n v="17277485"/>
  </r>
  <r>
    <x v="324"/>
    <n v="109"/>
    <s v="Comedy|Romance"/>
    <x v="1345"/>
    <x v="5"/>
    <n v="2011"/>
    <n v="6.6"/>
    <n v="55802754"/>
    <n v="35000000"/>
    <n v="20802754"/>
  </r>
  <r>
    <x v="594"/>
    <n v="92"/>
    <s v="Comedy"/>
    <x v="1346"/>
    <x v="5"/>
    <n v="2016"/>
    <n v="6"/>
    <n v="55291815"/>
    <n v="35000000"/>
    <n v="20291815"/>
  </r>
  <r>
    <x v="167"/>
    <n v="125"/>
    <s v="Biography|Comedy|Drama|History|Music"/>
    <x v="1347"/>
    <x v="5"/>
    <n v="2013"/>
    <n v="7.5"/>
    <n v="83299761"/>
    <n v="35000000"/>
    <n v="48299761"/>
  </r>
  <r>
    <x v="278"/>
    <n v="134"/>
    <s v="Comedy"/>
    <x v="1348"/>
    <x v="5"/>
    <n v="2012"/>
    <n v="6.2"/>
    <n v="67523385"/>
    <n v="35000000"/>
    <n v="32523385"/>
  </r>
  <r>
    <x v="212"/>
    <n v="88"/>
    <s v="Comedy|Family"/>
    <x v="1349"/>
    <x v="5"/>
    <n v="2009"/>
    <n v="5.4"/>
    <n v="49474048"/>
    <n v="35000000"/>
    <n v="14474048"/>
  </r>
  <r>
    <x v="595"/>
    <n v="92"/>
    <s v="Action|Adventure|Fantasy|Sci-Fi|Thriller"/>
    <x v="1350"/>
    <x v="5"/>
    <n v="2009"/>
    <n v="6.6"/>
    <n v="45802315"/>
    <n v="35000000"/>
    <n v="10802315"/>
  </r>
  <r>
    <x v="532"/>
    <n v="91"/>
    <s v="Comedy|Romance"/>
    <x v="1351"/>
    <x v="5"/>
    <n v="2007"/>
    <n v="5.3"/>
    <n v="43792641"/>
    <n v="35000000"/>
    <n v="8792641"/>
  </r>
  <r>
    <x v="41"/>
    <n v="147"/>
    <s v="Biography|Crime|Drama"/>
    <x v="1352"/>
    <x v="5"/>
    <n v="1997"/>
    <n v="7.8"/>
    <n v="41954997"/>
    <n v="35000000"/>
    <n v="6954997"/>
  </r>
  <r>
    <x v="570"/>
    <n v="104"/>
    <s v="Comedy|Crime|Thriller"/>
    <x v="1353"/>
    <x v="5"/>
    <n v="2004"/>
    <n v="6.2"/>
    <n v="39692139"/>
    <n v="35000000"/>
    <n v="4692139"/>
  </r>
  <r>
    <x v="203"/>
    <n v="103"/>
    <s v="Action|Crime|Drama|Mystery|Thriller"/>
    <x v="1354"/>
    <x v="5"/>
    <n v="2008"/>
    <n v="5.4"/>
    <n v="40687294"/>
    <n v="35000000"/>
    <n v="5687294"/>
  </r>
  <r>
    <x v="596"/>
    <n v="104"/>
    <s v="Comedy|Romance"/>
    <x v="1355"/>
    <x v="5"/>
    <n v="2010"/>
    <n v="5.3"/>
    <n v="37481242"/>
    <n v="35000000"/>
    <n v="2481242"/>
  </r>
  <r>
    <x v="597"/>
    <n v="112"/>
    <s v="Comedy|Drama|Romance"/>
    <x v="1356"/>
    <x v="5"/>
    <n v="2011"/>
    <n v="5.9"/>
    <n v="39026186"/>
    <n v="35000000"/>
    <n v="4026186"/>
  </r>
  <r>
    <x v="598"/>
    <n v="102"/>
    <s v="Action|Adventure|Comedy|Thriller"/>
    <x v="1357"/>
    <x v="5"/>
    <n v="1994"/>
    <n v="3.8"/>
    <n v="33423521"/>
    <n v="35000000"/>
    <n v="-1576479"/>
  </r>
  <r>
    <x v="438"/>
    <n v="150"/>
    <s v="Biography|Drama|War"/>
    <x v="1358"/>
    <x v="5"/>
    <n v="2002"/>
    <n v="8.5"/>
    <n v="32519322"/>
    <n v="35000000"/>
    <n v="-2480678"/>
  </r>
  <r>
    <x v="219"/>
    <n v="137"/>
    <s v="Biography|Crime|Drama"/>
    <x v="1359"/>
    <x v="5"/>
    <n v="2011"/>
    <n v="6.6"/>
    <n v="37304950"/>
    <n v="35000000"/>
    <n v="2304950"/>
  </r>
  <r>
    <x v="599"/>
    <n v="112"/>
    <s v="Horror|Mystery"/>
    <x v="1360"/>
    <x v="5"/>
    <n v="2008"/>
    <n v="6.2"/>
    <n v="30691439"/>
    <n v="35000000"/>
    <n v="-4308561"/>
  </r>
  <r>
    <x v="600"/>
    <n v="101"/>
    <s v="Drama|Fantasy|Horror"/>
    <x v="1361"/>
    <x v="5"/>
    <n v="2002"/>
    <n v="5.2"/>
    <n v="30307804"/>
    <n v="35000000"/>
    <n v="-4692196"/>
  </r>
  <r>
    <x v="248"/>
    <n v="103"/>
    <s v="Action|Horror|Sci-Fi"/>
    <x v="1362"/>
    <x v="5"/>
    <n v="1990"/>
    <n v="6.2"/>
    <n v="30669413"/>
    <n v="35000000"/>
    <n v="-4330587"/>
  </r>
  <r>
    <x v="346"/>
    <n v="101"/>
    <s v="Crime|Drama|Thriller"/>
    <x v="1363"/>
    <x v="5"/>
    <n v="2008"/>
    <n v="6.2"/>
    <n v="28687835"/>
    <n v="35000000"/>
    <n v="-6312165"/>
  </r>
  <r>
    <x v="601"/>
    <n v="112"/>
    <s v="Comedy|Drama|Romance|Sci-Fi"/>
    <x v="1364"/>
    <x v="5"/>
    <n v="1999"/>
    <n v="6.6"/>
    <n v="26494611"/>
    <n v="35000000"/>
    <n v="-8505389"/>
  </r>
  <r>
    <x v="574"/>
    <n v="102"/>
    <s v="Comedy|Drama|Romance"/>
    <x v="1365"/>
    <x v="5"/>
    <n v="2004"/>
    <n v="6.2"/>
    <n v="25266129"/>
    <n v="35000000"/>
    <n v="-9733871"/>
  </r>
  <r>
    <x v="110"/>
    <n v="101"/>
    <s v="Action|Crime|Mystery|Thriller"/>
    <x v="1366"/>
    <x v="5"/>
    <n v="2012"/>
    <n v="5.0999999999999996"/>
    <n v="25863915"/>
    <n v="35000000"/>
    <n v="-9136085"/>
  </r>
  <r>
    <x v="602"/>
    <n v="109"/>
    <s v="Comedy|Family|Fantasy"/>
    <x v="1367"/>
    <x v="5"/>
    <n v="2010"/>
    <n v="6.1"/>
    <n v="28995450"/>
    <n v="35000000"/>
    <n v="-6004550"/>
  </r>
  <r>
    <x v="420"/>
    <n v="140"/>
    <s v="Biography|Crime|Drama"/>
    <x v="1368"/>
    <x v="5"/>
    <n v="1992"/>
    <n v="6.6"/>
    <n v="24276500"/>
    <n v="35000000"/>
    <n v="-10723500"/>
  </r>
  <r>
    <x v="603"/>
    <n v="96"/>
    <s v="Comedy|Family|Fantasy|Romance"/>
    <x v="1369"/>
    <x v="5"/>
    <n v="2004"/>
    <n v="6.3"/>
    <n v="22913677"/>
    <n v="35000000"/>
    <n v="-12086323"/>
  </r>
  <r>
    <x v="604"/>
    <n v="123"/>
    <s v="Biography|Drama|Sport"/>
    <x v="1370"/>
    <x v="5"/>
    <n v="2015"/>
    <n v="7.1"/>
    <n v="34531832"/>
    <n v="35000000"/>
    <n v="-468168"/>
  </r>
  <r>
    <x v="264"/>
    <n v="106"/>
    <s v="Action|Mystery|Thriller"/>
    <x v="1371"/>
    <x v="5"/>
    <n v="2011"/>
    <n v="5"/>
    <n v="28064226"/>
    <n v="35000000"/>
    <n v="-6935774"/>
  </r>
  <r>
    <x v="605"/>
    <n v="76"/>
    <s v="Adventure|Animation|Comedy|Family|War"/>
    <x v="1372"/>
    <x v="5"/>
    <n v="2005"/>
    <n v="5.6"/>
    <n v="19447478"/>
    <n v="35000000"/>
    <n v="-15552522"/>
  </r>
  <r>
    <x v="606"/>
    <n v="82"/>
    <s v="Action|Comedy|Sci-Fi|Thriller"/>
    <x v="1373"/>
    <x v="5"/>
    <n v="2008"/>
    <n v="4.5"/>
    <n v="25871834"/>
    <n v="35000000"/>
    <n v="-9128166"/>
  </r>
  <r>
    <x v="607"/>
    <n v="109"/>
    <s v="Crime|Drama|Thriller"/>
    <x v="1374"/>
    <x v="5"/>
    <n v="2013"/>
    <n v="6.2"/>
    <n v="19692608"/>
    <n v="35000000"/>
    <n v="-15307392"/>
  </r>
  <r>
    <x v="533"/>
    <n v="99"/>
    <s v="Comedy|Horror"/>
    <x v="1375"/>
    <x v="5"/>
    <n v="2005"/>
    <n v="5"/>
    <n v="19294901"/>
    <n v="35000000"/>
    <n v="-15705099"/>
  </r>
  <r>
    <x v="379"/>
    <n v="91"/>
    <s v="Action|Crime|Thriller"/>
    <x v="1376"/>
    <x v="5"/>
    <n v="2012"/>
    <n v="6.5"/>
    <n v="20275446"/>
    <n v="35000000"/>
    <n v="-14724554"/>
  </r>
  <r>
    <x v="530"/>
    <n v="87"/>
    <s v="Action|Comedy|Crime"/>
    <x v="1377"/>
    <x v="5"/>
    <n v="2015"/>
    <n v="5.0999999999999996"/>
    <n v="34507079"/>
    <n v="35000000"/>
    <n v="-492921"/>
  </r>
  <r>
    <x v="414"/>
    <n v="125"/>
    <s v="Adventure|Drama|Romance|War"/>
    <x v="1378"/>
    <x v="5"/>
    <n v="2002"/>
    <n v="6.5"/>
    <n v="18306166"/>
    <n v="35000000"/>
    <n v="-16693834"/>
  </r>
  <r>
    <x v="326"/>
    <n v="118"/>
    <s v="Action|Crime|Romance|Thriller"/>
    <x v="1379"/>
    <x v="5"/>
    <n v="2013"/>
    <n v="6.2"/>
    <n v="17609982"/>
    <n v="35000000"/>
    <n v="-17390018"/>
  </r>
  <r>
    <x v="511"/>
    <n v="92"/>
    <s v="Comedy|Family"/>
    <x v="1380"/>
    <x v="5"/>
    <n v="2010"/>
    <n v="3.8"/>
    <n v="17596256"/>
    <n v="35000000"/>
    <n v="-17403744"/>
  </r>
  <r>
    <x v="353"/>
    <n v="92"/>
    <s v="Drama|Thriller|War"/>
    <x v="1381"/>
    <x v="5"/>
    <n v="2007"/>
    <n v="6.2"/>
    <n v="14998070"/>
    <n v="35000000"/>
    <n v="-20001930"/>
  </r>
  <r>
    <x v="608"/>
    <n v="115"/>
    <s v="Action|Drama|Thriller|War"/>
    <x v="1382"/>
    <x v="5"/>
    <n v="1991"/>
    <n v="5.7"/>
    <n v="14587732"/>
    <n v="35000000"/>
    <n v="-20412268"/>
  </r>
  <r>
    <x v="548"/>
    <n v="120"/>
    <s v="Comedy|Music"/>
    <x v="1383"/>
    <x v="5"/>
    <n v="2007"/>
    <n v="6.7"/>
    <n v="18317151"/>
    <n v="35000000"/>
    <n v="-16682849"/>
  </r>
  <r>
    <x v="609"/>
    <n v="111"/>
    <s v="Drama"/>
    <x v="1384"/>
    <x v="5"/>
    <n v="2001"/>
    <n v="6.8"/>
    <n v="11405825"/>
    <n v="35000000"/>
    <n v="-23594175"/>
  </r>
  <r>
    <x v="243"/>
    <n v="94"/>
    <s v="Action|Western"/>
    <x v="1385"/>
    <x v="5"/>
    <n v="2001"/>
    <n v="6"/>
    <n v="13264986"/>
    <n v="35000000"/>
    <n v="-21735014"/>
  </r>
  <r>
    <x v="610"/>
    <n v="100"/>
    <s v="Biography|Drama|History|Romance"/>
    <x v="1386"/>
    <x v="5"/>
    <n v="2009"/>
    <n v="7.3"/>
    <n v="10991381"/>
    <n v="35000000"/>
    <n v="-24008619"/>
  </r>
  <r>
    <x v="206"/>
    <n v="101"/>
    <s v="Action|Crime|Mystery|Thriller"/>
    <x v="1387"/>
    <x v="5"/>
    <n v="2009"/>
    <n v="5.5"/>
    <n v="10268846"/>
    <n v="35000000"/>
    <n v="-24731154"/>
  </r>
  <r>
    <x v="611"/>
    <n v="91"/>
    <s v="Action|Comedy|Thriller"/>
    <x v="1388"/>
    <x v="5"/>
    <n v="1998"/>
    <n v="4.8"/>
    <n v="10076136"/>
    <n v="35000000"/>
    <n v="-24923864"/>
  </r>
  <r>
    <x v="60"/>
    <n v="109"/>
    <s v="Action|Crime|Drama|Thriller"/>
    <x v="1389"/>
    <x v="5"/>
    <n v="2014"/>
    <n v="5.7"/>
    <n v="10499968"/>
    <n v="35000000"/>
    <n v="-24500032"/>
  </r>
  <r>
    <x v="612"/>
    <n v="103"/>
    <s v="Action|Crime|Drama|Thriller"/>
    <x v="1390"/>
    <x v="5"/>
    <n v="2008"/>
    <n v="6"/>
    <n v="7948159"/>
    <n v="35000000"/>
    <n v="-27051841"/>
  </r>
  <r>
    <x v="585"/>
    <n v="83"/>
    <s v="Action|Adventure|Family|Sci-Fi"/>
    <x v="1391"/>
    <x v="5"/>
    <n v="2006"/>
    <n v="4.2"/>
    <n v="11631245"/>
    <n v="35000000"/>
    <n v="-23368755"/>
  </r>
  <r>
    <x v="43"/>
    <n v="123"/>
    <s v="Adventure|Biography|Drama|Thriller"/>
    <x v="1392"/>
    <x v="5"/>
    <n v="2015"/>
    <n v="7.4"/>
    <n v="10137502"/>
    <n v="35000000"/>
    <n v="-24862498"/>
  </r>
  <r>
    <x v="613"/>
    <n v="101"/>
    <s v="Action|Adventure|Fantasy"/>
    <x v="1393"/>
    <x v="5"/>
    <n v="1997"/>
    <n v="4.5999999999999996"/>
    <n v="6448817"/>
    <n v="35000000"/>
    <n v="-28551183"/>
  </r>
  <r>
    <x v="33"/>
    <n v="117"/>
    <s v="Comedy|Drama|Romance"/>
    <x v="1394"/>
    <x v="5"/>
    <n v="2006"/>
    <n v="6.9"/>
    <n v="7458269"/>
    <n v="35000000"/>
    <n v="-27541731"/>
  </r>
  <r>
    <x v="118"/>
    <n v="114"/>
    <s v="Drama"/>
    <x v="1395"/>
    <x v="5"/>
    <n v="1992"/>
    <n v="6.9"/>
    <n v="4651977"/>
    <n v="35000000"/>
    <n v="-30348023"/>
  </r>
  <r>
    <x v="326"/>
    <n v="330"/>
    <s v="Crime|Drama"/>
    <x v="1396"/>
    <x v="5"/>
    <n v="1993"/>
    <n v="8"/>
    <n v="4496583"/>
    <n v="35000000"/>
    <n v="-30503417"/>
  </r>
  <r>
    <x v="614"/>
    <n v="121"/>
    <s v="Action|Drama|Sci-Fi|Thriller"/>
    <x v="1397"/>
    <x v="5"/>
    <n v="1997"/>
    <n v="6.4"/>
    <n v="2221994"/>
    <n v="35000000"/>
    <n v="-32778006"/>
  </r>
  <r>
    <x v="215"/>
    <n v="114"/>
    <s v="Crime|Drama|Mystery|Thriller"/>
    <x v="1398"/>
    <x v="5"/>
    <n v="2002"/>
    <n v="6.3"/>
    <n v="6592103"/>
    <n v="35000000"/>
    <n v="-28407897"/>
  </r>
  <r>
    <x v="121"/>
    <n v="148"/>
    <s v="Drama|Romance|War|Western"/>
    <x v="1399"/>
    <x v="5"/>
    <n v="1999"/>
    <n v="6.8"/>
    <n v="630779"/>
    <n v="35000000"/>
    <n v="-34369221"/>
  </r>
  <r>
    <x v="615"/>
    <n v="91"/>
    <s v="Comedy"/>
    <x v="1400"/>
    <x v="5"/>
    <n v="2015"/>
    <n v="5.4"/>
    <n v="10214013"/>
    <n v="35000000"/>
    <n v="-24785987"/>
  </r>
  <r>
    <x v="138"/>
    <n v="96"/>
    <s v="Drama|Sci-Fi"/>
    <x v="1401"/>
    <x v="5"/>
    <n v="2006"/>
    <n v="7.3"/>
    <n v="10139254"/>
    <n v="35000000"/>
    <n v="-24860746"/>
  </r>
  <r>
    <x v="154"/>
    <n v="96"/>
    <s v="Action|Crime|Drama|Thriller"/>
    <x v="1402"/>
    <x v="5"/>
    <n v="2012"/>
    <n v="5.5"/>
    <n v="183125"/>
    <n v="35000000"/>
    <n v="-34816875"/>
  </r>
  <r>
    <x v="405"/>
    <n v="105"/>
    <s v="Comedy|Romance|Sport"/>
    <x v="1403"/>
    <x v="5"/>
    <n v="2012"/>
    <n v="5.7"/>
    <n v="13101142"/>
    <n v="35000000"/>
    <n v="-21898858"/>
  </r>
  <r>
    <x v="587"/>
    <n v="141"/>
    <s v="Biography|Drama|History"/>
    <x v="1404"/>
    <x v="5"/>
    <n v="2013"/>
    <n v="7.1"/>
    <n v="8324748"/>
    <n v="35000000"/>
    <n v="-26675252"/>
  </r>
  <r>
    <x v="356"/>
    <n v="99"/>
    <s v="Adventure|Comedy|Family|Sport"/>
    <x v="1405"/>
    <x v="5"/>
    <n v="2002"/>
    <n v="5.0999999999999996"/>
    <n v="81150692"/>
    <n v="35000000"/>
    <n v="46150692"/>
  </r>
  <r>
    <x v="616"/>
    <n v="89"/>
    <s v="Comedy"/>
    <x v="1406"/>
    <x v="5"/>
    <n v="2013"/>
    <n v="5.6"/>
    <n v="21784432"/>
    <n v="35000000"/>
    <n v="-13215568"/>
  </r>
  <r>
    <x v="617"/>
    <n v="107"/>
    <s v="Action|Drama|Fantasy|Horror|Thriller"/>
    <x v="1407"/>
    <x v="5"/>
    <n v="2007"/>
    <n v="3.6"/>
    <n v="10956379"/>
    <n v="35000000"/>
    <n v="-24043621"/>
  </r>
  <r>
    <x v="618"/>
    <n v="98"/>
    <s v="Comedy|Horror|Romance"/>
    <x v="1408"/>
    <x v="5"/>
    <n v="2013"/>
    <n v="6.9"/>
    <n v="66359959"/>
    <n v="35000000"/>
    <n v="31359959"/>
  </r>
  <r>
    <x v="619"/>
    <n v="105"/>
    <s v="Comedy|Drama|Romance"/>
    <x v="1409"/>
    <x v="5"/>
    <n v="2004"/>
    <n v="5.2"/>
    <n v="20422207"/>
    <n v="35000000"/>
    <n v="-14577793"/>
  </r>
  <r>
    <x v="620"/>
    <n v="133"/>
    <s v="Crime|Drama|Romance|Thriller"/>
    <x v="1410"/>
    <x v="5"/>
    <n v="2010"/>
    <n v="7.4"/>
    <n v="21129348"/>
    <n v="35000000"/>
    <n v="-13870652"/>
  </r>
  <r>
    <x v="621"/>
    <n v="126"/>
    <s v="Drama"/>
    <x v="1411"/>
    <x v="5"/>
    <n v="2005"/>
    <n v="7.3"/>
    <n v="18324242"/>
    <n v="35000000"/>
    <n v="-16675758"/>
  </r>
  <r>
    <x v="622"/>
    <n v="110"/>
    <s v="Action|Adventure|Comedy|Romance|Sci-Fi"/>
    <x v="1412"/>
    <x v="5"/>
    <n v="1986"/>
    <n v="4.5999999999999996"/>
    <n v="16295774"/>
    <n v="35000000"/>
    <n v="-18704226"/>
  </r>
  <r>
    <x v="93"/>
    <n v="122"/>
    <s v="Drama"/>
    <x v="1413"/>
    <x v="5"/>
    <n v="2008"/>
    <n v="7.7"/>
    <n v="18593156"/>
    <n v="35000000"/>
    <n v="-16406844"/>
  </r>
  <r>
    <x v="240"/>
    <n v="103"/>
    <s v="Comedy|Romance"/>
    <x v="1414"/>
    <x v="5"/>
    <n v="2001"/>
    <n v="5.2"/>
    <n v="60400856"/>
    <n v="35000000"/>
    <n v="25400856"/>
  </r>
  <r>
    <x v="623"/>
    <n v="114"/>
    <s v="Comedy|Drama|Romance"/>
    <x v="1415"/>
    <x v="5"/>
    <n v="2008"/>
    <n v="5.3"/>
    <n v="42168445"/>
    <n v="35000000"/>
    <n v="7168445"/>
  </r>
  <r>
    <x v="219"/>
    <n v="135"/>
    <s v="Drama|Romance"/>
    <x v="1416"/>
    <x v="5"/>
    <n v="1995"/>
    <n v="7.5"/>
    <n v="70960517"/>
    <n v="35000000"/>
    <n v="35960517"/>
  </r>
  <r>
    <x v="624"/>
    <n v="114"/>
    <s v="Comedy|Musical"/>
    <x v="1417"/>
    <x v="5"/>
    <n v="1982"/>
    <n v="5.8"/>
    <n v="69700000"/>
    <n v="35000000"/>
    <n v="34700000"/>
  </r>
  <r>
    <x v="625"/>
    <n v="108"/>
    <s v="Comedy|Music"/>
    <x v="1418"/>
    <x v="5"/>
    <n v="2003"/>
    <n v="7.1"/>
    <n v="81257845"/>
    <n v="35000000"/>
    <n v="46257845"/>
  </r>
  <r>
    <x v="626"/>
    <n v="91"/>
    <s v="Horror"/>
    <x v="1419"/>
    <x v="5"/>
    <n v="2002"/>
    <n v="5.5"/>
    <n v="30079316"/>
    <n v="35000000"/>
    <n v="-4920684"/>
  </r>
  <r>
    <x v="627"/>
    <n v="88"/>
    <s v="Comedy|Family|Music|Musical"/>
    <x v="1420"/>
    <x v="5"/>
    <n v="2002"/>
    <n v="4"/>
    <n v="16988996"/>
    <n v="35000000"/>
    <n v="-18011004"/>
  </r>
  <r>
    <x v="536"/>
    <n v="94"/>
    <s v="Action|Comedy|Crime|Family"/>
    <x v="1421"/>
    <x v="5"/>
    <n v="2001"/>
    <n v="5.4"/>
    <n v="33357476"/>
    <n v="35000000"/>
    <n v="-1642524"/>
  </r>
  <r>
    <x v="628"/>
    <n v="110"/>
    <s v="Action|Crime|Thriller"/>
    <x v="1422"/>
    <x v="14"/>
    <n v="2006"/>
    <n v="7.3"/>
    <n v="49413"/>
    <n v="35000000"/>
    <n v="-34950587"/>
  </r>
  <r>
    <x v="629"/>
    <n v="101"/>
    <s v="Comedy|Romance"/>
    <x v="1423"/>
    <x v="5"/>
    <n v="2008"/>
    <n v="6.1"/>
    <n v="80276912"/>
    <n v="35000000"/>
    <n v="45276912"/>
  </r>
  <r>
    <x v="213"/>
    <n v="93"/>
    <s v="Comedy|Drama"/>
    <x v="1424"/>
    <x v="5"/>
    <n v="1999"/>
    <n v="6.4"/>
    <n v="163479795"/>
    <n v="34200000"/>
    <n v="129279795"/>
  </r>
  <r>
    <x v="11"/>
    <n v="123"/>
    <s v="Adventure|Comedy|Crime|Romance"/>
    <x v="1425"/>
    <x v="5"/>
    <n v="2001"/>
    <n v="6.1"/>
    <n v="66808615"/>
    <n v="34000000"/>
    <n v="32808615"/>
  </r>
  <r>
    <x v="409"/>
    <n v="124"/>
    <s v="Action|Adventure|Crime|Drama|Family|Fantasy|Romance|Thriller"/>
    <x v="1426"/>
    <x v="5"/>
    <n v="2000"/>
    <n v="5.7"/>
    <n v="23360779"/>
    <n v="34000000"/>
    <n v="-10639221"/>
  </r>
  <r>
    <x v="630"/>
    <n v="87"/>
    <s v="Action|Adventure|Animation|Comedy|Family|Fantasy|Sci-Fi"/>
    <x v="1427"/>
    <x v="5"/>
    <n v="2007"/>
    <n v="6.3"/>
    <n v="54132596"/>
    <n v="34000000"/>
    <n v="20132596"/>
  </r>
  <r>
    <x v="343"/>
    <n v="113"/>
    <s v="Action|Mystery|Sci-Fi|Thriller"/>
    <x v="1428"/>
    <x v="5"/>
    <n v="2014"/>
    <n v="6.8"/>
    <n v="102413606"/>
    <n v="34000000"/>
    <n v="68413606"/>
  </r>
  <r>
    <x v="631"/>
    <n v="102"/>
    <s v="Action|Adventure|Comedy|Drama|Thriller"/>
    <x v="1429"/>
    <x v="5"/>
    <n v="1999"/>
    <n v="5.2"/>
    <n v="11227940"/>
    <n v="34000000"/>
    <n v="-22772060"/>
  </r>
  <r>
    <x v="2"/>
    <n v="101"/>
    <s v="Adventure|Animation|Family|Fantasy"/>
    <x v="1430"/>
    <x v="2"/>
    <n v="2008"/>
    <n v="7.7"/>
    <n v="15081783"/>
    <n v="34000000"/>
    <n v="-18918217"/>
  </r>
  <r>
    <x v="632"/>
    <n v="128"/>
    <s v="Drama|Romance"/>
    <x v="1431"/>
    <x v="5"/>
    <n v="2015"/>
    <n v="7.1"/>
    <n v="37432299"/>
    <n v="34000000"/>
    <n v="3432299"/>
  </r>
  <r>
    <x v="633"/>
    <n v="109"/>
    <s v="Drama|Sci-Fi|Thriller"/>
    <x v="1432"/>
    <x v="5"/>
    <n v="1999"/>
    <n v="5.3"/>
    <n v="10654581"/>
    <n v="34000000"/>
    <n v="-23345419"/>
  </r>
  <r>
    <x v="634"/>
    <n v="114"/>
    <s v="Adventure|Drama|Romance"/>
    <x v="1433"/>
    <x v="5"/>
    <n v="2000"/>
    <n v="5.6"/>
    <n v="6543194"/>
    <n v="34000000"/>
    <n v="-27456806"/>
  </r>
  <r>
    <x v="635"/>
    <n v="85"/>
    <s v="Adventure|Animation|Comedy|Family|Fantasy"/>
    <x v="1434"/>
    <x v="5"/>
    <n v="2013"/>
    <n v="6.3"/>
    <n v="4091"/>
    <n v="34000000"/>
    <n v="-33995909"/>
  </r>
  <r>
    <x v="636"/>
    <n v="126"/>
    <s v="Action|Adventure|Sci-Fi|Thriller"/>
    <x v="1435"/>
    <x v="5"/>
    <n v="1979"/>
    <n v="6.3"/>
    <n v="62700000"/>
    <n v="34000000"/>
    <n v="28700000"/>
  </r>
  <r>
    <x v="593"/>
    <n v="108"/>
    <s v="Comedy|Drama|Romance|Sport"/>
    <x v="1436"/>
    <x v="5"/>
    <n v="2001"/>
    <n v="4.9000000000000004"/>
    <n v="19693891"/>
    <n v="34000000"/>
    <n v="-14306109"/>
  </r>
  <r>
    <x v="637"/>
    <n v="108"/>
    <s v="Action|Horror|Mystery|Sci-Fi|Thriller"/>
    <x v="1437"/>
    <x v="5"/>
    <n v="2009"/>
    <n v="6.8"/>
    <n v="10326062"/>
    <n v="33000000"/>
    <n v="-22673938"/>
  </r>
  <r>
    <x v="199"/>
    <n v="95"/>
    <s v="Action|Adventure|Comedy|Crime"/>
    <x v="1438"/>
    <x v="5"/>
    <n v="1999"/>
    <n v="6.6"/>
    <n v="205399422"/>
    <n v="33000000"/>
    <n v="172399422"/>
  </r>
  <r>
    <x v="230"/>
    <n v="109"/>
    <s v="Horror|Sci-Fi|Thriller"/>
    <x v="1439"/>
    <x v="5"/>
    <n v="2000"/>
    <n v="6.3"/>
    <n v="61280963"/>
    <n v="33000000"/>
    <n v="28280963"/>
  </r>
  <r>
    <x v="485"/>
    <n v="202"/>
    <s v="Biography|Drama|History|Romance"/>
    <x v="1440"/>
    <x v="5"/>
    <n v="1992"/>
    <n v="7.7"/>
    <n v="48169908"/>
    <n v="33000000"/>
    <n v="15169908"/>
  </r>
  <r>
    <x v="213"/>
    <n v="75"/>
    <s v="Comedy|Romance|Sport"/>
    <x v="1441"/>
    <x v="5"/>
    <n v="2006"/>
    <n v="5.6"/>
    <n v="57651794"/>
    <n v="33000000"/>
    <n v="24651794"/>
  </r>
  <r>
    <x v="255"/>
    <n v="100"/>
    <s v="Action|Horror|Sci-Fi"/>
    <x v="1442"/>
    <x v="5"/>
    <n v="2002"/>
    <n v="6.7"/>
    <n v="39532308"/>
    <n v="33000000"/>
    <n v="6532308"/>
  </r>
  <r>
    <x v="345"/>
    <n v="101"/>
    <s v="Action|Comedy|Crime|Drama|Thriller"/>
    <x v="1443"/>
    <x v="5"/>
    <n v="2001"/>
    <n v="5.5"/>
    <n v="51758599"/>
    <n v="33000000"/>
    <n v="18758599"/>
  </r>
  <r>
    <x v="638"/>
    <n v="99"/>
    <s v="Drama|Music|Romance"/>
    <x v="1444"/>
    <x v="5"/>
    <n v="2012"/>
    <n v="6.5"/>
    <n v="35057332"/>
    <n v="33000000"/>
    <n v="2057332"/>
  </r>
  <r>
    <x v="538"/>
    <n v="105"/>
    <s v="Action|Adventure|Crime|Drama|Thriller"/>
    <x v="1445"/>
    <x v="5"/>
    <n v="2006"/>
    <n v="5.6"/>
    <n v="34014398"/>
    <n v="33000000"/>
    <n v="1014398"/>
  </r>
  <r>
    <x v="639"/>
    <n v="97"/>
    <s v="Crime|Horror|Mystery|Thriller"/>
    <x v="1446"/>
    <x v="5"/>
    <n v="2000"/>
    <n v="5.3"/>
    <n v="28927720"/>
    <n v="33000000"/>
    <n v="-4072280"/>
  </r>
  <r>
    <x v="640"/>
    <n v="140"/>
    <s v="Action|Crime|Drama|Thriller"/>
    <x v="1447"/>
    <x v="5"/>
    <n v="2004"/>
    <n v="6.5"/>
    <n v="33682273"/>
    <n v="33000000"/>
    <n v="682273"/>
  </r>
  <r>
    <x v="44"/>
    <n v="97"/>
    <s v="Comedy|Family|Fantasy|Romance"/>
    <x v="1448"/>
    <x v="5"/>
    <n v="2003"/>
    <n v="6.9"/>
    <n v="173381405"/>
    <n v="33000000"/>
    <n v="140381405"/>
  </r>
  <r>
    <x v="263"/>
    <n v="105"/>
    <s v="Action|Adventure|Drama|Family"/>
    <x v="1449"/>
    <x v="5"/>
    <n v="2013"/>
    <n v="7.1"/>
    <n v="99462"/>
    <n v="33000000"/>
    <n v="-32900538"/>
  </r>
  <r>
    <x v="86"/>
    <n v="127"/>
    <s v="Crime|Drama|Mystery|Thriller"/>
    <x v="1450"/>
    <x v="5"/>
    <n v="1995"/>
    <n v="8.6"/>
    <n v="100125340"/>
    <n v="33000000"/>
    <n v="67125340"/>
  </r>
  <r>
    <x v="219"/>
    <n v="116"/>
    <s v="Drama"/>
    <x v="1451"/>
    <x v="5"/>
    <n v="2008"/>
    <n v="8.1999999999999993"/>
    <n v="148085755"/>
    <n v="33000000"/>
    <n v="115085755"/>
  </r>
  <r>
    <x v="240"/>
    <n v="105"/>
    <s v="Comedy"/>
    <x v="1452"/>
    <x v="5"/>
    <n v="2003"/>
    <n v="5.5"/>
    <n v="132541238"/>
    <n v="33000000"/>
    <n v="99541238"/>
  </r>
  <r>
    <x v="243"/>
    <n v="83"/>
    <s v="Action|Comedy|Crime"/>
    <x v="1453"/>
    <x v="5"/>
    <n v="2005"/>
    <n v="5.5"/>
    <n v="8326035"/>
    <n v="33000000"/>
    <n v="-24673965"/>
  </r>
  <r>
    <x v="641"/>
    <n v="134"/>
    <s v="Action|Adventure|Fantasy|Sci-Fi"/>
    <x v="1454"/>
    <x v="5"/>
    <n v="1983"/>
    <n v="8.4"/>
    <n v="309125409"/>
    <n v="32500000"/>
    <n v="276625409"/>
  </r>
  <r>
    <x v="114"/>
    <n v="131"/>
    <s v="Comedy|Romance"/>
    <x v="1455"/>
    <x v="5"/>
    <n v="2011"/>
    <n v="6.8"/>
    <n v="169076745"/>
    <n v="32500000"/>
    <n v="136576745"/>
  </r>
  <r>
    <x v="642"/>
    <n v="119"/>
    <s v="Drama|Horror|Mystery|Thriller"/>
    <x v="1456"/>
    <x v="5"/>
    <n v="2002"/>
    <n v="6.5"/>
    <n v="35228696"/>
    <n v="32000000"/>
    <n v="3228696"/>
  </r>
  <r>
    <x v="643"/>
    <n v="133"/>
    <s v="Action|Adventure|Thriller"/>
    <x v="1457"/>
    <x v="5"/>
    <n v="1989"/>
    <n v="6.6"/>
    <n v="34667015"/>
    <n v="32000000"/>
    <n v="2667015"/>
  </r>
  <r>
    <x v="573"/>
    <n v="144"/>
    <s v="Drama"/>
    <x v="1458"/>
    <x v="5"/>
    <n v="2012"/>
    <n v="7.1"/>
    <n v="16377274"/>
    <n v="32000000"/>
    <n v="-15622726"/>
  </r>
  <r>
    <x v="428"/>
    <n v="139"/>
    <s v="Drama|Fantasy"/>
    <x v="1459"/>
    <x v="5"/>
    <n v="2011"/>
    <n v="6.7"/>
    <n v="13303319"/>
    <n v="32000000"/>
    <n v="-18696681"/>
  </r>
  <r>
    <x v="550"/>
    <n v="124"/>
    <s v="Drama|Romance"/>
    <x v="1460"/>
    <x v="5"/>
    <n v="2008"/>
    <n v="7.6"/>
    <n v="34180954"/>
    <n v="32000000"/>
    <n v="2180954"/>
  </r>
  <r>
    <x v="87"/>
    <n v="123"/>
    <s v="Drama|Fantasy|Romance|Sci-Fi"/>
    <x v="1461"/>
    <x v="5"/>
    <n v="1996"/>
    <n v="6.4"/>
    <n v="104632573"/>
    <n v="32000000"/>
    <n v="72632573"/>
  </r>
  <r>
    <x v="118"/>
    <n v="101"/>
    <s v="Comedy|Drama|Fantasy"/>
    <x v="1462"/>
    <x v="5"/>
    <n v="1988"/>
    <n v="7"/>
    <n v="60328558"/>
    <n v="32000000"/>
    <n v="28328558"/>
  </r>
  <r>
    <x v="644"/>
    <n v="92"/>
    <s v="Comedy|Family|Sport"/>
    <x v="1463"/>
    <x v="5"/>
    <n v="2006"/>
    <n v="5.7"/>
    <n v="80197993"/>
    <n v="32000000"/>
    <n v="48197993"/>
  </r>
  <r>
    <x v="509"/>
    <n v="107"/>
    <s v="Comedy|Fantasy"/>
    <x v="1464"/>
    <x v="5"/>
    <n v="2013"/>
    <n v="6.7"/>
    <n v="101470202"/>
    <n v="32000000"/>
    <n v="69470202"/>
  </r>
  <r>
    <x v="632"/>
    <n v="129"/>
    <s v="Biography|Drama"/>
    <x v="1465"/>
    <x v="5"/>
    <n v="2000"/>
    <n v="7.2"/>
    <n v="48814909"/>
    <n v="32000000"/>
    <n v="16814909"/>
  </r>
  <r>
    <x v="536"/>
    <n v="113"/>
    <s v="Action|Comedy|Crime"/>
    <x v="1466"/>
    <x v="5"/>
    <n v="2011"/>
    <n v="4.4000000000000004"/>
    <n v="37911876"/>
    <n v="32000000"/>
    <n v="5911876"/>
  </r>
  <r>
    <x v="80"/>
    <n v="93"/>
    <s v="Mystery|Sci-Fi|Thriller"/>
    <x v="1467"/>
    <x v="5"/>
    <n v="2011"/>
    <n v="7.5"/>
    <n v="54696902"/>
    <n v="32000000"/>
    <n v="22696902"/>
  </r>
  <r>
    <x v="441"/>
    <n v="120"/>
    <s v="Adventure|Biography|Drama|Thriller"/>
    <x v="1468"/>
    <x v="5"/>
    <n v="1993"/>
    <n v="7.1"/>
    <n v="36733909"/>
    <n v="32000000"/>
    <n v="4733909"/>
  </r>
  <r>
    <x v="142"/>
    <n v="98"/>
    <s v="Mystery|Thriller"/>
    <x v="1469"/>
    <x v="5"/>
    <n v="2007"/>
    <n v="6.4"/>
    <n v="35063732"/>
    <n v="32000000"/>
    <n v="3063732"/>
  </r>
  <r>
    <x v="645"/>
    <n v="98"/>
    <s v="Drama|Family|Sport"/>
    <x v="1470"/>
    <x v="5"/>
    <n v="2005"/>
    <n v="6.9"/>
    <n v="32701088"/>
    <n v="32000000"/>
    <n v="701088"/>
  </r>
  <r>
    <x v="646"/>
    <n v="96"/>
    <s v="Crime|Drama|Thriller"/>
    <x v="1471"/>
    <x v="5"/>
    <n v="2005"/>
    <n v="7.5"/>
    <n v="31493782"/>
    <n v="32000000"/>
    <n v="-506218"/>
  </r>
  <r>
    <x v="106"/>
    <n v="87"/>
    <s v="Action|Crime|Thriller"/>
    <x v="1472"/>
    <x v="5"/>
    <n v="2005"/>
    <n v="6.3"/>
    <n v="43095600"/>
    <n v="32000000"/>
    <n v="11095600"/>
  </r>
  <r>
    <x v="15"/>
    <n v="107"/>
    <s v="Action|Thriller|Western"/>
    <x v="1473"/>
    <x v="5"/>
    <n v="1995"/>
    <n v="6.4"/>
    <n v="18636537"/>
    <n v="32000000"/>
    <n v="-13363463"/>
  </r>
  <r>
    <x v="647"/>
    <n v="119"/>
    <s v="Action|Crime|Sci-Fi|Thriller"/>
    <x v="1474"/>
    <x v="5"/>
    <n v="2010"/>
    <n v="6.3"/>
    <n v="13763130"/>
    <n v="32000000"/>
    <n v="-18236870"/>
  </r>
  <r>
    <x v="107"/>
    <n v="75"/>
    <s v="Animation|Comedy|Family|Fantasy|Musical"/>
    <x v="1475"/>
    <x v="5"/>
    <n v="1997"/>
    <n v="6.9"/>
    <n v="3562749"/>
    <n v="32000000"/>
    <n v="-28437251"/>
  </r>
  <r>
    <x v="648"/>
    <n v="132"/>
    <s v="Drama"/>
    <x v="1476"/>
    <x v="5"/>
    <n v="1999"/>
    <n v="6.9"/>
    <n v="2899970"/>
    <n v="32000000"/>
    <n v="-29100030"/>
  </r>
  <r>
    <x v="159"/>
    <n v="105"/>
    <s v="Drama|Mystery|Thriller"/>
    <x v="1477"/>
    <x v="5"/>
    <n v="2006"/>
    <n v="6.1"/>
    <n v="1304837"/>
    <n v="32000000"/>
    <n v="-30695163"/>
  </r>
  <r>
    <x v="649"/>
    <n v="102"/>
    <s v="Comedy|Romance"/>
    <x v="1478"/>
    <x v="5"/>
    <n v="2010"/>
    <n v="6.3"/>
    <n v="17797316"/>
    <n v="32000000"/>
    <n v="-14202684"/>
  </r>
  <r>
    <x v="311"/>
    <n v="113"/>
    <s v="Horror"/>
    <x v="1479"/>
    <x v="5"/>
    <n v="2007"/>
    <n v="6.6"/>
    <n v="39568996"/>
    <n v="32000000"/>
    <n v="7568996"/>
  </r>
  <r>
    <x v="356"/>
    <n v="95"/>
    <s v="Adventure|Comedy|Family|Romance"/>
    <x v="1480"/>
    <x v="5"/>
    <n v="2005"/>
    <n v="4.5999999999999996"/>
    <n v="82301521"/>
    <n v="32000000"/>
    <n v="50301521"/>
  </r>
  <r>
    <x v="393"/>
    <n v="289"/>
    <s v="Drama|War"/>
    <x v="1481"/>
    <x v="5"/>
    <n v="1979"/>
    <n v="8.5"/>
    <n v="78800000"/>
    <n v="31500000"/>
    <n v="47300000"/>
  </r>
  <r>
    <x v="650"/>
    <n v="113"/>
    <s v="Action|Crime|Drama|Mystery|Sci-Fi|Thriller"/>
    <x v="1482"/>
    <x v="5"/>
    <n v="2016"/>
    <n v="6.3"/>
    <n v="14268533"/>
    <n v="31500000"/>
    <n v="-17231467"/>
  </r>
  <r>
    <x v="651"/>
    <n v="251"/>
    <s v="Biography|Drama|History|Romance"/>
    <x v="1483"/>
    <x v="5"/>
    <n v="1963"/>
    <n v="7"/>
    <n v="57750000"/>
    <n v="31115000"/>
    <n v="26635000"/>
  </r>
  <r>
    <x v="196"/>
    <n v="80"/>
    <s v="Action|Adventure|History"/>
    <x v="1484"/>
    <x v="6"/>
    <n v="2002"/>
    <n v="7.9"/>
    <n v="84961"/>
    <n v="31000000"/>
    <n v="-30915039"/>
  </r>
  <r>
    <x v="451"/>
    <n v="98"/>
    <s v="Comedy|Romance|Sport"/>
    <x v="1485"/>
    <x v="5"/>
    <n v="2004"/>
    <n v="6.3"/>
    <n v="16831505"/>
    <n v="31000000"/>
    <n v="-14168495"/>
  </r>
  <r>
    <x v="236"/>
    <n v="161"/>
    <s v="Biography|Drama|Romance"/>
    <x v="1486"/>
    <x v="5"/>
    <n v="1985"/>
    <n v="7.2"/>
    <n v="87100000"/>
    <n v="31000000"/>
    <n v="56100000"/>
  </r>
  <r>
    <x v="43"/>
    <n v="138"/>
    <s v="Drama|Thriller"/>
    <x v="1487"/>
    <x v="5"/>
    <n v="2012"/>
    <n v="7.3"/>
    <n v="93749203"/>
    <n v="31000000"/>
    <n v="62749203"/>
  </r>
  <r>
    <x v="580"/>
    <n v="101"/>
    <s v="Drama|Mystery"/>
    <x v="1488"/>
    <x v="5"/>
    <n v="2001"/>
    <n v="6.9"/>
    <n v="24185781"/>
    <n v="31000000"/>
    <n v="-6814219"/>
  </r>
  <r>
    <x v="441"/>
    <n v="103"/>
    <s v="Comedy|Fantasy|Horror|Thriller"/>
    <x v="1489"/>
    <x v="5"/>
    <n v="1990"/>
    <n v="6.3"/>
    <n v="53133888"/>
    <n v="31000000"/>
    <n v="22133888"/>
  </r>
  <r>
    <x v="346"/>
    <n v="118"/>
    <s v="Crime|Drama|Mystery|Sci-Fi|Thriller"/>
    <x v="1490"/>
    <x v="5"/>
    <n v="2000"/>
    <n v="7.3"/>
    <n v="44983704"/>
    <n v="31000000"/>
    <n v="13983704"/>
  </r>
  <r>
    <x v="652"/>
    <n v="99"/>
    <s v="Adventure|Comedy"/>
    <x v="1491"/>
    <x v="5"/>
    <n v="2015"/>
    <n v="6.1"/>
    <n v="58879132"/>
    <n v="31000000"/>
    <n v="27879132"/>
  </r>
  <r>
    <x v="629"/>
    <n v="106"/>
    <s v="Drama"/>
    <x v="1492"/>
    <x v="5"/>
    <n v="2010"/>
    <n v="6.5"/>
    <n v="11854694"/>
    <n v="31000000"/>
    <n v="-19145306"/>
  </r>
  <r>
    <x v="646"/>
    <n v="115"/>
    <s v="Horror|Sci-Fi|Thriller"/>
    <x v="1493"/>
    <x v="5"/>
    <n v="1999"/>
    <n v="6.8"/>
    <n v="2840417"/>
    <n v="31000000"/>
    <n v="-28159583"/>
  </r>
  <r>
    <x v="653"/>
    <n v="100"/>
    <s v="Crime|Drama|Thriller"/>
    <x v="1494"/>
    <x v="15"/>
    <n v="2011"/>
    <n v="7.6"/>
    <n v="1196752"/>
    <n v="30300000"/>
    <n v="-29103248"/>
  </r>
  <r>
    <x v="27"/>
    <n v="105"/>
    <s v="Comedy|Crime|Thriller"/>
    <x v="1495"/>
    <x v="5"/>
    <n v="1995"/>
    <n v="6.9"/>
    <n v="72077000"/>
    <n v="30250000"/>
    <n v="41827000"/>
  </r>
  <r>
    <x v="654"/>
    <n v="103"/>
    <s v="Drama|Horror|Thriller"/>
    <x v="1496"/>
    <x v="5"/>
    <n v="2005"/>
    <n v="5.6"/>
    <n v="25472967"/>
    <n v="30000000"/>
    <n v="-4527033"/>
  </r>
  <r>
    <x v="180"/>
    <n v="111"/>
    <s v="Action"/>
    <x v="1497"/>
    <x v="5"/>
    <n v="2003"/>
    <n v="8.1"/>
    <n v="70098138"/>
    <n v="30000000"/>
    <n v="40098138"/>
  </r>
  <r>
    <x v="180"/>
    <n v="137"/>
    <s v="Action|Crime|Drama|Thriller"/>
    <x v="1498"/>
    <x v="5"/>
    <n v="2004"/>
    <n v="8"/>
    <n v="66207920"/>
    <n v="30000000"/>
    <n v="36207920"/>
  </r>
  <r>
    <x v="655"/>
    <n v="136"/>
    <s v="Drama|Sport"/>
    <x v="1499"/>
    <x v="5"/>
    <n v="2005"/>
    <n v="7.2"/>
    <n v="67253092"/>
    <n v="30000000"/>
    <n v="37253092"/>
  </r>
  <r>
    <x v="443"/>
    <n v="113"/>
    <s v="Action|Mystery|Thriller"/>
    <x v="1500"/>
    <x v="5"/>
    <n v="2011"/>
    <n v="6.9"/>
    <n v="61094903"/>
    <n v="30000000"/>
    <n v="31094903"/>
  </r>
  <r>
    <x v="643"/>
    <n v="130"/>
    <s v="Action|Adventure|Thriller"/>
    <x v="1501"/>
    <x v="5"/>
    <n v="1987"/>
    <n v="6.7"/>
    <n v="51185897"/>
    <n v="30000000"/>
    <n v="21185897"/>
  </r>
  <r>
    <x v="299"/>
    <n v="104"/>
    <s v="Comedy|Drama|Romance|Sport"/>
    <x v="1502"/>
    <x v="5"/>
    <n v="2005"/>
    <n v="6.2"/>
    <n v="42071069"/>
    <n v="30000000"/>
    <n v="12071069"/>
  </r>
  <r>
    <x v="656"/>
    <n v="91"/>
    <s v="Comedy|Crime|Family|Romance"/>
    <x v="1503"/>
    <x v="5"/>
    <n v="2004"/>
    <n v="4.8"/>
    <n v="14018364"/>
    <n v="30000000"/>
    <n v="-15981636"/>
  </r>
  <r>
    <x v="369"/>
    <n v="111"/>
    <s v="Comedy|Fantasy"/>
    <x v="1504"/>
    <x v="5"/>
    <n v="1994"/>
    <n v="7.3"/>
    <n v="2869369"/>
    <n v="30000000"/>
    <n v="-27130631"/>
  </r>
  <r>
    <x v="332"/>
    <n v="94"/>
    <s v="Action|Comedy|Crime"/>
    <x v="1505"/>
    <x v="5"/>
    <n v="2015"/>
    <n v="4.4000000000000004"/>
    <n v="71038190"/>
    <n v="30000000"/>
    <n v="41038190"/>
  </r>
  <r>
    <x v="657"/>
    <n v="98"/>
    <s v="Comedy|Romance"/>
    <x v="1506"/>
    <x v="5"/>
    <n v="2005"/>
    <n v="5.9"/>
    <n v="43894863"/>
    <n v="30000000"/>
    <n v="13894863"/>
  </r>
  <r>
    <x v="515"/>
    <n v="101"/>
    <s v="Drama|Family|Fantasy"/>
    <x v="1507"/>
    <x v="5"/>
    <n v="2006"/>
    <n v="6.8"/>
    <n v="37617947"/>
    <n v="30000000"/>
    <n v="7617947"/>
  </r>
  <r>
    <x v="443"/>
    <n v="108"/>
    <s v="Horror"/>
    <x v="1508"/>
    <x v="5"/>
    <n v="2005"/>
    <n v="5.3"/>
    <n v="32048809"/>
    <n v="30000000"/>
    <n v="2048809"/>
  </r>
  <r>
    <x v="219"/>
    <n v="155"/>
    <s v="Crime|Drama|Mystery|Thriller"/>
    <x v="1509"/>
    <x v="5"/>
    <n v="1997"/>
    <n v="6.6"/>
    <n v="25078937"/>
    <n v="30000000"/>
    <n v="-4921063"/>
  </r>
  <r>
    <x v="658"/>
    <n v="108"/>
    <s v="Drama|Mystery|Sci-Fi|Thriller"/>
    <x v="1510"/>
    <x v="5"/>
    <n v="2008"/>
    <n v="5.9"/>
    <n v="20981633"/>
    <n v="30000000"/>
    <n v="-9018367"/>
  </r>
  <r>
    <x v="67"/>
    <n v="139"/>
    <s v="Drama|Romance"/>
    <x v="1511"/>
    <x v="5"/>
    <n v="1993"/>
    <n v="7.2"/>
    <n v="32000000"/>
    <n v="30000000"/>
    <n v="2000000"/>
  </r>
  <r>
    <x v="161"/>
    <n v="99"/>
    <s v="Action|Comedy|Crime"/>
    <x v="1512"/>
    <x v="5"/>
    <n v="2000"/>
    <n v="5.0999999999999996"/>
    <n v="117559438"/>
    <n v="30000000"/>
    <n v="87559438"/>
  </r>
  <r>
    <x v="659"/>
    <n v="89"/>
    <s v="Action|Adventure|Horror|Sci-Fi|Thriller"/>
    <x v="1513"/>
    <x v="5"/>
    <n v="2011"/>
    <n v="4.9000000000000004"/>
    <n v="21426805"/>
    <n v="30000000"/>
    <n v="-8573195"/>
  </r>
  <r>
    <x v="660"/>
    <n v="94"/>
    <s v="Action|Crime|Thriller"/>
    <x v="1514"/>
    <x v="5"/>
    <n v="2012"/>
    <n v="6.5"/>
    <n v="17120019"/>
    <n v="30000000"/>
    <n v="-12879981"/>
  </r>
  <r>
    <x v="661"/>
    <n v="113"/>
    <s v="Action|Sci-Fi|Thriller"/>
    <x v="1515"/>
    <x v="5"/>
    <n v="2008"/>
    <n v="6"/>
    <n v="10955425"/>
    <n v="30000000"/>
    <n v="-19044575"/>
  </r>
  <r>
    <x v="566"/>
    <n v="110"/>
    <s v="Comedy|Family|Fantasy"/>
    <x v="1516"/>
    <x v="5"/>
    <n v="1996"/>
    <n v="5.3"/>
    <n v="4357000"/>
    <n v="30000000"/>
    <n v="-25643000"/>
  </r>
  <r>
    <x v="662"/>
    <n v="100"/>
    <s v="Comedy"/>
    <x v="1517"/>
    <x v="5"/>
    <n v="2013"/>
    <n v="5.9"/>
    <n v="22525921"/>
    <n v="30000000"/>
    <n v="-7474079"/>
  </r>
  <r>
    <x v="663"/>
    <n v="108"/>
    <s v="Comedy"/>
    <x v="1518"/>
    <x v="5"/>
    <n v="2001"/>
    <n v="6.4"/>
    <n v="145096820"/>
    <n v="30000000"/>
    <n v="115096820"/>
  </r>
  <r>
    <x v="37"/>
    <n v="74"/>
    <s v="Adventure|Animation|Comedy|Family|Fantasy"/>
    <x v="1519"/>
    <x v="5"/>
    <n v="1995"/>
    <n v="8.3000000000000007"/>
    <n v="191796233"/>
    <n v="30000000"/>
    <n v="161796233"/>
  </r>
  <r>
    <x v="664"/>
    <n v="104"/>
    <s v="Drama|Romance"/>
    <x v="1520"/>
    <x v="5"/>
    <n v="2012"/>
    <n v="6.8"/>
    <n v="125014030"/>
    <n v="30000000"/>
    <n v="95014030"/>
  </r>
  <r>
    <x v="660"/>
    <n v="120"/>
    <s v="Biography|Drama|Sport"/>
    <x v="1521"/>
    <x v="5"/>
    <n v="2000"/>
    <n v="7.8"/>
    <n v="115648585"/>
    <n v="30000000"/>
    <n v="85648585"/>
  </r>
  <r>
    <x v="211"/>
    <n v="135"/>
    <s v="Action|Adventure|Thriller"/>
    <x v="1522"/>
    <x v="5"/>
    <n v="1990"/>
    <n v="7.6"/>
    <n v="122012643"/>
    <n v="30000000"/>
    <n v="92012643"/>
  </r>
  <r>
    <x v="665"/>
    <n v="132"/>
    <s v="Biography|Drama"/>
    <x v="1523"/>
    <x v="5"/>
    <n v="2013"/>
    <n v="7.2"/>
    <n v="116631310"/>
    <n v="30000000"/>
    <n v="86631310"/>
  </r>
  <r>
    <x v="433"/>
    <n v="90"/>
    <s v="Adventure|Comedy"/>
    <x v="1524"/>
    <x v="5"/>
    <n v="1995"/>
    <n v="6.3"/>
    <n v="108360000"/>
    <n v="30000000"/>
    <n v="78360000"/>
  </r>
  <r>
    <x v="151"/>
    <n v="112"/>
    <s v="Action|Sci-Fi|Thriller"/>
    <x v="1525"/>
    <x v="5"/>
    <n v="2009"/>
    <n v="8"/>
    <n v="115646235"/>
    <n v="30000000"/>
    <n v="85646235"/>
  </r>
  <r>
    <x v="666"/>
    <n v="87"/>
    <s v="Adventure|Animation|Comedy|Family|Fantasy"/>
    <x v="1526"/>
    <x v="5"/>
    <n v="2004"/>
    <n v="7"/>
    <n v="85416609"/>
    <n v="30000000"/>
    <n v="55416609"/>
  </r>
  <r>
    <x v="219"/>
    <n v="132"/>
    <s v="Drama|Sport"/>
    <x v="1527"/>
    <x v="5"/>
    <n v="2004"/>
    <n v="8.1"/>
    <n v="100422786"/>
    <n v="30000000"/>
    <n v="70422786"/>
  </r>
  <r>
    <x v="367"/>
    <n v="103"/>
    <s v="Comedy|Crime"/>
    <x v="1528"/>
    <x v="5"/>
    <n v="1999"/>
    <n v="6.7"/>
    <n v="106694016"/>
    <n v="30000000"/>
    <n v="76694016"/>
  </r>
  <r>
    <x v="530"/>
    <n v="111"/>
    <s v="Comedy|Romance"/>
    <x v="1529"/>
    <x v="5"/>
    <n v="2008"/>
    <n v="6.1"/>
    <n v="76806312"/>
    <n v="30000000"/>
    <n v="46806312"/>
  </r>
  <r>
    <x v="205"/>
    <n v="102"/>
    <s v="Comedy|Drama|Family|Music|Romance"/>
    <x v="1530"/>
    <x v="5"/>
    <n v="2009"/>
    <n v="4.2"/>
    <n v="79566871"/>
    <n v="30000000"/>
    <n v="49566871"/>
  </r>
  <r>
    <x v="667"/>
    <n v="78"/>
    <s v="Adventure|Animation|Comedy|Family|Romance"/>
    <x v="1531"/>
    <x v="5"/>
    <n v="2000"/>
    <n v="6.1"/>
    <n v="76501438"/>
    <n v="30000000"/>
    <n v="46501438"/>
  </r>
  <r>
    <x v="514"/>
    <n v="132"/>
    <s v="Drama|Romance"/>
    <x v="1532"/>
    <x v="5"/>
    <n v="1991"/>
    <n v="6.6"/>
    <n v="74787599"/>
    <n v="30000000"/>
    <n v="44787599"/>
  </r>
  <r>
    <x v="116"/>
    <n v="133"/>
    <s v="Drama|Romance|War|Western"/>
    <x v="1533"/>
    <x v="5"/>
    <n v="1994"/>
    <n v="7.5"/>
    <n v="66528842"/>
    <n v="30000000"/>
    <n v="36528842"/>
  </r>
  <r>
    <x v="668"/>
    <n v="125"/>
    <s v="Comedy|Drama"/>
    <x v="1534"/>
    <x v="5"/>
    <n v="2002"/>
    <n v="7.2"/>
    <n v="65010106"/>
    <n v="30000000"/>
    <n v="35010106"/>
  </r>
  <r>
    <x v="669"/>
    <n v="119"/>
    <s v="Action|Crime|Drama|Sci-Fi|Thriller"/>
    <x v="1535"/>
    <x v="5"/>
    <n v="2012"/>
    <n v="7.4"/>
    <n v="66468315"/>
    <n v="30000000"/>
    <n v="36468315"/>
  </r>
  <r>
    <x v="54"/>
    <n v="87"/>
    <s v="Comedy|Fantasy"/>
    <x v="1536"/>
    <x v="5"/>
    <n v="2001"/>
    <n v="5.4"/>
    <n v="64172251"/>
    <n v="30000000"/>
    <n v="34172251"/>
  </r>
  <r>
    <x v="670"/>
    <n v="91"/>
    <s v="Comedy|Drama|Family"/>
    <x v="1537"/>
    <x v="5"/>
    <n v="1995"/>
    <n v="6.8"/>
    <n v="66600000"/>
    <n v="30000000"/>
    <n v="36600000"/>
  </r>
  <r>
    <x v="348"/>
    <n v="100"/>
    <s v="Comedy|Drama|Romance"/>
    <x v="1538"/>
    <x v="5"/>
    <n v="2012"/>
    <n v="6.3"/>
    <n v="63536011"/>
    <n v="30000000"/>
    <n v="33536011"/>
  </r>
  <r>
    <x v="594"/>
    <n v="118"/>
    <s v="Comedy|Drama|Romance"/>
    <x v="1539"/>
    <x v="5"/>
    <n v="2008"/>
    <n v="7.2"/>
    <n v="62877175"/>
    <n v="30000000"/>
    <n v="32877175"/>
  </r>
  <r>
    <x v="671"/>
    <n v="99"/>
    <s v="Comedy|Romance"/>
    <x v="1540"/>
    <x v="5"/>
    <n v="2008"/>
    <n v="6"/>
    <n v="60269340"/>
    <n v="30000000"/>
    <n v="30269340"/>
  </r>
  <r>
    <x v="672"/>
    <n v="114"/>
    <s v="Drama|Romance"/>
    <x v="1541"/>
    <x v="5"/>
    <n v="1998"/>
    <n v="5.9"/>
    <n v="60033780"/>
    <n v="30000000"/>
    <n v="30033780"/>
  </r>
  <r>
    <x v="576"/>
    <n v="89"/>
    <s v="Comedy|Romance"/>
    <x v="1542"/>
    <x v="5"/>
    <n v="2009"/>
    <n v="5.4"/>
    <n v="58715510"/>
    <n v="30000000"/>
    <n v="28715510"/>
  </r>
  <r>
    <x v="673"/>
    <n v="124"/>
    <s v="Biography|Crime|Drama"/>
    <x v="1543"/>
    <x v="5"/>
    <n v="2001"/>
    <n v="7.6"/>
    <n v="52937130"/>
    <n v="30000000"/>
    <n v="22937130"/>
  </r>
  <r>
    <x v="493"/>
    <n v="99"/>
    <s v="Comedy|Family|Fantasy|Sport"/>
    <x v="1544"/>
    <x v="5"/>
    <n v="2002"/>
    <n v="5.0999999999999996"/>
    <n v="51432423"/>
    <n v="30000000"/>
    <n v="21432423"/>
  </r>
  <r>
    <x v="235"/>
    <n v="83"/>
    <s v="Comedy|Crime"/>
    <x v="1545"/>
    <x v="5"/>
    <n v="1994"/>
    <n v="6.4"/>
    <n v="51109400"/>
    <n v="30000000"/>
    <n v="21109400"/>
  </r>
  <r>
    <x v="643"/>
    <n v="131"/>
    <s v="Action|Adventure|Thriller"/>
    <x v="1546"/>
    <x v="5"/>
    <n v="1985"/>
    <n v="6.3"/>
    <n v="50300000"/>
    <n v="30000000"/>
    <n v="20300000"/>
  </r>
  <r>
    <x v="674"/>
    <n v="85"/>
    <s v="Animation|Comedy|Family|Mystery|Sci-Fi"/>
    <x v="1547"/>
    <x v="5"/>
    <n v="2005"/>
    <n v="7.5"/>
    <n v="56068547"/>
    <n v="30000000"/>
    <n v="26068547"/>
  </r>
  <r>
    <x v="384"/>
    <n v="126"/>
    <s v="Drama|Romance"/>
    <x v="1548"/>
    <x v="5"/>
    <n v="2007"/>
    <n v="7.1"/>
    <n v="53680848"/>
    <n v="30000000"/>
    <n v="23680848"/>
  </r>
  <r>
    <x v="104"/>
    <n v="123"/>
    <s v="Drama|Mystery|Romance|War"/>
    <x v="1549"/>
    <x v="5"/>
    <n v="2007"/>
    <n v="7.8"/>
    <n v="50921738"/>
    <n v="30000000"/>
    <n v="20921738"/>
  </r>
  <r>
    <x v="576"/>
    <n v="105"/>
    <s v="Comedy|Drama|Romance"/>
    <x v="1550"/>
    <x v="5"/>
    <n v="2010"/>
    <n v="6.5"/>
    <n v="53021560"/>
    <n v="30000000"/>
    <n v="23021560"/>
  </r>
  <r>
    <x v="33"/>
    <n v="125"/>
    <s v="Action|Crime|Thriller"/>
    <x v="1551"/>
    <x v="5"/>
    <n v="1989"/>
    <n v="6.6"/>
    <n v="45645204"/>
    <n v="30000000"/>
    <n v="15645204"/>
  </r>
  <r>
    <x v="483"/>
    <n v="121"/>
    <s v="Action|Crime|Drama|Mystery|Thriller"/>
    <x v="1552"/>
    <x v="5"/>
    <n v="2015"/>
    <n v="7.6"/>
    <n v="46875468"/>
    <n v="30000000"/>
    <n v="16875468"/>
  </r>
  <r>
    <x v="291"/>
    <n v="124"/>
    <s v="Drama|Sport"/>
    <x v="1553"/>
    <x v="5"/>
    <n v="2015"/>
    <n v="7.5"/>
    <n v="52418902"/>
    <n v="30000000"/>
    <n v="22418902"/>
  </r>
  <r>
    <x v="15"/>
    <n v="99"/>
    <s v="Horror|Thriller"/>
    <x v="1554"/>
    <x v="5"/>
    <n v="2009"/>
    <n v="6.6"/>
    <n v="42057340"/>
    <n v="30000000"/>
    <n v="12057340"/>
  </r>
  <r>
    <x v="675"/>
    <n v="111"/>
    <s v="Comedy|Drama|Family"/>
    <x v="1555"/>
    <x v="5"/>
    <n v="2003"/>
    <n v="7.6"/>
    <n v="41407470"/>
    <n v="30000000"/>
    <n v="11407470"/>
  </r>
  <r>
    <x v="128"/>
    <n v="107"/>
    <s v="Drama|Music|Romance"/>
    <x v="1556"/>
    <x v="5"/>
    <n v="2010"/>
    <n v="6.2"/>
    <n v="42385520"/>
    <n v="30000000"/>
    <n v="12385520"/>
  </r>
  <r>
    <x v="463"/>
    <n v="104"/>
    <s v="Drama|Romance|Sport"/>
    <x v="1557"/>
    <x v="5"/>
    <n v="2002"/>
    <n v="5.6"/>
    <n v="40118420"/>
    <n v="30000000"/>
    <n v="10118420"/>
  </r>
  <r>
    <x v="676"/>
    <n v="95"/>
    <s v="Fantasy|Horror|Mystery|Thriller"/>
    <x v="1558"/>
    <x v="5"/>
    <n v="2012"/>
    <n v="7"/>
    <n v="42043633"/>
    <n v="30000000"/>
    <n v="12043633"/>
  </r>
  <r>
    <x v="677"/>
    <n v="86"/>
    <s v="Comedy"/>
    <x v="1559"/>
    <x v="5"/>
    <n v="2008"/>
    <n v="2.7"/>
    <n v="38232624"/>
    <n v="30000000"/>
    <n v="8232624"/>
  </r>
  <r>
    <x v="218"/>
    <n v="126"/>
    <s v="Action|Comedy|Crime|Thriller"/>
    <x v="1560"/>
    <x v="5"/>
    <n v="1988"/>
    <n v="7.6"/>
    <n v="38413606"/>
    <n v="30000000"/>
    <n v="8413606"/>
  </r>
  <r>
    <x v="104"/>
    <n v="111"/>
    <s v="Action|Drama|Thriller"/>
    <x v="1561"/>
    <x v="5"/>
    <n v="2011"/>
    <n v="6.8"/>
    <n v="40247512"/>
    <n v="30000000"/>
    <n v="10247512"/>
  </r>
  <r>
    <x v="678"/>
    <n v="95"/>
    <s v="Action|Adventure|Fantasy|Sci-Fi|Thriller"/>
    <x v="1562"/>
    <x v="5"/>
    <n v="1997"/>
    <n v="3.7"/>
    <n v="35927406"/>
    <n v="30000000"/>
    <n v="5927406"/>
  </r>
  <r>
    <x v="679"/>
    <n v="98"/>
    <s v="Comedy|Drama|Romance"/>
    <x v="1563"/>
    <x v="5"/>
    <n v="2011"/>
    <n v="6.1"/>
    <n v="35565975"/>
    <n v="30000000"/>
    <n v="5565975"/>
  </r>
  <r>
    <x v="680"/>
    <n v="100"/>
    <s v="Drama|Fantasy|Horror"/>
    <x v="1564"/>
    <x v="5"/>
    <n v="2013"/>
    <n v="5.9"/>
    <n v="35266619"/>
    <n v="30000000"/>
    <n v="5266619"/>
  </r>
  <r>
    <x v="681"/>
    <n v="118"/>
    <s v="Drama|Music"/>
    <x v="1565"/>
    <x v="5"/>
    <n v="2006"/>
    <n v="6.7"/>
    <n v="34703228"/>
    <n v="30000000"/>
    <n v="4703228"/>
  </r>
  <r>
    <x v="682"/>
    <n v="125"/>
    <s v="Crime|Drama|Sport"/>
    <x v="1566"/>
    <x v="5"/>
    <n v="2006"/>
    <n v="6.9"/>
    <n v="38432823"/>
    <n v="30000000"/>
    <n v="8432823"/>
  </r>
  <r>
    <x v="683"/>
    <n v="79"/>
    <s v="Action|Adventure|Animation|Drama|Mystery|Sci-Fi|Thriller"/>
    <x v="1567"/>
    <x v="5"/>
    <n v="2009"/>
    <n v="7.1"/>
    <n v="31743332"/>
    <n v="30000000"/>
    <n v="1743332"/>
  </r>
  <r>
    <x v="159"/>
    <n v="106"/>
    <s v="Crime|Drama|Thriller"/>
    <x v="1568"/>
    <x v="5"/>
    <n v="2013"/>
    <n v="7.1"/>
    <n v="32154410"/>
    <n v="30000000"/>
    <n v="2154410"/>
  </r>
  <r>
    <x v="684"/>
    <n v="63"/>
    <s v="Adventure|Animation|Comedy|Family|Musical"/>
    <x v="1569"/>
    <x v="5"/>
    <n v="2011"/>
    <n v="7.3"/>
    <n v="26687172"/>
    <n v="30000000"/>
    <n v="-3312828"/>
  </r>
  <r>
    <x v="194"/>
    <n v="108"/>
    <s v="Comedy|Drama|Romance"/>
    <x v="1570"/>
    <x v="5"/>
    <n v="1998"/>
    <n v="6.8"/>
    <n v="26525834"/>
    <n v="30000000"/>
    <n v="-3474166"/>
  </r>
  <r>
    <x v="685"/>
    <n v="139"/>
    <s v="Biography|Drama|Music"/>
    <x v="1571"/>
    <x v="5"/>
    <n v="2014"/>
    <n v="6.9"/>
    <n v="30513940"/>
    <n v="30000000"/>
    <n v="513940"/>
  </r>
  <r>
    <x v="456"/>
    <n v="127"/>
    <s v="Drama"/>
    <x v="1572"/>
    <x v="5"/>
    <n v="1998"/>
    <n v="7"/>
    <n v="23209440"/>
    <n v="30000000"/>
    <n v="-6790560"/>
  </r>
  <r>
    <x v="686"/>
    <n v="106"/>
    <s v="Action|Crime|Sci-Fi|Thriller"/>
    <x v="1573"/>
    <x v="5"/>
    <n v="1995"/>
    <n v="5.5"/>
    <n v="24048000"/>
    <n v="30000000"/>
    <n v="-5952000"/>
  </r>
  <r>
    <x v="289"/>
    <n v="95"/>
    <s v="Comedy|Romance|Sci-Fi"/>
    <x v="1574"/>
    <x v="5"/>
    <n v="2006"/>
    <n v="5.0999999999999996"/>
    <n v="22526144"/>
    <n v="30000000"/>
    <n v="-7473856"/>
  </r>
  <r>
    <x v="245"/>
    <n v="118"/>
    <s v="Horror|Mystery|Thriller"/>
    <x v="1575"/>
    <x v="5"/>
    <n v="2014"/>
    <n v="6.2"/>
    <n v="30523568"/>
    <n v="30000000"/>
    <n v="523568"/>
  </r>
  <r>
    <x v="687"/>
    <n v="108"/>
    <s v="Adventure|Drama|Thriller"/>
    <x v="1576"/>
    <x v="5"/>
    <n v="2011"/>
    <n v="5.9"/>
    <n v="23070045"/>
    <n v="30000000"/>
    <n v="-6929955"/>
  </r>
  <r>
    <x v="594"/>
    <n v="131"/>
    <s v="Comedy|Romance"/>
    <x v="1577"/>
    <x v="5"/>
    <n v="2012"/>
    <n v="6.2"/>
    <n v="28644770"/>
    <n v="30000000"/>
    <n v="-1355230"/>
  </r>
  <r>
    <x v="688"/>
    <n v="104"/>
    <s v="Comedy|Drama|Romance|Sport"/>
    <x v="1578"/>
    <x v="5"/>
    <n v="2004"/>
    <n v="5.5"/>
    <n v="21800302"/>
    <n v="30000000"/>
    <n v="-8199698"/>
  </r>
  <r>
    <x v="689"/>
    <n v="94"/>
    <s v="Action|Horror|Sci-Fi|Thriller"/>
    <x v="1579"/>
    <x v="5"/>
    <n v="2006"/>
    <n v="4.4000000000000004"/>
    <n v="18500966"/>
    <n v="30000000"/>
    <n v="-11499034"/>
  </r>
  <r>
    <x v="291"/>
    <n v="96"/>
    <s v="Action|Crime|Thriller"/>
    <x v="1580"/>
    <x v="5"/>
    <n v="1998"/>
    <n v="6.1"/>
    <n v="18967571"/>
    <n v="30000000"/>
    <n v="-11032429"/>
  </r>
  <r>
    <x v="690"/>
    <n v="99"/>
    <s v="Action|Comedy|Horror"/>
    <x v="1581"/>
    <x v="5"/>
    <n v="2002"/>
    <n v="5.4"/>
    <n v="17266505"/>
    <n v="30000000"/>
    <n v="-12733495"/>
  </r>
  <r>
    <x v="116"/>
    <n v="112"/>
    <s v="Comedy|Drama|Romance"/>
    <x v="1582"/>
    <x v="5"/>
    <n v="2010"/>
    <n v="6.7"/>
    <n v="32357532"/>
    <n v="30000000"/>
    <n v="2357532"/>
  </r>
  <r>
    <x v="359"/>
    <n v="108"/>
    <s v="Crime|Drama|Mystery|Thriller"/>
    <x v="1583"/>
    <x v="5"/>
    <n v="2007"/>
    <n v="5.9"/>
    <n v="16930884"/>
    <n v="30000000"/>
    <n v="-13069116"/>
  </r>
  <r>
    <x v="691"/>
    <n v="130"/>
    <s v="Crime|Drama|Thriller"/>
    <x v="1584"/>
    <x v="5"/>
    <n v="2008"/>
    <n v="6.7"/>
    <n v="15709385"/>
    <n v="30000000"/>
    <n v="-14290615"/>
  </r>
  <r>
    <x v="692"/>
    <n v="93"/>
    <s v="Adventure|Horror|Thriller"/>
    <x v="1585"/>
    <x v="5"/>
    <n v="2005"/>
    <n v="5.0999999999999996"/>
    <n v="14888028"/>
    <n v="30000000"/>
    <n v="-15111972"/>
  </r>
  <r>
    <x v="337"/>
    <n v="96"/>
    <s v="Comedy|Romance"/>
    <x v="1586"/>
    <x v="5"/>
    <n v="2003"/>
    <n v="5.6"/>
    <n v="14208384"/>
    <n v="30000000"/>
    <n v="-15791616"/>
  </r>
  <r>
    <x v="527"/>
    <n v="114"/>
    <s v="Drama|Mystery|Romance|Thriller"/>
    <x v="1587"/>
    <x v="5"/>
    <n v="2004"/>
    <n v="7"/>
    <n v="12831121"/>
    <n v="30000000"/>
    <n v="-17168879"/>
  </r>
  <r>
    <x v="693"/>
    <n v="106"/>
    <s v="Comedy|Horror"/>
    <x v="1588"/>
    <x v="5"/>
    <n v="2011"/>
    <n v="6.4"/>
    <n v="18298649"/>
    <n v="30000000"/>
    <n v="-11701351"/>
  </r>
  <r>
    <x v="428"/>
    <n v="150"/>
    <s v="Biography|Drama|History|Romance"/>
    <x v="1589"/>
    <x v="5"/>
    <n v="2005"/>
    <n v="6.7"/>
    <n v="12712093"/>
    <n v="30000000"/>
    <n v="-17287907"/>
  </r>
  <r>
    <x v="694"/>
    <n v="100"/>
    <s v="Action|Adventure|Sci-Fi"/>
    <x v="1590"/>
    <x v="5"/>
    <n v="1999"/>
    <n v="4.0999999999999996"/>
    <n v="11576087"/>
    <n v="30000000"/>
    <n v="-18423913"/>
  </r>
  <r>
    <x v="382"/>
    <n v="100"/>
    <s v="Drama|Fantasy|Thriller"/>
    <x v="1591"/>
    <x v="5"/>
    <n v="1999"/>
    <n v="5.5"/>
    <n v="11900000"/>
    <n v="30000000"/>
    <n v="-18100000"/>
  </r>
  <r>
    <x v="695"/>
    <n v="86"/>
    <s v="Animation|Comedy|Family"/>
    <x v="1592"/>
    <x v="5"/>
    <n v="2011"/>
    <n v="4.8"/>
    <n v="10134754"/>
    <n v="30000000"/>
    <n v="-19865246"/>
  </r>
  <r>
    <x v="609"/>
    <n v="108"/>
    <s v="Drama"/>
    <x v="1593"/>
    <x v="5"/>
    <n v="2005"/>
    <n v="7"/>
    <n v="8535575"/>
    <n v="30000000"/>
    <n v="-21464425"/>
  </r>
  <r>
    <x v="540"/>
    <n v="88"/>
    <s v="Crime|Thriller"/>
    <x v="1594"/>
    <x v="5"/>
    <n v="2013"/>
    <n v="5.6"/>
    <n v="19316646"/>
    <n v="30000000"/>
    <n v="-10683354"/>
  </r>
  <r>
    <x v="586"/>
    <n v="109"/>
    <s v="Action|Crime|Drama|Thriller"/>
    <x v="1595"/>
    <x v="5"/>
    <n v="2001"/>
    <n v="6.1"/>
    <n v="10965209"/>
    <n v="30000000"/>
    <n v="-19034791"/>
  </r>
  <r>
    <x v="696"/>
    <n v="251"/>
    <s v="Crime|Drama"/>
    <x v="1596"/>
    <x v="5"/>
    <n v="1984"/>
    <n v="8.4"/>
    <n v="5300000"/>
    <n v="30000000"/>
    <n v="-24700000"/>
  </r>
  <r>
    <x v="697"/>
    <n v="118"/>
    <s v="Action|Crime|Drama|Thriller"/>
    <x v="1597"/>
    <x v="5"/>
    <n v="2013"/>
    <n v="6.5"/>
    <n v="10880926"/>
    <n v="30000000"/>
    <n v="-19119074"/>
  </r>
  <r>
    <x v="670"/>
    <n v="88"/>
    <s v="Biography|Drama|Romance"/>
    <x v="1598"/>
    <x v="5"/>
    <n v="2006"/>
    <n v="7"/>
    <n v="2975649"/>
    <n v="30000000"/>
    <n v="-27024351"/>
  </r>
  <r>
    <x v="698"/>
    <n v="160"/>
    <s v="Biography|Crime|Drama|History|Western"/>
    <x v="1599"/>
    <x v="5"/>
    <n v="2007"/>
    <n v="7.5"/>
    <n v="3904982"/>
    <n v="30000000"/>
    <n v="-26095018"/>
  </r>
  <r>
    <x v="32"/>
    <n v="129"/>
    <s v="Action|Biography|Crime|Drama"/>
    <x v="1600"/>
    <x v="5"/>
    <n v="2011"/>
    <n v="6.8"/>
    <n v="537580"/>
    <n v="30000000"/>
    <n v="-29462420"/>
  </r>
  <r>
    <x v="699"/>
    <n v="128"/>
    <s v="Comedy|Drama|Romance"/>
    <x v="1601"/>
    <x v="5"/>
    <n v="2000"/>
    <n v="6.4"/>
    <n v="37036404"/>
    <n v="30000000"/>
    <n v="7036404"/>
  </r>
  <r>
    <x v="121"/>
    <n v="120"/>
    <s v="Comedy|Drama|Music"/>
    <x v="1602"/>
    <x v="5"/>
    <n v="2009"/>
    <n v="6.7"/>
    <n v="7443007"/>
    <n v="30000000"/>
    <n v="-22556993"/>
  </r>
  <r>
    <x v="146"/>
    <n v="91"/>
    <s v="Mystery|Thriller"/>
    <x v="1603"/>
    <x v="5"/>
    <n v="2003"/>
    <n v="7.3"/>
    <n v="51475962"/>
    <n v="30000000"/>
    <n v="21475962"/>
  </r>
  <r>
    <x v="77"/>
    <n v="117"/>
    <s v="Action|Comedy"/>
    <x v="1604"/>
    <x v="5"/>
    <n v="2010"/>
    <n v="7.7"/>
    <n v="48043505"/>
    <n v="30000000"/>
    <n v="18043505"/>
  </r>
  <r>
    <x v="278"/>
    <n v="133"/>
    <s v="Comedy|Romance"/>
    <x v="1605"/>
    <x v="5"/>
    <n v="2007"/>
    <n v="7"/>
    <n v="148734225"/>
    <n v="30000000"/>
    <n v="118734225"/>
  </r>
  <r>
    <x v="537"/>
    <n v="109"/>
    <s v="Drama"/>
    <x v="1606"/>
    <x v="5"/>
    <n v="2009"/>
    <n v="7.4"/>
    <n v="49185998"/>
    <n v="30000000"/>
    <n v="19185998"/>
  </r>
  <r>
    <x v="700"/>
    <n v="110"/>
    <s v="Action|Adventure|Sci-Fi|Thriller"/>
    <x v="1607"/>
    <x v="5"/>
    <n v="1991"/>
    <n v="7.2"/>
    <n v="74888996"/>
    <n v="30000000"/>
    <n v="44888996"/>
  </r>
  <r>
    <x v="54"/>
    <n v="101"/>
    <s v="Comedy|Drama|Romance"/>
    <x v="1608"/>
    <x v="5"/>
    <n v="2002"/>
    <n v="7.1"/>
    <n v="40566655"/>
    <n v="30000000"/>
    <n v="10566655"/>
  </r>
  <r>
    <x v="42"/>
    <n v="130"/>
    <s v="Drama|History|Thriller"/>
    <x v="1609"/>
    <x v="5"/>
    <n v="2011"/>
    <n v="6.9"/>
    <n v="4463292"/>
    <n v="30000000"/>
    <n v="-25536708"/>
  </r>
  <r>
    <x v="286"/>
    <n v="120"/>
    <s v="Drama"/>
    <x v="1610"/>
    <x v="16"/>
    <n v="2004"/>
    <n v="7.1"/>
    <n v="499263"/>
    <n v="30000000"/>
    <n v="-29500737"/>
  </r>
  <r>
    <x v="613"/>
    <n v="97"/>
    <s v="Action|Horror|Thriller"/>
    <x v="1611"/>
    <x v="5"/>
    <n v="2003"/>
    <n v="5.8"/>
    <n v="82163317"/>
    <n v="30000000"/>
    <n v="52163317"/>
  </r>
  <r>
    <x v="469"/>
    <n v="82"/>
    <s v="Action|Adventure|Animation|Comedy|Family|Sci-Fi"/>
    <x v="1612"/>
    <x v="5"/>
    <n v="2001"/>
    <n v="6"/>
    <n v="80920948"/>
    <n v="30000000"/>
    <n v="50920948"/>
  </r>
  <r>
    <x v="701"/>
    <n v="101"/>
    <s v="Drama|Horror|Mystery|Thriller"/>
    <x v="1613"/>
    <x v="5"/>
    <n v="2005"/>
    <n v="5.9"/>
    <n v="51097664"/>
    <n v="30000000"/>
    <n v="21097664"/>
  </r>
  <r>
    <x v="345"/>
    <n v="101"/>
    <s v="Action|Crime|Drama|Thriller"/>
    <x v="1614"/>
    <x v="5"/>
    <n v="2003"/>
    <n v="5.8"/>
    <n v="34604054"/>
    <n v="30000000"/>
    <n v="4604054"/>
  </r>
  <r>
    <x v="702"/>
    <n v="114"/>
    <s v="Drama|Music"/>
    <x v="1615"/>
    <x v="5"/>
    <n v="2007"/>
    <n v="7.5"/>
    <n v="31655091"/>
    <n v="30000000"/>
    <n v="1655091"/>
  </r>
  <r>
    <x v="703"/>
    <n v="107"/>
    <s v="Comedy|Drama|Romance"/>
    <x v="1616"/>
    <x v="5"/>
    <n v="2005"/>
    <n v="6.6"/>
    <n v="21835784"/>
    <n v="30000000"/>
    <n v="-8164216"/>
  </r>
  <r>
    <x v="333"/>
    <n v="132"/>
    <s v="Biography|Crime|Drama|History|Thriller"/>
    <x v="1617"/>
    <x v="5"/>
    <n v="2015"/>
    <n v="7"/>
    <n v="1865774"/>
    <n v="30000000"/>
    <n v="-28134226"/>
  </r>
  <r>
    <x v="704"/>
    <n v="106"/>
    <s v="Crime|Drama|Mystery|Thriller"/>
    <x v="1618"/>
    <x v="5"/>
    <n v="2001"/>
    <n v="5.8"/>
    <n v="17951431"/>
    <n v="30000000"/>
    <n v="-12048569"/>
  </r>
  <r>
    <x v="705"/>
    <n v="77"/>
    <s v="Animation|Comedy|Drama|Family|Musical"/>
    <x v="1619"/>
    <x v="5"/>
    <n v="2000"/>
    <n v="6.3"/>
    <n v="45542421"/>
    <n v="30000000"/>
    <n v="15542421"/>
  </r>
  <r>
    <x v="706"/>
    <n v="98"/>
    <s v="Action|Comedy"/>
    <x v="1620"/>
    <x v="5"/>
    <n v="2004"/>
    <n v="7.2"/>
    <n v="32774834"/>
    <n v="30000000"/>
    <n v="2774834"/>
  </r>
  <r>
    <x v="156"/>
    <n v="114"/>
    <s v="Comedy|Drama|Family"/>
    <x v="1621"/>
    <x v="5"/>
    <n v="1998"/>
    <n v="6.9"/>
    <n v="18252684"/>
    <n v="30000000"/>
    <n v="-11747316"/>
  </r>
  <r>
    <x v="155"/>
    <n v="101"/>
    <s v="Drama|Mystery|Romance|Thriller|War"/>
    <x v="1622"/>
    <x v="5"/>
    <n v="2002"/>
    <n v="7.1"/>
    <n v="12987647"/>
    <n v="30000000"/>
    <n v="-17012353"/>
  </r>
  <r>
    <x v="458"/>
    <n v="122"/>
    <s v="Biography|Drama"/>
    <x v="1623"/>
    <x v="5"/>
    <n v="2015"/>
    <n v="7.2"/>
    <n v="17750583"/>
    <n v="30000000"/>
    <n v="-12249417"/>
  </r>
  <r>
    <x v="707"/>
    <n v="110"/>
    <s v="Action|Crime|Drama|Mystery|Thriller"/>
    <x v="1624"/>
    <x v="5"/>
    <n v="1999"/>
    <n v="6"/>
    <n v="15156200"/>
    <n v="30000000"/>
    <n v="-14843800"/>
  </r>
  <r>
    <x v="167"/>
    <n v="129"/>
    <s v="Biography|Drama|Sport"/>
    <x v="1625"/>
    <x v="5"/>
    <n v="2009"/>
    <n v="7.7"/>
    <n v="255950375"/>
    <n v="29000000"/>
    <n v="226950375"/>
  </r>
  <r>
    <x v="708"/>
    <n v="103"/>
    <s v="Horror"/>
    <x v="1626"/>
    <x v="5"/>
    <n v="1999"/>
    <n v="6.2"/>
    <n v="50041732"/>
    <n v="29000000"/>
    <n v="21041732"/>
  </r>
  <r>
    <x v="537"/>
    <n v="123"/>
    <s v="Drama|Romance"/>
    <x v="1627"/>
    <x v="5"/>
    <n v="2004"/>
    <n v="7.9"/>
    <n v="64286"/>
    <n v="29000000"/>
    <n v="-28935714"/>
  </r>
  <r>
    <x v="709"/>
    <n v="115"/>
    <s v="Comedy|Music"/>
    <x v="1628"/>
    <x v="5"/>
    <n v="2015"/>
    <n v="6.5"/>
    <n v="183436380"/>
    <n v="29000000"/>
    <n v="154436380"/>
  </r>
  <r>
    <x v="585"/>
    <n v="89"/>
    <s v="Adventure|Comedy|Family|Fantasy"/>
    <x v="1629"/>
    <x v="5"/>
    <n v="1997"/>
    <n v="5.8"/>
    <n v="22359293"/>
    <n v="29000000"/>
    <n v="-6640707"/>
  </r>
  <r>
    <x v="528"/>
    <n v="99"/>
    <s v="Comedy|Romance"/>
    <x v="1630"/>
    <x v="5"/>
    <n v="2002"/>
    <n v="5.3"/>
    <n v="16930185"/>
    <n v="29000000"/>
    <n v="-12069815"/>
  </r>
  <r>
    <x v="710"/>
    <n v="99"/>
    <s v="Comedy"/>
    <x v="1631"/>
    <x v="5"/>
    <n v="2016"/>
    <n v="5.3"/>
    <n v="63034755"/>
    <n v="29000000"/>
    <n v="34034755"/>
  </r>
  <r>
    <x v="711"/>
    <n v="147"/>
    <s v="Biography|Drama|History"/>
    <x v="1632"/>
    <x v="5"/>
    <n v="1987"/>
    <n v="7.5"/>
    <n v="5899797"/>
    <n v="29000000"/>
    <n v="-23100203"/>
  </r>
  <r>
    <x v="712"/>
    <n v="94"/>
    <s v="Drama|Mystery|Sci-Fi|Thriller"/>
    <x v="1633"/>
    <x v="5"/>
    <n v="2005"/>
    <n v="7.1"/>
    <n v="6301131"/>
    <n v="29000000"/>
    <n v="-22698869"/>
  </r>
  <r>
    <x v="425"/>
    <n v="102"/>
    <s v="Action|Crime|Thriller"/>
    <x v="1634"/>
    <x v="5"/>
    <n v="2003"/>
    <n v="6.4"/>
    <n v="55845943"/>
    <n v="29000000"/>
    <n v="26845943"/>
  </r>
  <r>
    <x v="586"/>
    <n v="90"/>
    <s v="Comedy|Romance"/>
    <x v="1635"/>
    <x v="5"/>
    <n v="2004"/>
    <n v="5.9"/>
    <n v="17848322"/>
    <n v="28000000"/>
    <n v="-10151678"/>
  </r>
  <r>
    <x v="146"/>
    <n v="153"/>
    <s v="Biography|Drama|Music|Romance"/>
    <x v="1636"/>
    <x v="5"/>
    <n v="2005"/>
    <n v="7.9"/>
    <n v="119518352"/>
    <n v="28000000"/>
    <n v="91518352"/>
  </r>
  <r>
    <x v="314"/>
    <n v="112"/>
    <s v="Comedy|Drama"/>
    <x v="1637"/>
    <x v="5"/>
    <n v="1999"/>
    <n v="6.9"/>
    <n v="4554569"/>
    <n v="28000000"/>
    <n v="-23445431"/>
  </r>
  <r>
    <x v="119"/>
    <n v="90"/>
    <s v="Adventure|Animation|Comedy|Family|Fantasy|Musical|Romance"/>
    <x v="1638"/>
    <x v="5"/>
    <n v="1992"/>
    <n v="8"/>
    <n v="217350219"/>
    <n v="28000000"/>
    <n v="189350219"/>
  </r>
  <r>
    <x v="349"/>
    <n v="167"/>
    <s v="Biography|Crime|Drama|History|Music"/>
    <x v="1639"/>
    <x v="5"/>
    <n v="2015"/>
    <n v="7.9"/>
    <n v="161029270"/>
    <n v="28000000"/>
    <n v="133029270"/>
  </r>
  <r>
    <x v="51"/>
    <n v="118"/>
    <s v="Action|Adventure"/>
    <x v="1640"/>
    <x v="5"/>
    <n v="1984"/>
    <n v="7.6"/>
    <n v="179870271"/>
    <n v="28000000"/>
    <n v="151870271"/>
  </r>
  <r>
    <x v="211"/>
    <n v="131"/>
    <s v="Action|Thriller"/>
    <x v="1641"/>
    <x v="5"/>
    <n v="1988"/>
    <n v="8.1999999999999993"/>
    <n v="81350242"/>
    <n v="28000000"/>
    <n v="53350242"/>
  </r>
  <r>
    <x v="713"/>
    <n v="101"/>
    <s v="Comedy"/>
    <x v="1642"/>
    <x v="5"/>
    <n v="2008"/>
    <n v="6.9"/>
    <n v="67266300"/>
    <n v="28000000"/>
    <n v="39266300"/>
  </r>
  <r>
    <x v="178"/>
    <n v="130"/>
    <s v="Biography|Comedy|Drama|History"/>
    <x v="1643"/>
    <x v="5"/>
    <n v="2015"/>
    <n v="7.8"/>
    <n v="70235322"/>
    <n v="28000000"/>
    <n v="42235322"/>
  </r>
  <r>
    <x v="691"/>
    <n v="135"/>
    <s v="Biography|Drama|History|Sport"/>
    <x v="1644"/>
    <x v="5"/>
    <n v="2004"/>
    <n v="7.5"/>
    <n v="64371181"/>
    <n v="28000000"/>
    <n v="36371181"/>
  </r>
  <r>
    <x v="87"/>
    <n v="105"/>
    <s v="Comedy|Romance"/>
    <x v="1645"/>
    <x v="5"/>
    <n v="2013"/>
    <n v="6.6"/>
    <n v="63910583"/>
    <n v="28000000"/>
    <n v="35910583"/>
  </r>
  <r>
    <x v="643"/>
    <n v="127"/>
    <s v="Action|Adventure|Thriller"/>
    <x v="1646"/>
    <x v="5"/>
    <n v="1981"/>
    <n v="6.8"/>
    <n v="62300000"/>
    <n v="28000000"/>
    <n v="34300000"/>
  </r>
  <r>
    <x v="205"/>
    <n v="82"/>
    <s v="Comedy|Romance"/>
    <x v="1647"/>
    <x v="5"/>
    <n v="2001"/>
    <n v="6.9"/>
    <n v="49968653"/>
    <n v="28000000"/>
    <n v="21968653"/>
  </r>
  <r>
    <x v="204"/>
    <n v="90"/>
    <s v="Comedy"/>
    <x v="1648"/>
    <x v="5"/>
    <n v="2001"/>
    <n v="6.6"/>
    <n v="45162741"/>
    <n v="28000000"/>
    <n v="17162741"/>
  </r>
  <r>
    <x v="609"/>
    <n v="115"/>
    <s v="Drama|Romance|Thriller"/>
    <x v="1649"/>
    <x v="5"/>
    <n v="2013"/>
    <n v="6.7"/>
    <n v="71346930"/>
    <n v="28000000"/>
    <n v="43346930"/>
  </r>
  <r>
    <x v="354"/>
    <n v="96"/>
    <s v="Comedy|Family|Fantasy"/>
    <x v="1650"/>
    <x v="5"/>
    <n v="1993"/>
    <n v="6.7"/>
    <n v="39514713"/>
    <n v="28000000"/>
    <n v="11514713"/>
  </r>
  <r>
    <x v="580"/>
    <n v="104"/>
    <s v="Comedy|Drama|Romance"/>
    <x v="1651"/>
    <x v="5"/>
    <n v="2007"/>
    <n v="6.3"/>
    <n v="43097652"/>
    <n v="28000000"/>
    <n v="15097652"/>
  </r>
  <r>
    <x v="366"/>
    <n v="83"/>
    <s v="Action|Comedy|Crime"/>
    <x v="1652"/>
    <x v="5"/>
    <n v="2011"/>
    <n v="6.1"/>
    <n v="37053924"/>
    <n v="28000000"/>
    <n v="9053924"/>
  </r>
  <r>
    <x v="467"/>
    <n v="99"/>
    <s v="Action|Fantasy|Horror|Thriller"/>
    <x v="1653"/>
    <x v="5"/>
    <n v="2000"/>
    <n v="4.9000000000000004"/>
    <n v="33000377"/>
    <n v="28000000"/>
    <n v="5000377"/>
  </r>
  <r>
    <x v="714"/>
    <n v="81"/>
    <s v="Comedy|Family"/>
    <x v="1654"/>
    <x v="5"/>
    <n v="2014"/>
    <n v="6.2"/>
    <n v="66950483"/>
    <n v="28000000"/>
    <n v="38950483"/>
  </r>
  <r>
    <x v="104"/>
    <n v="135"/>
    <s v="Drama|Romance"/>
    <x v="1655"/>
    <x v="5"/>
    <n v="2005"/>
    <n v="7.8"/>
    <n v="38372662"/>
    <n v="28000000"/>
    <n v="10372662"/>
  </r>
  <r>
    <x v="33"/>
    <n v="117"/>
    <s v="Sci-Fi|Thriller"/>
    <x v="1656"/>
    <x v="5"/>
    <n v="1982"/>
    <n v="8.1999999999999993"/>
    <n v="27000000"/>
    <n v="28000000"/>
    <n v="-1000000"/>
  </r>
  <r>
    <x v="301"/>
    <n v="139"/>
    <s v="Adventure|Biography"/>
    <x v="1657"/>
    <x v="5"/>
    <n v="1995"/>
    <n v="6.9"/>
    <n v="31600000"/>
    <n v="28000000"/>
    <n v="3600000"/>
  </r>
  <r>
    <x v="40"/>
    <n v="123"/>
    <s v="Action|Drama|Thriller"/>
    <x v="1658"/>
    <x v="5"/>
    <n v="2014"/>
    <n v="6.2"/>
    <n v="30688364"/>
    <n v="28000000"/>
    <n v="2688364"/>
  </r>
  <r>
    <x v="715"/>
    <n v="97"/>
    <s v="Drama|Horror|Thriller"/>
    <x v="1659"/>
    <x v="5"/>
    <n v="2000"/>
    <n v="4.8"/>
    <n v="16779636"/>
    <n v="28000000"/>
    <n v="-11220364"/>
  </r>
  <r>
    <x v="330"/>
    <n v="103"/>
    <s v="Comedy|Fantasy|Romance"/>
    <x v="1660"/>
    <x v="5"/>
    <n v="2006"/>
    <n v="5.3"/>
    <n v="17324744"/>
    <n v="28000000"/>
    <n v="-10675256"/>
  </r>
  <r>
    <x v="199"/>
    <n v="119"/>
    <s v="Comedy|Drama|Sport"/>
    <x v="1661"/>
    <x v="5"/>
    <n v="1999"/>
    <n v="6.7"/>
    <n v="8888143"/>
    <n v="28000000"/>
    <n v="-19111857"/>
  </r>
  <r>
    <x v="356"/>
    <n v="94"/>
    <s v="Action|Comedy|Family"/>
    <x v="1662"/>
    <x v="5"/>
    <n v="2010"/>
    <n v="5.4"/>
    <n v="24268828"/>
    <n v="28000000"/>
    <n v="-3731172"/>
  </r>
  <r>
    <x v="716"/>
    <n v="89"/>
    <s v="Comedy|Family|Fantasy"/>
    <x v="1663"/>
    <x v="5"/>
    <n v="1997"/>
    <n v="5.4"/>
    <n v="8119205"/>
    <n v="28000000"/>
    <n v="-19880795"/>
  </r>
  <r>
    <x v="461"/>
    <n v="98"/>
    <s v="Action|Horror|Sci-Fi"/>
    <x v="1664"/>
    <x v="5"/>
    <n v="2001"/>
    <n v="4.9000000000000004"/>
    <n v="8434601"/>
    <n v="28000000"/>
    <n v="-19565399"/>
  </r>
  <r>
    <x v="474"/>
    <n v="107"/>
    <s v="Comedy|Drama"/>
    <x v="1665"/>
    <x v="5"/>
    <n v="2015"/>
    <n v="6.1"/>
    <n v="6998324"/>
    <n v="28000000"/>
    <n v="-21001676"/>
  </r>
  <r>
    <x v="508"/>
    <n v="108"/>
    <s v="Action|Horror|Romance"/>
    <x v="1666"/>
    <x v="5"/>
    <n v="2016"/>
    <n v="5.8"/>
    <n v="10907291"/>
    <n v="28000000"/>
    <n v="-17092709"/>
  </r>
  <r>
    <x v="67"/>
    <n v="134"/>
    <s v="Biography|Drama|History|War"/>
    <x v="1667"/>
    <x v="5"/>
    <n v="1997"/>
    <n v="7"/>
    <n v="5532301"/>
    <n v="28000000"/>
    <n v="-22467699"/>
  </r>
  <r>
    <x v="717"/>
    <n v="103"/>
    <s v="Action|Comedy|Crime"/>
    <x v="1668"/>
    <x v="5"/>
    <n v="2013"/>
    <n v="6.6"/>
    <n v="28751715"/>
    <n v="28000000"/>
    <n v="751715"/>
  </r>
  <r>
    <x v="718"/>
    <n v="100"/>
    <s v="Action|Crime|Drama|Thriller"/>
    <x v="1669"/>
    <x v="5"/>
    <n v="2014"/>
    <n v="5.7"/>
    <n v="20285518"/>
    <n v="28000000"/>
    <n v="-7714482"/>
  </r>
  <r>
    <x v="613"/>
    <n v="93"/>
    <s v="Action|Comedy|Crime|Thriller"/>
    <x v="1670"/>
    <x v="5"/>
    <n v="2001"/>
    <n v="6.3"/>
    <n v="5204007"/>
    <n v="28000000"/>
    <n v="-22795993"/>
  </r>
  <r>
    <x v="719"/>
    <n v="114"/>
    <s v="Crime|Drama|Mystery|Thriller"/>
    <x v="1671"/>
    <x v="5"/>
    <n v="2014"/>
    <n v="6.5"/>
    <n v="25977365"/>
    <n v="28000000"/>
    <n v="-2022635"/>
  </r>
  <r>
    <x v="143"/>
    <n v="128"/>
    <s v="Biography|Drama|Thriller"/>
    <x v="1672"/>
    <x v="5"/>
    <n v="2013"/>
    <n v="6.2"/>
    <n v="3254172"/>
    <n v="28000000"/>
    <n v="-24745828"/>
  </r>
  <r>
    <x v="382"/>
    <n v="133"/>
    <s v="Biography|Drama|Thriller|War"/>
    <x v="1673"/>
    <x v="5"/>
    <n v="1996"/>
    <n v="7.1"/>
    <n v="11030963"/>
    <n v="28000000"/>
    <n v="-16969037"/>
  </r>
  <r>
    <x v="720"/>
    <n v="80"/>
    <s v="Action|Adventure|Animation|Comedy|Fantasy"/>
    <x v="1674"/>
    <x v="5"/>
    <n v="1993"/>
    <n v="7.2"/>
    <n v="669276"/>
    <n v="28000000"/>
    <n v="-27330724"/>
  </r>
  <r>
    <x v="176"/>
    <n v="100"/>
    <s v="Action|Comedy|Crime|Thriller"/>
    <x v="1675"/>
    <x v="5"/>
    <n v="1987"/>
    <n v="6.4"/>
    <n v="153665036"/>
    <n v="28000000"/>
    <n v="125665036"/>
  </r>
  <r>
    <x v="721"/>
    <n v="107"/>
    <s v="Action|Adventure|Sci-Fi|Thriller"/>
    <x v="1676"/>
    <x v="5"/>
    <n v="1989"/>
    <n v="5.4"/>
    <n v="55210049"/>
    <n v="27800000"/>
    <n v="27410049"/>
  </r>
  <r>
    <x v="643"/>
    <n v="131"/>
    <s v="Action|Adventure|Thriller"/>
    <x v="1677"/>
    <x v="5"/>
    <n v="1983"/>
    <n v="6.6"/>
    <n v="67900000"/>
    <n v="27500000"/>
    <n v="40400000"/>
  </r>
  <r>
    <x v="90"/>
    <n v="122"/>
    <s v="Drama|Thriller"/>
    <x v="1678"/>
    <x v="5"/>
    <n v="2007"/>
    <n v="6.8"/>
    <n v="9664316"/>
    <n v="27500000"/>
    <n v="-17835684"/>
  </r>
  <r>
    <x v="263"/>
    <n v="105"/>
    <s v="Action|Comedy|Crime"/>
    <x v="1679"/>
    <x v="8"/>
    <n v="2009"/>
    <n v="7.2"/>
    <n v="1260917"/>
    <n v="27000000"/>
    <n v="-25739083"/>
  </r>
  <r>
    <x v="260"/>
    <n v="162"/>
    <s v="Drama|Romance|War"/>
    <x v="1680"/>
    <x v="5"/>
    <n v="1996"/>
    <n v="7.4"/>
    <n v="78651430"/>
    <n v="27000000"/>
    <n v="51651430"/>
  </r>
  <r>
    <x v="271"/>
    <n v="98"/>
    <s v="Drama|Romance"/>
    <x v="1681"/>
    <x v="5"/>
    <n v="2004"/>
    <n v="7.3"/>
    <n v="33987757"/>
    <n v="27000000"/>
    <n v="6987757"/>
  </r>
  <r>
    <x v="722"/>
    <n v="101"/>
    <s v="Action|Crime|Sci-Fi|Thriller"/>
    <x v="1682"/>
    <x v="5"/>
    <n v="1987"/>
    <n v="6.6"/>
    <n v="38122105"/>
    <n v="27000000"/>
    <n v="11122105"/>
  </r>
  <r>
    <x v="234"/>
    <n v="99"/>
    <s v="Action|Crime|Sci-Fi|Thriller"/>
    <x v="1683"/>
    <x v="5"/>
    <n v="1994"/>
    <n v="5.8"/>
    <n v="44450000"/>
    <n v="27000000"/>
    <n v="17450000"/>
  </r>
  <r>
    <x v="723"/>
    <n v="110"/>
    <s v="Comedy|Drama|Romance"/>
    <x v="1684"/>
    <x v="5"/>
    <n v="2008"/>
    <n v="6.5"/>
    <n v="2775593"/>
    <n v="27000000"/>
    <n v="-24224407"/>
  </r>
  <r>
    <x v="724"/>
    <n v="116"/>
    <s v="Drama"/>
    <x v="1685"/>
    <x v="5"/>
    <n v="2002"/>
    <n v="6"/>
    <n v="69586544"/>
    <n v="27000000"/>
    <n v="42586544"/>
  </r>
  <r>
    <x v="446"/>
    <n v="115"/>
    <s v="Crime|Drama|Mystery|Thriller"/>
    <x v="1686"/>
    <x v="5"/>
    <n v="1997"/>
    <n v="6.6"/>
    <n v="60491560"/>
    <n v="27000000"/>
    <n v="33491560"/>
  </r>
  <r>
    <x v="418"/>
    <n v="148"/>
    <s v="Action|Comedy|Crime|Music"/>
    <x v="1687"/>
    <x v="5"/>
    <n v="1980"/>
    <n v="7.9"/>
    <n v="54200000"/>
    <n v="27000000"/>
    <n v="27200000"/>
  </r>
  <r>
    <x v="567"/>
    <n v="82"/>
    <s v="Action|Comedy|Horror"/>
    <x v="1688"/>
    <x v="5"/>
    <n v="1999"/>
    <n v="5.6"/>
    <n v="31768374"/>
    <n v="27000000"/>
    <n v="4768374"/>
  </r>
  <r>
    <x v="527"/>
    <n v="110"/>
    <s v="Crime|Drama|Mystery|Thriller"/>
    <x v="1689"/>
    <x v="5"/>
    <n v="2006"/>
    <n v="7.8"/>
    <n v="22494487"/>
    <n v="27000000"/>
    <n v="-4505513"/>
  </r>
  <r>
    <x v="725"/>
    <n v="193"/>
    <s v="Adventure|Drama|History"/>
    <x v="1690"/>
    <x v="5"/>
    <n v="1983"/>
    <n v="7.9"/>
    <n v="21500000"/>
    <n v="27000000"/>
    <n v="-5500000"/>
  </r>
  <r>
    <x v="117"/>
    <n v="111"/>
    <s v="Action|Drama|Fantasy|Mystery|Sci-Fi|Thriller"/>
    <x v="1691"/>
    <x v="5"/>
    <n v="1998"/>
    <n v="7.7"/>
    <n v="14337579"/>
    <n v="27000000"/>
    <n v="-12662421"/>
  </r>
  <r>
    <x v="625"/>
    <n v="123"/>
    <s v="Action|Crime|Drama|History|Western"/>
    <x v="1692"/>
    <x v="5"/>
    <n v="1998"/>
    <n v="6"/>
    <n v="10297897"/>
    <n v="27000000"/>
    <n v="-16702103"/>
  </r>
  <r>
    <x v="637"/>
    <n v="109"/>
    <s v="Horror|Mystery|Thriller"/>
    <x v="1693"/>
    <x v="5"/>
    <n v="2009"/>
    <n v="6.2"/>
    <n v="13248477"/>
    <n v="27000000"/>
    <n v="-13751523"/>
  </r>
  <r>
    <x v="726"/>
    <n v="99"/>
    <s v="Crime|Drama|Mystery|Thriller"/>
    <x v="1694"/>
    <x v="5"/>
    <n v="2004"/>
    <n v="5.9"/>
    <n v="8712564"/>
    <n v="27000000"/>
    <n v="-18287436"/>
  </r>
  <r>
    <x v="727"/>
    <n v="106"/>
    <s v="Comedy|Drama|Family"/>
    <x v="1695"/>
    <x v="5"/>
    <n v="2007"/>
    <n v="6.8"/>
    <n v="7486906"/>
    <n v="27000000"/>
    <n v="-19513094"/>
  </r>
  <r>
    <x v="425"/>
    <n v="89"/>
    <s v="Action|Adventure|Comedy|Family|Sci-Fi"/>
    <x v="1696"/>
    <x v="5"/>
    <n v="2011"/>
    <n v="3.6"/>
    <n v="38536376"/>
    <n v="27000000"/>
    <n v="11536376"/>
  </r>
  <r>
    <x v="728"/>
    <n v="98"/>
    <s v="Crime|Drama|Thriller"/>
    <x v="1697"/>
    <x v="5"/>
    <n v="2016"/>
    <n v="6.7"/>
    <n v="41008532"/>
    <n v="27000000"/>
    <n v="14008532"/>
  </r>
  <r>
    <x v="198"/>
    <n v="101"/>
    <s v="Crime|Horror|Mystery|Thriller"/>
    <x v="1698"/>
    <x v="5"/>
    <n v="2004"/>
    <n v="6.4"/>
    <n v="4476235"/>
    <n v="27000000"/>
    <n v="-22523765"/>
  </r>
  <r>
    <x v="474"/>
    <n v="117"/>
    <s v="Action|Comedy|Crime"/>
    <x v="1699"/>
    <x v="5"/>
    <n v="2008"/>
    <n v="7"/>
    <n v="87341380"/>
    <n v="27000000"/>
    <n v="60341380"/>
  </r>
  <r>
    <x v="299"/>
    <n v="117"/>
    <s v="Comedy|Sport"/>
    <x v="1700"/>
    <x v="5"/>
    <n v="1996"/>
    <n v="6.9"/>
    <n v="24944213"/>
    <n v="27000000"/>
    <n v="-2055787"/>
  </r>
  <r>
    <x v="729"/>
    <n v="87"/>
    <s v="Horror|Mystery"/>
    <x v="1701"/>
    <x v="5"/>
    <n v="2008"/>
    <n v="3.9"/>
    <n v="26876529"/>
    <n v="27000000"/>
    <n v="-123471"/>
  </r>
  <r>
    <x v="542"/>
    <n v="88"/>
    <s v="Action|Crime|Thriller"/>
    <x v="1702"/>
    <x v="5"/>
    <n v="2009"/>
    <n v="5.7"/>
    <n v="15988876"/>
    <n v="27000000"/>
    <n v="-11011124"/>
  </r>
  <r>
    <x v="730"/>
    <n v="93"/>
    <s v="Comedy|Family|Fantasy|Romance"/>
    <x v="1703"/>
    <x v="5"/>
    <n v="2004"/>
    <n v="4.3"/>
    <n v="48114556"/>
    <n v="26000000"/>
    <n v="22114556"/>
  </r>
  <r>
    <x v="458"/>
    <n v="107"/>
    <s v="Adventure|Sci-Fi|Thriller"/>
    <x v="1704"/>
    <x v="5"/>
    <n v="2007"/>
    <n v="7.3"/>
    <n v="3675072"/>
    <n v="26000000"/>
    <n v="-22324928"/>
  </r>
  <r>
    <x v="601"/>
    <n v="103"/>
    <s v="Comedy"/>
    <x v="1705"/>
    <x v="5"/>
    <n v="1996"/>
    <n v="6.2"/>
    <n v="105444419"/>
    <n v="26000000"/>
    <n v="79444419"/>
  </r>
  <r>
    <x v="731"/>
    <n v="104"/>
    <s v="Drama|Horror|Sci-Fi"/>
    <x v="1706"/>
    <x v="5"/>
    <n v="2009"/>
    <n v="5.8"/>
    <n v="16999046"/>
    <n v="26000000"/>
    <n v="-9000954"/>
  </r>
  <r>
    <x v="19"/>
    <n v="110"/>
    <s v="Action|Horror|Thriller"/>
    <x v="1707"/>
    <x v="5"/>
    <n v="2004"/>
    <n v="7.4"/>
    <n v="58885635"/>
    <n v="26000000"/>
    <n v="32885635"/>
  </r>
  <r>
    <x v="285"/>
    <n v="91"/>
    <s v="Action|Comedy|Crime"/>
    <x v="1708"/>
    <x v="5"/>
    <n v="2009"/>
    <n v="5.2"/>
    <n v="20819129"/>
    <n v="26000000"/>
    <n v="-5180871"/>
  </r>
  <r>
    <x v="209"/>
    <n v="97"/>
    <s v="Comedy|Family|Fantasy|Music|Romance"/>
    <x v="1709"/>
    <x v="5"/>
    <n v="2003"/>
    <n v="6.1"/>
    <n v="110222438"/>
    <n v="26000000"/>
    <n v="84222438"/>
  </r>
  <r>
    <x v="278"/>
    <n v="133"/>
    <s v="Comedy|Romance"/>
    <x v="1710"/>
    <x v="5"/>
    <n v="2005"/>
    <n v="7.1"/>
    <n v="109243478"/>
    <n v="26000000"/>
    <n v="83243478"/>
  </r>
  <r>
    <x v="289"/>
    <n v="111"/>
    <s v="Action|Comedy|Crime"/>
    <x v="1711"/>
    <x v="5"/>
    <n v="1990"/>
    <n v="6"/>
    <n v="91457688"/>
    <n v="26000000"/>
    <n v="65457688"/>
  </r>
  <r>
    <x v="274"/>
    <n v="121"/>
    <s v="Comedy|Drama|Romance"/>
    <x v="1712"/>
    <x v="5"/>
    <n v="1998"/>
    <n v="7"/>
    <n v="65703412"/>
    <n v="26000000"/>
    <n v="39703412"/>
  </r>
  <r>
    <x v="142"/>
    <n v="115"/>
    <s v="Drama|Horror|Sci-Fi|Thriller"/>
    <x v="1713"/>
    <x v="5"/>
    <n v="1990"/>
    <n v="6.6"/>
    <n v="61490000"/>
    <n v="26000000"/>
    <n v="35490000"/>
  </r>
  <r>
    <x v="711"/>
    <n v="175"/>
    <s v="Drama|History|War"/>
    <x v="1714"/>
    <x v="5"/>
    <n v="1977"/>
    <n v="7.4"/>
    <n v="50800000"/>
    <n v="26000000"/>
    <n v="24800000"/>
  </r>
  <r>
    <x v="533"/>
    <n v="85"/>
    <s v="Mystery|Thriller"/>
    <x v="1715"/>
    <x v="5"/>
    <n v="2005"/>
    <n v="6.5"/>
    <n v="57859105"/>
    <n v="26000000"/>
    <n v="31859105"/>
  </r>
  <r>
    <x v="538"/>
    <n v="90"/>
    <s v="Horror|Thriller"/>
    <x v="1716"/>
    <x v="5"/>
    <n v="2003"/>
    <n v="6.2"/>
    <n v="46455802"/>
    <n v="26000000"/>
    <n v="20455802"/>
  </r>
  <r>
    <x v="369"/>
    <n v="107"/>
    <s v="Adventure|Comedy|Crime|Music"/>
    <x v="1717"/>
    <x v="5"/>
    <n v="2000"/>
    <n v="7.8"/>
    <n v="45506619"/>
    <n v="26000000"/>
    <n v="19506619"/>
  </r>
  <r>
    <x v="371"/>
    <n v="100"/>
    <s v="Action|Fantasy|Horror"/>
    <x v="1718"/>
    <x v="5"/>
    <n v="2010"/>
    <n v="5.2"/>
    <n v="40168080"/>
    <n v="26000000"/>
    <n v="14168080"/>
  </r>
  <r>
    <x v="29"/>
    <n v="129"/>
    <s v="Comedy|Crime|Drama"/>
    <x v="1719"/>
    <x v="5"/>
    <n v="2013"/>
    <n v="6.5"/>
    <n v="49874933"/>
    <n v="26000000"/>
    <n v="23874933"/>
  </r>
  <r>
    <x v="177"/>
    <n v="109"/>
    <s v="Comedy|Drama|Romance"/>
    <x v="1720"/>
    <x v="5"/>
    <n v="2004"/>
    <n v="6.5"/>
    <n v="45489752"/>
    <n v="26000000"/>
    <n v="19489752"/>
  </r>
  <r>
    <x v="390"/>
    <n v="94"/>
    <s v="Action|Adventure|Comedy|Sci-Fi|Thriller"/>
    <x v="1721"/>
    <x v="5"/>
    <n v="2002"/>
    <n v="5.2"/>
    <n v="36985501"/>
    <n v="26000000"/>
    <n v="10985501"/>
  </r>
  <r>
    <x v="314"/>
    <n v="133"/>
    <s v="Action|Crime|Drama|Western"/>
    <x v="1722"/>
    <x v="5"/>
    <n v="1985"/>
    <n v="7.2"/>
    <n v="33200000"/>
    <n v="26000000"/>
    <n v="7200000"/>
  </r>
  <r>
    <x v="419"/>
    <n v="105"/>
    <s v="Drama|Thriller"/>
    <x v="1723"/>
    <x v="5"/>
    <n v="2009"/>
    <n v="7.1"/>
    <n v="28501651"/>
    <n v="26000000"/>
    <n v="2501651"/>
  </r>
  <r>
    <x v="732"/>
    <n v="100"/>
    <s v="Action|Adventure|Comedy|Family|Romance|Sci-Fi"/>
    <x v="1724"/>
    <x v="5"/>
    <n v="2004"/>
    <n v="4.5"/>
    <n v="23222861"/>
    <n v="26000000"/>
    <n v="-2777139"/>
  </r>
  <r>
    <x v="423"/>
    <n v="110"/>
    <s v="Crime|Mystery|Thriller"/>
    <x v="1725"/>
    <x v="5"/>
    <n v="2012"/>
    <n v="6.4"/>
    <n v="16005978"/>
    <n v="26000000"/>
    <n v="-9994022"/>
  </r>
  <r>
    <x v="330"/>
    <n v="110"/>
    <s v="Comedy|Romance"/>
    <x v="1726"/>
    <x v="5"/>
    <n v="2004"/>
    <n v="5.2"/>
    <n v="14469428"/>
    <n v="26000000"/>
    <n v="-11530572"/>
  </r>
  <r>
    <x v="733"/>
    <n v="99"/>
    <s v="Action|Fantasy|Romance|Sci-Fi"/>
    <x v="1727"/>
    <x v="5"/>
    <n v="1994"/>
    <n v="4.3"/>
    <n v="13829734"/>
    <n v="26000000"/>
    <n v="-12170266"/>
  </r>
  <r>
    <x v="734"/>
    <n v="103"/>
    <s v="Comedy|Crime|Mystery|Romance"/>
    <x v="1728"/>
    <x v="5"/>
    <n v="2001"/>
    <n v="6.8"/>
    <n v="7496522"/>
    <n v="26000000"/>
    <n v="-18503478"/>
  </r>
  <r>
    <x v="230"/>
    <n v="117"/>
    <s v="Action|Mystery|Sci-Fi|Thriller"/>
    <x v="1729"/>
    <x v="5"/>
    <n v="2015"/>
    <n v="6.5"/>
    <n v="12276810"/>
    <n v="26000000"/>
    <n v="-13723190"/>
  </r>
  <r>
    <x v="735"/>
    <n v="118"/>
    <s v="Drama|Romance"/>
    <x v="1730"/>
    <x v="5"/>
    <n v="2014"/>
    <n v="6.7"/>
    <n v="26761283"/>
    <n v="26000000"/>
    <n v="761283"/>
  </r>
  <r>
    <x v="736"/>
    <n v="97"/>
    <s v="Comedy|Drama|Romance"/>
    <x v="1731"/>
    <x v="5"/>
    <n v="2001"/>
    <n v="6.7"/>
    <n v="71500556"/>
    <n v="26000000"/>
    <n v="45500556"/>
  </r>
  <r>
    <x v="178"/>
    <n v="98"/>
    <s v="Comedy"/>
    <x v="1732"/>
    <x v="5"/>
    <n v="2004"/>
    <n v="7.2"/>
    <n v="84136909"/>
    <n v="26000000"/>
    <n v="58136909"/>
  </r>
  <r>
    <x v="376"/>
    <n v="102"/>
    <s v="Action|Adventure|Comedy|Crime|Family|Romance|Thriller"/>
    <x v="1733"/>
    <x v="5"/>
    <n v="2003"/>
    <n v="5"/>
    <n v="47285499"/>
    <n v="26000000"/>
    <n v="21285499"/>
  </r>
  <r>
    <x v="114"/>
    <n v="90"/>
    <s v="Adventure|Comedy|Family|Romance"/>
    <x v="1734"/>
    <x v="5"/>
    <n v="2006"/>
    <n v="5.0999999999999996"/>
    <n v="16647384"/>
    <n v="26000000"/>
    <n v="-9352616"/>
  </r>
  <r>
    <x v="737"/>
    <n v="127"/>
    <s v="Biography|Drama|History"/>
    <x v="1735"/>
    <x v="5"/>
    <n v="2015"/>
    <n v="6.9"/>
    <n v="12188642"/>
    <n v="26000000"/>
    <n v="-13811358"/>
  </r>
  <r>
    <x v="615"/>
    <n v="105"/>
    <s v="Comedy|Drama"/>
    <x v="1736"/>
    <x v="5"/>
    <n v="2013"/>
    <n v="6.4"/>
    <n v="30659817"/>
    <n v="26000000"/>
    <n v="4659817"/>
  </r>
  <r>
    <x v="249"/>
    <n v="125"/>
    <s v="Drama"/>
    <x v="1737"/>
    <x v="5"/>
    <n v="1993"/>
    <n v="7.7"/>
    <n v="77324422"/>
    <n v="26000000"/>
    <n v="51324422"/>
  </r>
  <r>
    <x v="738"/>
    <n v="137"/>
    <s v="Drama|Romance"/>
    <x v="1738"/>
    <x v="5"/>
    <n v="2006"/>
    <n v="7.6"/>
    <n v="5459824"/>
    <n v="26000000"/>
    <n v="-20540176"/>
  </r>
  <r>
    <x v="679"/>
    <n v="149"/>
    <s v="Comedy|Drama|Music"/>
    <x v="1739"/>
    <x v="5"/>
    <n v="1996"/>
    <n v="6.9"/>
    <n v="25809813"/>
    <n v="26000000"/>
    <n v="-190187"/>
  </r>
  <r>
    <x v="739"/>
    <n v="95"/>
    <s v="Adventure|Family"/>
    <x v="1740"/>
    <x v="5"/>
    <n v="1996"/>
    <n v="5.2"/>
    <n v="20047715"/>
    <n v="25530000"/>
    <n v="-5482285"/>
  </r>
  <r>
    <x v="740"/>
    <n v="144"/>
    <s v="Crime|Drama|Thriller"/>
    <x v="1741"/>
    <x v="5"/>
    <n v="2013"/>
    <n v="6.5"/>
    <n v="41229"/>
    <n v="25500000"/>
    <n v="-25458771"/>
  </r>
  <r>
    <x v="84"/>
    <n v="129"/>
    <s v="Biography|Drama|History"/>
    <x v="1742"/>
    <x v="5"/>
    <n v="2008"/>
    <n v="6.4"/>
    <n v="25517500"/>
    <n v="25100000"/>
    <n v="417500"/>
  </r>
  <r>
    <x v="646"/>
    <n v="96"/>
    <s v="Crime|Mystery|Thriller"/>
    <x v="1743"/>
    <x v="5"/>
    <n v="2007"/>
    <n v="7.7"/>
    <n v="17114882"/>
    <n v="25000000"/>
    <n v="-7885118"/>
  </r>
  <r>
    <x v="540"/>
    <n v="127"/>
    <s v="Biography|Crime|Drama|Thriller"/>
    <x v="1744"/>
    <x v="5"/>
    <n v="2016"/>
    <n v="7.3"/>
    <n v="14946229"/>
    <n v="25000000"/>
    <n v="-10053771"/>
  </r>
  <r>
    <x v="538"/>
    <n v="94"/>
    <s v="Action|Crime|Thriller"/>
    <x v="1745"/>
    <x v="5"/>
    <n v="2004"/>
    <n v="6.5"/>
    <n v="32003620"/>
    <n v="25000000"/>
    <n v="7003620"/>
  </r>
  <r>
    <x v="741"/>
    <n v="105"/>
    <s v="Comedy|Drama|Family|Fantasy"/>
    <x v="1746"/>
    <x v="5"/>
    <n v="2012"/>
    <n v="6.6"/>
    <n v="51853450"/>
    <n v="25000000"/>
    <n v="26853450"/>
  </r>
  <r>
    <x v="490"/>
    <n v="93"/>
    <s v="Action|Adventure|Crime|Fantasy|Mystery|Thriller"/>
    <x v="1747"/>
    <x v="5"/>
    <n v="1994"/>
    <n v="6"/>
    <n v="32055248"/>
    <n v="25000000"/>
    <n v="7055248"/>
  </r>
  <r>
    <x v="742"/>
    <n v="101"/>
    <s v="Adventure|Comedy|Drama|Romance|Thriller|War"/>
    <x v="1748"/>
    <x v="5"/>
    <n v="2007"/>
    <n v="6.9"/>
    <n v="876671"/>
    <n v="25000000"/>
    <n v="-24123329"/>
  </r>
  <r>
    <x v="201"/>
    <n v="112"/>
    <s v="Drama|History|War"/>
    <x v="1749"/>
    <x v="17"/>
    <n v="2005"/>
    <n v="6"/>
    <n v="77231"/>
    <n v="25000000"/>
    <n v="-24922769"/>
  </r>
  <r>
    <x v="462"/>
    <n v="99"/>
    <s v="Adventure|Comedy|Crime|Drama"/>
    <x v="1750"/>
    <x v="5"/>
    <n v="2014"/>
    <n v="8.1"/>
    <n v="59073773"/>
    <n v="25000000"/>
    <n v="34073773"/>
  </r>
  <r>
    <x v="81"/>
    <n v="116"/>
    <s v="Action|Adventure|Crime|Thriller"/>
    <x v="1751"/>
    <x v="5"/>
    <n v="1994"/>
    <n v="7.2"/>
    <n v="121248145"/>
    <n v="25000000"/>
    <n v="96248145"/>
  </r>
  <r>
    <x v="219"/>
    <n v="138"/>
    <s v="Crime|Drama|Mystery|Thriller"/>
    <x v="1752"/>
    <x v="5"/>
    <n v="2003"/>
    <n v="8"/>
    <n v="90135191"/>
    <n v="25000000"/>
    <n v="65135191"/>
  </r>
  <r>
    <x v="743"/>
    <n v="108"/>
    <s v="Drama|Romance"/>
    <x v="1753"/>
    <x v="5"/>
    <n v="2009"/>
    <n v="7.4"/>
    <n v="83813460"/>
    <n v="25000000"/>
    <n v="58813460"/>
  </r>
  <r>
    <x v="744"/>
    <n v="112"/>
    <s v="Drama|Fantasy|Romance"/>
    <x v="1754"/>
    <x v="5"/>
    <n v="2015"/>
    <n v="7.2"/>
    <n v="42478175"/>
    <n v="25000000"/>
    <n v="17478175"/>
  </r>
  <r>
    <x v="208"/>
    <n v="102"/>
    <s v="Comedy|Horror|Musical|Sci-Fi"/>
    <x v="1755"/>
    <x v="5"/>
    <n v="1986"/>
    <n v="6.9"/>
    <n v="38747385"/>
    <n v="25000000"/>
    <n v="13747385"/>
  </r>
  <r>
    <x v="745"/>
    <n v="105"/>
    <s v="Action|Adventure|Crime|Drama|Romance"/>
    <x v="1756"/>
    <x v="5"/>
    <n v="1996"/>
    <n v="5.3"/>
    <n v="17100000"/>
    <n v="25000000"/>
    <n v="-7900000"/>
  </r>
  <r>
    <x v="746"/>
    <n v="102"/>
    <s v="Drama|Horror|Sci-Fi|Thriller"/>
    <x v="1757"/>
    <x v="5"/>
    <n v="2004"/>
    <n v="4.8"/>
    <n v="14334645"/>
    <n v="25000000"/>
    <n v="-10665355"/>
  </r>
  <r>
    <x v="382"/>
    <n v="109"/>
    <s v="Action|Crime|Drama|Romance|Thriller"/>
    <x v="1758"/>
    <x v="5"/>
    <n v="2002"/>
    <n v="6.6"/>
    <n v="3517797"/>
    <n v="25000000"/>
    <n v="-21482203"/>
  </r>
  <r>
    <x v="747"/>
    <n v="118"/>
    <s v="Comedy|Music"/>
    <x v="1759"/>
    <x v="5"/>
    <n v="2012"/>
    <n v="5.7"/>
    <n v="30920167"/>
    <n v="25000000"/>
    <n v="5920167"/>
  </r>
  <r>
    <x v="257"/>
    <n v="104"/>
    <s v="Comedy|Drama"/>
    <x v="1760"/>
    <x v="5"/>
    <n v="2008"/>
    <n v="5.7"/>
    <n v="1089365"/>
    <n v="25000000"/>
    <n v="-23910635"/>
  </r>
  <r>
    <x v="395"/>
    <n v="123"/>
    <s v="Comedy|Drama|Romance"/>
    <x v="1761"/>
    <x v="5"/>
    <n v="1998"/>
    <n v="7.2"/>
    <n v="100241322"/>
    <n v="25000000"/>
    <n v="75241322"/>
  </r>
  <r>
    <x v="139"/>
    <n v="125"/>
    <s v="Comedy|Drama|Family|Romance"/>
    <x v="1762"/>
    <x v="5"/>
    <n v="1993"/>
    <n v="6.9"/>
    <n v="219200000"/>
    <n v="25000000"/>
    <n v="194200000"/>
  </r>
  <r>
    <x v="257"/>
    <n v="133"/>
    <s v="Drama"/>
    <x v="1763"/>
    <x v="5"/>
    <n v="1988"/>
    <n v="8"/>
    <n v="172825435"/>
    <n v="25000000"/>
    <n v="147825435"/>
  </r>
  <r>
    <x v="431"/>
    <n v="93"/>
    <s v="Action|Thriller"/>
    <x v="1764"/>
    <x v="5"/>
    <n v="2008"/>
    <n v="7.9"/>
    <n v="145000989"/>
    <n v="25000000"/>
    <n v="120000989"/>
  </r>
  <r>
    <x v="216"/>
    <n v="129"/>
    <s v="Action|Drama|Music|Romance"/>
    <x v="1765"/>
    <x v="5"/>
    <n v="1992"/>
    <n v="6.1"/>
    <n v="121945720"/>
    <n v="25000000"/>
    <n v="96945720"/>
  </r>
  <r>
    <x v="685"/>
    <n v="146"/>
    <s v="Drama"/>
    <x v="1766"/>
    <x v="5"/>
    <n v="2011"/>
    <n v="8.1"/>
    <n v="169705587"/>
    <n v="25000000"/>
    <n v="144705587"/>
  </r>
  <r>
    <x v="69"/>
    <n v="85"/>
    <s v="Action|Adventure|Horror|Sci-Fi"/>
    <x v="1767"/>
    <x v="5"/>
    <n v="2008"/>
    <n v="7"/>
    <n v="80034302"/>
    <n v="25000000"/>
    <n v="55034302"/>
  </r>
  <r>
    <x v="748"/>
    <n v="88"/>
    <s v="Action|Adventure|Comedy|Family|Sci-Fi"/>
    <x v="1768"/>
    <x v="5"/>
    <n v="1991"/>
    <n v="6"/>
    <n v="78656813"/>
    <n v="25000000"/>
    <n v="53656813"/>
  </r>
  <r>
    <x v="215"/>
    <n v="119"/>
    <s v="Crime|Drama|Thriller"/>
    <x v="1769"/>
    <x v="5"/>
    <n v="1987"/>
    <n v="7.9"/>
    <n v="76270454"/>
    <n v="25000000"/>
    <n v="51270454"/>
  </r>
  <r>
    <x v="570"/>
    <n v="122"/>
    <s v="Crime|Drama|Thriller"/>
    <x v="1770"/>
    <x v="5"/>
    <n v="2007"/>
    <n v="8.1"/>
    <n v="74273505"/>
    <n v="25000000"/>
    <n v="49273505"/>
  </r>
  <r>
    <x v="136"/>
    <n v="99"/>
    <s v="Action|Comedy|Crime|Romance"/>
    <x v="1771"/>
    <x v="5"/>
    <n v="2014"/>
    <n v="6.2"/>
    <n v="134141530"/>
    <n v="25000000"/>
    <n v="109141530"/>
  </r>
  <r>
    <x v="609"/>
    <n v="121"/>
    <s v="Drama|Romance"/>
    <x v="1772"/>
    <x v="5"/>
    <n v="2000"/>
    <n v="7.3"/>
    <n v="71309760"/>
    <n v="25000000"/>
    <n v="46309760"/>
  </r>
  <r>
    <x v="332"/>
    <n v="105"/>
    <s v="Comedy|Family"/>
    <x v="1773"/>
    <x v="5"/>
    <n v="2012"/>
    <n v="6.1"/>
    <n v="77264926"/>
    <n v="25000000"/>
    <n v="52264926"/>
  </r>
  <r>
    <x v="289"/>
    <n v="108"/>
    <s v="Comedy|Romance"/>
    <x v="1774"/>
    <x v="5"/>
    <n v="2011"/>
    <n v="6.2"/>
    <n v="70625986"/>
    <n v="25000000"/>
    <n v="45625986"/>
  </r>
  <r>
    <x v="497"/>
    <n v="134"/>
    <s v="Action|Biography|Drama|History|Romance|Western"/>
    <x v="1775"/>
    <x v="5"/>
    <n v="1993"/>
    <n v="7.8"/>
    <n v="56505065"/>
    <n v="25000000"/>
    <n v="31505065"/>
  </r>
  <r>
    <x v="345"/>
    <n v="115"/>
    <s v="Action|Crime|Thriller"/>
    <x v="1776"/>
    <x v="5"/>
    <n v="2000"/>
    <n v="6.1"/>
    <n v="55973336"/>
    <n v="25000000"/>
    <n v="30973336"/>
  </r>
  <r>
    <x v="475"/>
    <n v="86"/>
    <s v="Horror"/>
    <x v="1777"/>
    <x v="5"/>
    <n v="2006"/>
    <n v="5.8"/>
    <n v="54098051"/>
    <n v="25000000"/>
    <n v="29098051"/>
  </r>
  <r>
    <x v="580"/>
    <n v="101"/>
    <s v="Drama|Romance"/>
    <x v="1778"/>
    <x v="5"/>
    <n v="2012"/>
    <n v="6.5"/>
    <n v="60443237"/>
    <n v="25000000"/>
    <n v="35443237"/>
  </r>
  <r>
    <x v="32"/>
    <n v="101"/>
    <s v="Biography|Drama|Family"/>
    <x v="1779"/>
    <x v="5"/>
    <n v="2004"/>
    <n v="7.8"/>
    <n v="51676606"/>
    <n v="25000000"/>
    <n v="26676606"/>
  </r>
  <r>
    <x v="749"/>
    <n v="100"/>
    <s v="Comedy|Drama"/>
    <x v="1780"/>
    <x v="5"/>
    <n v="2013"/>
    <n v="4.7"/>
    <n v="52528330"/>
    <n v="25000000"/>
    <n v="27528330"/>
  </r>
  <r>
    <x v="750"/>
    <n v="117"/>
    <s v="Action|Adventure|Drama|Thriller"/>
    <x v="1781"/>
    <x v="5"/>
    <n v="2011"/>
    <n v="6.8"/>
    <n v="51533608"/>
    <n v="25000000"/>
    <n v="26533608"/>
  </r>
  <r>
    <x v="67"/>
    <n v="146"/>
    <s v="Biography|Crime|Drama"/>
    <x v="1782"/>
    <x v="5"/>
    <n v="1990"/>
    <n v="8.6999999999999993"/>
    <n v="46836394"/>
    <n v="25000000"/>
    <n v="21836394"/>
  </r>
  <r>
    <x v="561"/>
    <n v="97"/>
    <s v="Comedy|Family|Fantasy"/>
    <x v="1783"/>
    <x v="5"/>
    <n v="2005"/>
    <n v="6.6"/>
    <n v="47124400"/>
    <n v="25000000"/>
    <n v="22124400"/>
  </r>
  <r>
    <x v="215"/>
    <n v="142"/>
    <s v="Crime|Drama"/>
    <x v="1784"/>
    <x v="5"/>
    <n v="1983"/>
    <n v="8.3000000000000007"/>
    <n v="44700000"/>
    <n v="25000000"/>
    <n v="19700000"/>
  </r>
  <r>
    <x v="433"/>
    <n v="98"/>
    <s v="Action|Adventure|Comedy|Crime"/>
    <x v="1785"/>
    <x v="5"/>
    <n v="1997"/>
    <n v="6.7"/>
    <n v="44455658"/>
    <n v="25000000"/>
    <n v="19455658"/>
  </r>
  <r>
    <x v="342"/>
    <n v="109"/>
    <s v="Action|Crime|Drama|Thriller"/>
    <x v="1786"/>
    <x v="5"/>
    <n v="2012"/>
    <n v="6.5"/>
    <n v="66489425"/>
    <n v="25000000"/>
    <n v="41489425"/>
  </r>
  <r>
    <x v="28"/>
    <n v="97"/>
    <s v="Action|Comedy|Crime|Thriller"/>
    <x v="1787"/>
    <x v="5"/>
    <n v="1997"/>
    <n v="6.1"/>
    <n v="41067398"/>
    <n v="25000000"/>
    <n v="16067398"/>
  </r>
  <r>
    <x v="573"/>
    <n v="158"/>
    <s v="Drama"/>
    <x v="1788"/>
    <x v="5"/>
    <n v="2007"/>
    <n v="8.1"/>
    <n v="40218903"/>
    <n v="25000000"/>
    <n v="15218903"/>
  </r>
  <r>
    <x v="751"/>
    <n v="85"/>
    <s v="Adventure|Animation|Comedy|Family|Fantasy"/>
    <x v="1789"/>
    <x v="5"/>
    <n v="2002"/>
    <n v="5.2"/>
    <n v="39880476"/>
    <n v="25000000"/>
    <n v="14880476"/>
  </r>
  <r>
    <x v="752"/>
    <n v="80"/>
    <s v="Adventure|Animation|Comedy|Family|Fantasy|Musical"/>
    <x v="1790"/>
    <x v="5"/>
    <n v="2003"/>
    <n v="5.6"/>
    <n v="39399750"/>
    <n v="25000000"/>
    <n v="14399750"/>
  </r>
  <r>
    <x v="623"/>
    <n v="86"/>
    <s v="Action|Comedy"/>
    <x v="1791"/>
    <x v="5"/>
    <n v="2002"/>
    <n v="5.8"/>
    <n v="38230435"/>
    <n v="25000000"/>
    <n v="13230435"/>
  </r>
  <r>
    <x v="532"/>
    <n v="119"/>
    <s v="Comedy|Drama|Family|Romance"/>
    <x v="1792"/>
    <x v="5"/>
    <n v="2005"/>
    <n v="6.6"/>
    <n v="39008741"/>
    <n v="25000000"/>
    <n v="14008741"/>
  </r>
  <r>
    <x v="753"/>
    <n v="98"/>
    <s v="Action|Crime|Drama|Thriller"/>
    <x v="1793"/>
    <x v="5"/>
    <n v="2001"/>
    <n v="6.6"/>
    <n v="36833473"/>
    <n v="25000000"/>
    <n v="11833473"/>
  </r>
  <r>
    <x v="754"/>
    <n v="97"/>
    <s v="Comedy|Romance"/>
    <x v="1794"/>
    <x v="5"/>
    <n v="2008"/>
    <n v="5.5"/>
    <n v="48237389"/>
    <n v="25000000"/>
    <n v="23237389"/>
  </r>
  <r>
    <x v="693"/>
    <n v="124"/>
    <s v="Biography|Drama|Sport"/>
    <x v="1795"/>
    <x v="5"/>
    <n v="2014"/>
    <n v="7"/>
    <n v="36447959"/>
    <n v="25000000"/>
    <n v="11447959"/>
  </r>
  <r>
    <x v="155"/>
    <n v="97"/>
    <s v="Drama|Romance|Sci-Fi"/>
    <x v="1796"/>
    <x v="5"/>
    <n v="2014"/>
    <n v="6.5"/>
    <n v="45089048"/>
    <n v="25000000"/>
    <n v="20089048"/>
  </r>
  <r>
    <x v="755"/>
    <n v="101"/>
    <s v="Comedy|Romance"/>
    <x v="1797"/>
    <x v="5"/>
    <n v="2007"/>
    <n v="5.6"/>
    <n v="35000629"/>
    <n v="25000000"/>
    <n v="10000629"/>
  </r>
  <r>
    <x v="550"/>
    <n v="114"/>
    <s v="Drama|Romance"/>
    <x v="1798"/>
    <x v="5"/>
    <n v="2002"/>
    <n v="7.6"/>
    <n v="41597830"/>
    <n v="25000000"/>
    <n v="16597830"/>
  </r>
  <r>
    <x v="756"/>
    <n v="90"/>
    <s v="Comedy|Family"/>
    <x v="1799"/>
    <x v="5"/>
    <n v="2007"/>
    <n v="6.3"/>
    <n v="32553210"/>
    <n v="25000000"/>
    <n v="7553210"/>
  </r>
  <r>
    <x v="757"/>
    <n v="97"/>
    <s v="Action|Adventure|Horror|Thriller"/>
    <x v="1800"/>
    <x v="5"/>
    <n v="2004"/>
    <n v="4.5999999999999996"/>
    <n v="31526393"/>
    <n v="25000000"/>
    <n v="6526393"/>
  </r>
  <r>
    <x v="414"/>
    <n v="124"/>
    <s v="Biography|Drama|History"/>
    <x v="1801"/>
    <x v="5"/>
    <n v="1998"/>
    <n v="7.5"/>
    <n v="30012990"/>
    <n v="25000000"/>
    <n v="5012990"/>
  </r>
  <r>
    <x v="613"/>
    <n v="89"/>
    <s v="Comedy|Fantasy|Horror|Romance"/>
    <x v="1802"/>
    <x v="5"/>
    <n v="1998"/>
    <n v="5.3"/>
    <n v="32368960"/>
    <n v="25000000"/>
    <n v="7368960"/>
  </r>
  <r>
    <x v="758"/>
    <n v="160"/>
    <s v="Action|Drama|History|War"/>
    <x v="1803"/>
    <x v="5"/>
    <n v="1970"/>
    <n v="7.5"/>
    <n v="14500000"/>
    <n v="25000000"/>
    <n v="-10500000"/>
  </r>
  <r>
    <x v="759"/>
    <n v="93"/>
    <s v="Comedy|Family|Music"/>
    <x v="1804"/>
    <x v="5"/>
    <n v="1997"/>
    <n v="3.3"/>
    <n v="29247405"/>
    <n v="25000000"/>
    <n v="4247405"/>
  </r>
  <r>
    <x v="760"/>
    <n v="88"/>
    <s v="Action|Comedy|Music"/>
    <x v="1805"/>
    <x v="5"/>
    <n v="2009"/>
    <n v="3.5"/>
    <n v="25615792"/>
    <n v="25000000"/>
    <n v="615792"/>
  </r>
  <r>
    <x v="287"/>
    <n v="142"/>
    <s v="Crime|Drama"/>
    <x v="1806"/>
    <x v="5"/>
    <n v="1994"/>
    <n v="9.3000000000000007"/>
    <n v="28341469"/>
    <n v="25000000"/>
    <n v="3341469"/>
  </r>
  <r>
    <x v="202"/>
    <n v="111"/>
    <s v="Crime|Drama|Thriller"/>
    <x v="1807"/>
    <x v="5"/>
    <n v="2014"/>
    <n v="6"/>
    <n v="33631221"/>
    <n v="25000000"/>
    <n v="8631221"/>
  </r>
  <r>
    <x v="761"/>
    <n v="121"/>
    <s v="Drama"/>
    <x v="1808"/>
    <x v="5"/>
    <n v="2013"/>
    <n v="7.3"/>
    <n v="37738400"/>
    <n v="25000000"/>
    <n v="12738400"/>
  </r>
  <r>
    <x v="485"/>
    <n v="136"/>
    <s v="Drama|Sport"/>
    <x v="1809"/>
    <x v="5"/>
    <n v="1998"/>
    <n v="6.9"/>
    <n v="21554585"/>
    <n v="25000000"/>
    <n v="-3445415"/>
  </r>
  <r>
    <x v="762"/>
    <n v="97"/>
    <s v="Comedy|Drama|Romance"/>
    <x v="1810"/>
    <x v="5"/>
    <n v="1994"/>
    <n v="6.8"/>
    <n v="22200000"/>
    <n v="25000000"/>
    <n v="-2800000"/>
  </r>
  <r>
    <x v="609"/>
    <n v="108"/>
    <s v="Drama|Romance|War"/>
    <x v="1811"/>
    <x v="5"/>
    <n v="2010"/>
    <n v="6.3"/>
    <n v="80014842"/>
    <n v="25000000"/>
    <n v="55014842"/>
  </r>
  <r>
    <x v="763"/>
    <n v="97"/>
    <s v="Action|Crime|Drama|Mystery|Thriller"/>
    <x v="1812"/>
    <x v="5"/>
    <n v="2010"/>
    <n v="6.4"/>
    <n v="23527955"/>
    <n v="25000000"/>
    <n v="-1472045"/>
  </r>
  <r>
    <x v="764"/>
    <n v="99"/>
    <s v="Fantasy|Horror|Thriller"/>
    <x v="1813"/>
    <x v="5"/>
    <n v="2010"/>
    <n v="5.6"/>
    <n v="24042490"/>
    <n v="25000000"/>
    <n v="-957510"/>
  </r>
  <r>
    <x v="765"/>
    <n v="103"/>
    <s v="Action|Crime|Thriller"/>
    <x v="1814"/>
    <x v="5"/>
    <n v="2007"/>
    <n v="6.3"/>
    <n v="22466994"/>
    <n v="25000000"/>
    <n v="-2533006"/>
  </r>
  <r>
    <x v="573"/>
    <n v="95"/>
    <s v="Comedy|Drama|Romance|Thriller"/>
    <x v="1815"/>
    <x v="5"/>
    <n v="2002"/>
    <n v="7.3"/>
    <n v="17791031"/>
    <n v="25000000"/>
    <n v="-7208969"/>
  </r>
  <r>
    <x v="766"/>
    <n v="93"/>
    <s v="Comedy"/>
    <x v="1816"/>
    <x v="5"/>
    <n v="2004"/>
    <n v="6.6"/>
    <n v="17718223"/>
    <n v="25000000"/>
    <n v="-7281777"/>
  </r>
  <r>
    <x v="767"/>
    <n v="107"/>
    <s v="Drama"/>
    <x v="1817"/>
    <x v="5"/>
    <n v="1988"/>
    <n v="5.6"/>
    <n v="16118077"/>
    <n v="25000000"/>
    <n v="-8881923"/>
  </r>
  <r>
    <x v="768"/>
    <n v="90"/>
    <s v="Adventure|Family|Fantasy|Musical"/>
    <x v="1818"/>
    <x v="18"/>
    <n v="1996"/>
    <n v="5.3"/>
    <n v="15091542"/>
    <n v="25000000"/>
    <n v="-9908458"/>
  </r>
  <r>
    <x v="769"/>
    <n v="99"/>
    <s v="Comedy|Drama|Romance"/>
    <x v="1819"/>
    <x v="5"/>
    <n v="2000"/>
    <n v="4.7"/>
    <n v="14983572"/>
    <n v="25000000"/>
    <n v="-10016428"/>
  </r>
  <r>
    <x v="533"/>
    <n v="107"/>
    <s v="Horror|Mystery|Thriller"/>
    <x v="1820"/>
    <x v="5"/>
    <n v="2010"/>
    <n v="4.8"/>
    <n v="14637490"/>
    <n v="25000000"/>
    <n v="-10362510"/>
  </r>
  <r>
    <x v="597"/>
    <n v="110"/>
    <s v="Comedy|Drama|Romance"/>
    <x v="1821"/>
    <x v="5"/>
    <n v="2004"/>
    <n v="6.8"/>
    <n v="14589444"/>
    <n v="25000000"/>
    <n v="-10410556"/>
  </r>
  <r>
    <x v="770"/>
    <n v="101"/>
    <s v="Action|Crime|Mystery|Romance|Thriller"/>
    <x v="1822"/>
    <x v="5"/>
    <n v="1996"/>
    <n v="5.4"/>
    <n v="14095303"/>
    <n v="25000000"/>
    <n v="-10904697"/>
  </r>
  <r>
    <x v="771"/>
    <n v="85"/>
    <s v="Comedy|Crime"/>
    <x v="1823"/>
    <x v="5"/>
    <n v="2002"/>
    <n v="5.0999999999999996"/>
    <n v="13973532"/>
    <n v="25000000"/>
    <n v="-11026468"/>
  </r>
  <r>
    <x v="538"/>
    <n v="90"/>
    <s v="Horror|Thriller"/>
    <x v="1824"/>
    <x v="5"/>
    <n v="2011"/>
    <n v="4"/>
    <n v="18860403"/>
    <n v="25000000"/>
    <n v="-6139597"/>
  </r>
  <r>
    <x v="408"/>
    <n v="145"/>
    <s v="Drama"/>
    <x v="1825"/>
    <x v="5"/>
    <n v="1999"/>
    <n v="7.3"/>
    <n v="13038660"/>
    <n v="25000000"/>
    <n v="-11961340"/>
  </r>
  <r>
    <x v="289"/>
    <n v="110"/>
    <s v="Drama|Sport"/>
    <x v="1826"/>
    <x v="5"/>
    <n v="2014"/>
    <n v="6.8"/>
    <n v="28831145"/>
    <n v="25000000"/>
    <n v="3831145"/>
  </r>
  <r>
    <x v="353"/>
    <n v="122"/>
    <s v="Crime|Drama|History"/>
    <x v="1827"/>
    <x v="5"/>
    <n v="2010"/>
    <n v="7"/>
    <n v="11538204"/>
    <n v="25000000"/>
    <n v="-13461796"/>
  </r>
  <r>
    <x v="515"/>
    <n v="107"/>
    <s v="Biography|Drama|Sport"/>
    <x v="1828"/>
    <x v="5"/>
    <n v="2005"/>
    <n v="7.1"/>
    <n v="11008432"/>
    <n v="25000000"/>
    <n v="-13991568"/>
  </r>
  <r>
    <x v="461"/>
    <n v="99"/>
    <s v="Action|Adventure|Comedy|Fantasy"/>
    <x v="1829"/>
    <x v="5"/>
    <n v="1986"/>
    <n v="7.3"/>
    <n v="11100000"/>
    <n v="25000000"/>
    <n v="-13900000"/>
  </r>
  <r>
    <x v="691"/>
    <n v="140"/>
    <s v="Drama|Sport"/>
    <x v="1830"/>
    <x v="5"/>
    <n v="2011"/>
    <n v="8.1999999999999993"/>
    <n v="13651662"/>
    <n v="25000000"/>
    <n v="-11348338"/>
  </r>
  <r>
    <x v="398"/>
    <n v="271"/>
    <s v="Drama|History|War"/>
    <x v="1831"/>
    <x v="5"/>
    <n v="1993"/>
    <n v="7.7"/>
    <n v="10769960"/>
    <n v="25000000"/>
    <n v="-14230040"/>
  </r>
  <r>
    <x v="680"/>
    <n v="112"/>
    <s v="Drama|War"/>
    <x v="1832"/>
    <x v="5"/>
    <n v="2008"/>
    <n v="6.5"/>
    <n v="10911750"/>
    <n v="25000000"/>
    <n v="-14088250"/>
  </r>
  <r>
    <x v="449"/>
    <n v="99"/>
    <s v="Drama|Music|Mystery|Romance|Thriller"/>
    <x v="1833"/>
    <x v="5"/>
    <n v="2002"/>
    <n v="4.9000000000000004"/>
    <n v="10719367"/>
    <n v="25000000"/>
    <n v="-14280633"/>
  </r>
  <r>
    <x v="772"/>
    <n v="100"/>
    <s v="Drama|Mystery|Thriller"/>
    <x v="1834"/>
    <x v="5"/>
    <n v="1999"/>
    <n v="6.4"/>
    <n v="10114315"/>
    <n v="25000000"/>
    <n v="-14885685"/>
  </r>
  <r>
    <x v="773"/>
    <n v="105"/>
    <s v="Comedy|Drama|Romance"/>
    <x v="1835"/>
    <x v="5"/>
    <n v="1996"/>
    <n v="6.2"/>
    <n v="10070000"/>
    <n v="25000000"/>
    <n v="-14930000"/>
  </r>
  <r>
    <x v="374"/>
    <n v="110"/>
    <s v="Action|Drama|Thriller"/>
    <x v="1836"/>
    <x v="5"/>
    <n v="2011"/>
    <n v="5.8"/>
    <n v="10324441"/>
    <n v="25000000"/>
    <n v="-14675559"/>
  </r>
  <r>
    <x v="609"/>
    <n v="116"/>
    <s v="Comedy|Drama"/>
    <x v="1837"/>
    <x v="5"/>
    <n v="2006"/>
    <n v="6.7"/>
    <n v="7156933"/>
    <n v="25000000"/>
    <n v="-17843067"/>
  </r>
  <r>
    <x v="774"/>
    <n v="111"/>
    <s v="Adventure|Drama"/>
    <x v="1838"/>
    <x v="5"/>
    <n v="2009"/>
    <n v="7.3"/>
    <n v="56692"/>
    <n v="25000000"/>
    <n v="-24943308"/>
  </r>
  <r>
    <x v="775"/>
    <n v="95"/>
    <s v="Action|Comedy|Crime|Drama|Thriller"/>
    <x v="1839"/>
    <x v="5"/>
    <n v="2005"/>
    <n v="4.0999999999999996"/>
    <n v="5654777"/>
    <n v="25000000"/>
    <n v="-19345223"/>
  </r>
  <r>
    <x v="663"/>
    <n v="95"/>
    <s v="Comedy|Romance"/>
    <x v="1840"/>
    <x v="5"/>
    <n v="2001"/>
    <n v="4.9000000000000004"/>
    <n v="5516708"/>
    <n v="25000000"/>
    <n v="-19483292"/>
  </r>
  <r>
    <x v="150"/>
    <n v="127"/>
    <s v="Biography|Drama|Sport"/>
    <x v="1841"/>
    <x v="5"/>
    <n v="2005"/>
    <n v="7.9"/>
    <n v="5128124"/>
    <n v="25000000"/>
    <n v="-19871876"/>
  </r>
  <r>
    <x v="776"/>
    <n v="104"/>
    <s v="Action|Comedy|Sci-Fi"/>
    <x v="1842"/>
    <x v="5"/>
    <n v="1995"/>
    <n v="5.2"/>
    <n v="4064333"/>
    <n v="25000000"/>
    <n v="-20935667"/>
  </r>
  <r>
    <x v="777"/>
    <n v="121"/>
    <s v="Drama|Mystery|Sci-Fi|Thriller"/>
    <x v="1843"/>
    <x v="5"/>
    <n v="2008"/>
    <n v="6.6"/>
    <n v="3073392"/>
    <n v="25000000"/>
    <n v="-21926608"/>
  </r>
  <r>
    <x v="380"/>
    <n v="92"/>
    <s v="Action|Adventure|Fantasy|Horror"/>
    <x v="1844"/>
    <x v="5"/>
    <n v="2005"/>
    <n v="2.9"/>
    <n v="1550000"/>
    <n v="25000000"/>
    <n v="-23450000"/>
  </r>
  <r>
    <x v="778"/>
    <n v="107"/>
    <s v="Crime|Drama|Mystery|Thriller"/>
    <x v="1845"/>
    <x v="5"/>
    <n v="2005"/>
    <n v="6.5"/>
    <n v="871527"/>
    <n v="25000000"/>
    <n v="-24128473"/>
  </r>
  <r>
    <x v="779"/>
    <n v="117"/>
    <s v="Biography|Drama|Sport"/>
    <x v="1846"/>
    <x v="5"/>
    <n v="1998"/>
    <n v="7.2"/>
    <n v="777423"/>
    <n v="25000000"/>
    <n v="-24222577"/>
  </r>
  <r>
    <x v="625"/>
    <n v="107"/>
    <s v="Drama"/>
    <x v="1847"/>
    <x v="5"/>
    <n v="2008"/>
    <n v="6.8"/>
    <n v="1186957"/>
    <n v="25000000"/>
    <n v="-23813043"/>
  </r>
  <r>
    <x v="740"/>
    <n v="134"/>
    <s v="Comedy|Drama"/>
    <x v="1848"/>
    <x v="8"/>
    <n v="2010"/>
    <n v="7.1"/>
    <n v="183662"/>
    <n v="25000000"/>
    <n v="-24816338"/>
  </r>
  <r>
    <x v="326"/>
    <n v="117"/>
    <s v="Comedy|Drama|Romance|Sport"/>
    <x v="1849"/>
    <x v="5"/>
    <n v="2010"/>
    <n v="5.7"/>
    <n v="134904"/>
    <n v="25000000"/>
    <n v="-24865096"/>
  </r>
  <r>
    <x v="33"/>
    <n v="138"/>
    <s v="Crime|Drama|Thriller"/>
    <x v="1850"/>
    <x v="5"/>
    <n v="2013"/>
    <n v="5.3"/>
    <n v="16969390"/>
    <n v="25000000"/>
    <n v="-8030610"/>
  </r>
  <r>
    <x v="780"/>
    <n v="100"/>
    <s v="Action|Drama"/>
    <x v="1851"/>
    <x v="14"/>
    <n v="2014"/>
    <n v="6.5"/>
    <n v="129115"/>
    <n v="25000000"/>
    <n v="-24870885"/>
  </r>
  <r>
    <x v="654"/>
    <n v="137"/>
    <s v="Adventure|Drama"/>
    <x v="1852"/>
    <x v="5"/>
    <n v="2012"/>
    <n v="6.1"/>
    <n v="717753"/>
    <n v="25000000"/>
    <n v="-24282247"/>
  </r>
  <r>
    <x v="781"/>
    <n v="119"/>
    <s v="Adventure|Comedy|Sci-Fi"/>
    <x v="1853"/>
    <x v="5"/>
    <n v="1986"/>
    <n v="7.3"/>
    <n v="109713132"/>
    <n v="25000000"/>
    <n v="84713132"/>
  </r>
  <r>
    <x v="691"/>
    <n v="98"/>
    <s v="Action|Drama|Western"/>
    <x v="1854"/>
    <x v="5"/>
    <n v="2016"/>
    <n v="5.8"/>
    <n v="1512815"/>
    <n v="25000000"/>
    <n v="-23487185"/>
  </r>
  <r>
    <x v="782"/>
    <n v="94"/>
    <s v="Comedy|War"/>
    <x v="1855"/>
    <x v="5"/>
    <n v="2009"/>
    <n v="6.2"/>
    <n v="32416109"/>
    <n v="25000000"/>
    <n v="7416109"/>
  </r>
  <r>
    <x v="783"/>
    <n v="100"/>
    <s v="Adventure|Family|Fantasy"/>
    <x v="1856"/>
    <x v="5"/>
    <n v="2013"/>
    <n v="5.4"/>
    <n v="4756"/>
    <n v="25000000"/>
    <n v="-24995244"/>
  </r>
  <r>
    <x v="437"/>
    <n v="114"/>
    <s v="Fantasy|Horror"/>
    <x v="1857"/>
    <x v="5"/>
    <n v="2007"/>
    <n v="6.8"/>
    <n v="71975611"/>
    <n v="25000000"/>
    <n v="46975611"/>
  </r>
  <r>
    <x v="784"/>
    <n v="143"/>
    <s v="Comedy|Drama|Musical|Romance|War"/>
    <x v="1858"/>
    <x v="5"/>
    <n v="1970"/>
    <n v="6.2"/>
    <n v="5000000"/>
    <n v="25000000"/>
    <n v="-20000000"/>
  </r>
  <r>
    <x v="718"/>
    <n v="96"/>
    <s v="Action|Crime|Thriller"/>
    <x v="1859"/>
    <x v="5"/>
    <n v="2015"/>
    <n v="5.0999999999999996"/>
    <n v="16027866"/>
    <n v="25000000"/>
    <n v="-8972134"/>
  </r>
  <r>
    <x v="141"/>
    <n v="119"/>
    <s v="Crime|Drama|Mystery|Thriller"/>
    <x v="1860"/>
    <x v="5"/>
    <n v="2007"/>
    <n v="7.3"/>
    <n v="49024969"/>
    <n v="25000000"/>
    <n v="24024969"/>
  </r>
  <r>
    <x v="123"/>
    <n v="143"/>
    <s v="Drama"/>
    <x v="1861"/>
    <x v="5"/>
    <n v="2006"/>
    <n v="7.5"/>
    <n v="34300771"/>
    <n v="25000000"/>
    <n v="9300771"/>
  </r>
  <r>
    <x v="677"/>
    <n v="88"/>
    <s v="Comedy"/>
    <x v="1862"/>
    <x v="5"/>
    <n v="2008"/>
    <n v="1.9"/>
    <n v="14174654"/>
    <n v="25000000"/>
    <n v="-10825346"/>
  </r>
  <r>
    <x v="150"/>
    <n v="132"/>
    <s v="Action|Adventure|Drama|History|Romance"/>
    <x v="1863"/>
    <x v="5"/>
    <n v="1984"/>
    <n v="7"/>
    <n v="8600000"/>
    <n v="25000000"/>
    <n v="-16400000"/>
  </r>
  <r>
    <x v="785"/>
    <n v="94"/>
    <s v="Drama|Music|Romance"/>
    <x v="1864"/>
    <x v="5"/>
    <n v="2003"/>
    <n v="5.3"/>
    <n v="30222640"/>
    <n v="25000000"/>
    <n v="5222640"/>
  </r>
  <r>
    <x v="786"/>
    <n v="105"/>
    <s v="Action|Comedy|Drama|War"/>
    <x v="1865"/>
    <x v="5"/>
    <n v="2001"/>
    <n v="4.5"/>
    <n v="22723"/>
    <n v="25000000"/>
    <n v="-24977277"/>
  </r>
  <r>
    <x v="716"/>
    <n v="94"/>
    <s v="Action|Adventure|Comedy|Fantasy|Mystery"/>
    <x v="1866"/>
    <x v="5"/>
    <n v="1986"/>
    <n v="5.9"/>
    <n v="79817937"/>
    <n v="25000000"/>
    <n v="54817937"/>
  </r>
  <r>
    <x v="363"/>
    <n v="116"/>
    <s v="Biography|Drama|Sport"/>
    <x v="1867"/>
    <x v="5"/>
    <n v="2010"/>
    <n v="7.9"/>
    <n v="93571803"/>
    <n v="25000000"/>
    <n v="68571803"/>
  </r>
  <r>
    <x v="787"/>
    <n v="100"/>
    <s v="Comedy|Family|Romance"/>
    <x v="1868"/>
    <x v="5"/>
    <n v="2005"/>
    <n v="5.5"/>
    <n v="16247775"/>
    <n v="25000000"/>
    <n v="-8752225"/>
  </r>
  <r>
    <x v="788"/>
    <n v="133"/>
    <s v="Comedy|Drama|Music|Romance"/>
    <x v="1869"/>
    <x v="19"/>
    <n v="2004"/>
    <n v="7.6"/>
    <n v="9910"/>
    <n v="25000000"/>
    <n v="-24990090"/>
  </r>
  <r>
    <x v="789"/>
    <n v="83"/>
    <s v="Action|Sci-Fi"/>
    <x v="1870"/>
    <x v="5"/>
    <n v="1999"/>
    <n v="4.0999999999999996"/>
    <n v="10431220"/>
    <n v="24000000"/>
    <n v="-13568780"/>
  </r>
  <r>
    <x v="790"/>
    <n v="83"/>
    <s v="Adventure|Animation|Comedy|Drama|Family|Musical"/>
    <x v="1871"/>
    <x v="5"/>
    <n v="1998"/>
    <n v="5.9"/>
    <n v="100491683"/>
    <n v="24000000"/>
    <n v="76491683"/>
  </r>
  <r>
    <x v="237"/>
    <n v="139"/>
    <s v="Drama|Sport"/>
    <x v="1872"/>
    <x v="5"/>
    <n v="2006"/>
    <n v="7.2"/>
    <n v="70269171"/>
    <n v="24000000"/>
    <n v="46269171"/>
  </r>
  <r>
    <x v="533"/>
    <n v="120"/>
    <s v="Horror|Mystery"/>
    <x v="1873"/>
    <x v="5"/>
    <n v="1997"/>
    <n v="6.1"/>
    <n v="101334374"/>
    <n v="24000000"/>
    <n v="77334374"/>
  </r>
  <r>
    <x v="136"/>
    <n v="106"/>
    <s v="Comedy|Romance"/>
    <x v="1874"/>
    <x v="5"/>
    <n v="2014"/>
    <n v="5.7"/>
    <n v="65182182"/>
    <n v="24000000"/>
    <n v="41182182"/>
  </r>
  <r>
    <x v="564"/>
    <n v="98"/>
    <s v="Comedy|Crime"/>
    <x v="1875"/>
    <x v="5"/>
    <n v="2000"/>
    <n v="6.7"/>
    <n v="57262492"/>
    <n v="24000000"/>
    <n v="33262492"/>
  </r>
  <r>
    <x v="238"/>
    <n v="88"/>
    <s v="Comedy"/>
    <x v="1876"/>
    <x v="5"/>
    <n v="2003"/>
    <n v="7.2"/>
    <n v="74608545"/>
    <n v="24000000"/>
    <n v="50608545"/>
  </r>
  <r>
    <x v="220"/>
    <n v="137"/>
    <s v="Comedy|Drama|Fantasy"/>
    <x v="1877"/>
    <x v="5"/>
    <n v="1991"/>
    <n v="7.6"/>
    <n v="41895491"/>
    <n v="24000000"/>
    <n v="17895491"/>
  </r>
  <r>
    <x v="791"/>
    <n v="100"/>
    <s v="Horror|Mystery"/>
    <x v="1878"/>
    <x v="5"/>
    <n v="1998"/>
    <n v="4.5999999999999996"/>
    <n v="39989008"/>
    <n v="24000000"/>
    <n v="15989008"/>
  </r>
  <r>
    <x v="792"/>
    <n v="115"/>
    <s v="Comedy|Drama|Romance"/>
    <x v="1879"/>
    <x v="5"/>
    <n v="2000"/>
    <n v="6.9"/>
    <n v="32662299"/>
    <n v="24000000"/>
    <n v="8662299"/>
  </r>
  <r>
    <x v="574"/>
    <n v="101"/>
    <s v="Comedy|Romance"/>
    <x v="1880"/>
    <x v="5"/>
    <n v="2008"/>
    <n v="6.6"/>
    <n v="31452765"/>
    <n v="24000000"/>
    <n v="7452765"/>
  </r>
  <r>
    <x v="793"/>
    <n v="110"/>
    <s v="Comedy|Crime|Drama"/>
    <x v="1881"/>
    <x v="5"/>
    <n v="2000"/>
    <n v="6.3"/>
    <n v="25167270"/>
    <n v="24000000"/>
    <n v="1167270"/>
  </r>
  <r>
    <x v="794"/>
    <n v="88"/>
    <s v="Action|Comedy|Crime|Thriller"/>
    <x v="1882"/>
    <x v="5"/>
    <n v="2001"/>
    <n v="5.3"/>
    <n v="20218"/>
    <n v="24000000"/>
    <n v="-23979782"/>
  </r>
  <r>
    <x v="146"/>
    <n v="127"/>
    <s v="Biography|Drama"/>
    <x v="1883"/>
    <x v="5"/>
    <n v="1999"/>
    <n v="7.3"/>
    <n v="28871190"/>
    <n v="24000000"/>
    <n v="4871190"/>
  </r>
  <r>
    <x v="272"/>
    <n v="95"/>
    <s v="Comedy|Romance"/>
    <x v="1884"/>
    <x v="5"/>
    <n v="2004"/>
    <n v="5.6"/>
    <n v="16964743"/>
    <n v="24000000"/>
    <n v="-7035257"/>
  </r>
  <r>
    <x v="335"/>
    <n v="87"/>
    <s v="Adventure|Comedy|Family|Fantasy|Music|Sci-Fi"/>
    <x v="1885"/>
    <x v="5"/>
    <n v="1999"/>
    <n v="6.2"/>
    <n v="16290976"/>
    <n v="24000000"/>
    <n v="-7709024"/>
  </r>
  <r>
    <x v="795"/>
    <n v="118"/>
    <s v="Adventure|Family|Fantasy|Music|Musical"/>
    <x v="1886"/>
    <x v="5"/>
    <n v="1978"/>
    <n v="5.2"/>
    <n v="13000000"/>
    <n v="24000000"/>
    <n v="-11000000"/>
  </r>
  <r>
    <x v="377"/>
    <n v="107"/>
    <s v="Comedy|Sport"/>
    <x v="1887"/>
    <x v="5"/>
    <n v="2000"/>
    <n v="5.3"/>
    <n v="12372410"/>
    <n v="24000000"/>
    <n v="-11627590"/>
  </r>
  <r>
    <x v="276"/>
    <n v="124"/>
    <s v="Comedy|Drama|Sport"/>
    <x v="1888"/>
    <x v="5"/>
    <n v="1999"/>
    <n v="5.4"/>
    <n v="8427204"/>
    <n v="24000000"/>
    <n v="-15572796"/>
  </r>
  <r>
    <x v="796"/>
    <n v="89"/>
    <s v="Comedy|Romance"/>
    <x v="1889"/>
    <x v="5"/>
    <n v="2011"/>
    <n v="4.9000000000000004"/>
    <n v="9639242"/>
    <n v="24000000"/>
    <n v="-14360758"/>
  </r>
  <r>
    <x v="599"/>
    <n v="88"/>
    <s v="Comedy|Horror"/>
    <x v="1890"/>
    <x v="5"/>
    <n v="2010"/>
    <n v="5.5"/>
    <n v="25003072"/>
    <n v="24000000"/>
    <n v="1003072"/>
  </r>
  <r>
    <x v="797"/>
    <n v="93"/>
    <s v="Comedy|Family"/>
    <x v="1891"/>
    <x v="5"/>
    <n v="1998"/>
    <n v="3.9"/>
    <n v="4308981"/>
    <n v="24000000"/>
    <n v="-19691019"/>
  </r>
  <r>
    <x v="798"/>
    <n v="120"/>
    <s v="Drama|Romance"/>
    <x v="1892"/>
    <x v="5"/>
    <n v="2004"/>
    <n v="5.0999999999999996"/>
    <n v="42880"/>
    <n v="24000000"/>
    <n v="-23957120"/>
  </r>
  <r>
    <x v="632"/>
    <n v="98"/>
    <s v="Action|Crime|Drama|Thriller"/>
    <x v="1893"/>
    <x v="5"/>
    <n v="2010"/>
    <n v="6.5"/>
    <n v="23225911"/>
    <n v="24000000"/>
    <n v="-774089"/>
  </r>
  <r>
    <x v="2"/>
    <n v="119"/>
    <s v="Adventure|Animation|Family|Fantasy"/>
    <x v="1894"/>
    <x v="2"/>
    <n v="2004"/>
    <n v="8.1999999999999993"/>
    <n v="4710455"/>
    <n v="24000000"/>
    <n v="-19289545"/>
  </r>
  <r>
    <x v="799"/>
    <n v="115"/>
    <s v="Crime|Drama|Romance|Thriller"/>
    <x v="1895"/>
    <x v="5"/>
    <n v="2000"/>
    <n v="6.4"/>
    <n v="882710"/>
    <n v="24000000"/>
    <n v="-23117290"/>
  </r>
  <r>
    <x v="800"/>
    <n v="94"/>
    <s v="Action|Crime|Drama|Thriller"/>
    <x v="1896"/>
    <x v="5"/>
    <n v="2007"/>
    <n v="6.3"/>
    <n v="39687528"/>
    <n v="24000000"/>
    <n v="15687528"/>
  </r>
  <r>
    <x v="801"/>
    <n v="90"/>
    <s v="Drama|Mystery|Thriller"/>
    <x v="1897"/>
    <x v="5"/>
    <n v="2000"/>
    <n v="5.9"/>
    <n v="5108820"/>
    <n v="24000000"/>
    <n v="-18891180"/>
  </r>
  <r>
    <x v="366"/>
    <n v="88"/>
    <s v="Adventure|Comedy|Horror|Sci-Fi"/>
    <x v="1898"/>
    <x v="5"/>
    <n v="2009"/>
    <n v="7.7"/>
    <n v="75590286"/>
    <n v="23600000"/>
    <n v="51990286"/>
  </r>
  <r>
    <x v="802"/>
    <n v="104"/>
    <s v="Action|Crime|Sci-Fi|Thriller"/>
    <x v="1899"/>
    <x v="5"/>
    <n v="1993"/>
    <n v="3.9"/>
    <n v="10696210"/>
    <n v="23500000"/>
    <n v="-12803790"/>
  </r>
  <r>
    <x v="117"/>
    <n v="98"/>
    <s v="Action|Drama|Fantasy"/>
    <x v="1900"/>
    <x v="5"/>
    <n v="1994"/>
    <n v="7.6"/>
    <n v="50693162"/>
    <n v="23000000"/>
    <n v="27693162"/>
  </r>
  <r>
    <x v="803"/>
    <n v="101"/>
    <s v="Comedy|Romance"/>
    <x v="1901"/>
    <x v="5"/>
    <n v="2004"/>
    <n v="6.1"/>
    <n v="12189514"/>
    <n v="23000000"/>
    <n v="-10810486"/>
  </r>
  <r>
    <x v="566"/>
    <n v="120"/>
    <s v="Drama|Thriller"/>
    <x v="1902"/>
    <x v="5"/>
    <n v="2003"/>
    <n v="6.2"/>
    <n v="763044"/>
    <n v="23000000"/>
    <n v="-22236956"/>
  </r>
  <r>
    <x v="804"/>
    <n v="219"/>
    <s v="Biography|Drama|History"/>
    <x v="1903"/>
    <x v="5"/>
    <n v="1987"/>
    <n v="7.8"/>
    <n v="43984230"/>
    <n v="23000000"/>
    <n v="20984230"/>
  </r>
  <r>
    <x v="805"/>
    <n v="106"/>
    <s v="Biography|Comedy|Drama|Sport"/>
    <x v="1904"/>
    <x v="5"/>
    <n v="2016"/>
    <n v="7.5"/>
    <n v="15785632"/>
    <n v="23000000"/>
    <n v="-7214368"/>
  </r>
  <r>
    <x v="806"/>
    <n v="118"/>
    <s v="Biography|Drama|Music|Musical"/>
    <x v="1905"/>
    <x v="5"/>
    <n v="2004"/>
    <n v="6.7"/>
    <n v="6144806"/>
    <n v="23000000"/>
    <n v="-16855194"/>
  </r>
  <r>
    <x v="479"/>
    <n v="85"/>
    <s v="Comedy|Crime"/>
    <x v="1906"/>
    <x v="5"/>
    <n v="1991"/>
    <n v="6.8"/>
    <n v="86930411"/>
    <n v="23000000"/>
    <n v="63930411"/>
  </r>
  <r>
    <x v="475"/>
    <n v="98"/>
    <s v="Horror|Thriller"/>
    <x v="1907"/>
    <x v="5"/>
    <n v="2000"/>
    <n v="6.7"/>
    <n v="53302314"/>
    <n v="23000000"/>
    <n v="30302314"/>
  </r>
  <r>
    <x v="168"/>
    <n v="112"/>
    <s v="Horror|Sci-Fi"/>
    <x v="1908"/>
    <x v="5"/>
    <n v="2000"/>
    <n v="7.1"/>
    <n v="39235088"/>
    <n v="23000000"/>
    <n v="16235088"/>
  </r>
  <r>
    <x v="807"/>
    <n v="97"/>
    <s v="Comedy|Romance"/>
    <x v="1909"/>
    <x v="5"/>
    <n v="2001"/>
    <n v="6.1"/>
    <n v="27338033"/>
    <n v="23000000"/>
    <n v="4338033"/>
  </r>
  <r>
    <x v="182"/>
    <n v="126"/>
    <s v="Drama|Romance|Sci-Fi"/>
    <x v="1910"/>
    <x v="5"/>
    <n v="2013"/>
    <n v="8"/>
    <n v="25556065"/>
    <n v="23000000"/>
    <n v="2556065"/>
  </r>
  <r>
    <x v="259"/>
    <n v="97"/>
    <s v="Mystery|Thriller"/>
    <x v="1911"/>
    <x v="5"/>
    <n v="2001"/>
    <n v="6.6"/>
    <n v="21973182"/>
    <n v="23000000"/>
    <n v="-1026818"/>
  </r>
  <r>
    <x v="404"/>
    <n v="114"/>
    <s v="Comedy|Drama"/>
    <x v="1912"/>
    <x v="5"/>
    <n v="1999"/>
    <n v="6.1"/>
    <n v="18653615"/>
    <n v="23000000"/>
    <n v="-4346385"/>
  </r>
  <r>
    <x v="808"/>
    <n v="88"/>
    <s v="Comedy|Crime"/>
    <x v="1913"/>
    <x v="5"/>
    <n v="2000"/>
    <n v="5.6"/>
    <n v="13019253"/>
    <n v="23000000"/>
    <n v="-9980747"/>
  </r>
  <r>
    <x v="159"/>
    <n v="93"/>
    <s v="Action|Thriller"/>
    <x v="1914"/>
    <x v="5"/>
    <n v="2011"/>
    <n v="5.8"/>
    <n v="18934858"/>
    <n v="23000000"/>
    <n v="-4065142"/>
  </r>
  <r>
    <x v="809"/>
    <n v="92"/>
    <s v="Adventure|Horror|Thriller"/>
    <x v="1915"/>
    <x v="5"/>
    <n v="1987"/>
    <n v="2.8"/>
    <n v="20763013"/>
    <n v="23000000"/>
    <n v="-2236987"/>
  </r>
  <r>
    <x v="810"/>
    <n v="98"/>
    <s v="Drama"/>
    <x v="1916"/>
    <x v="5"/>
    <n v="1996"/>
    <n v="6.7"/>
    <n v="12782508"/>
    <n v="23000000"/>
    <n v="-10217492"/>
  </r>
  <r>
    <x v="811"/>
    <n v="94"/>
    <s v="Biography|Comedy|Drama|Family|Sport"/>
    <x v="1917"/>
    <x v="5"/>
    <n v="2008"/>
    <n v="5.0999999999999996"/>
    <n v="11508423"/>
    <n v="23000000"/>
    <n v="-11491577"/>
  </r>
  <r>
    <x v="382"/>
    <n v="102"/>
    <s v="Drama|Romance"/>
    <x v="1918"/>
    <x v="5"/>
    <n v="1999"/>
    <n v="7.2"/>
    <n v="10660147"/>
    <n v="23000000"/>
    <n v="-12339853"/>
  </r>
  <r>
    <x v="496"/>
    <n v="98"/>
    <s v="Action|Crime|Drama|Thriller|Western"/>
    <x v="1919"/>
    <x v="5"/>
    <n v="1991"/>
    <n v="6"/>
    <n v="7434726"/>
    <n v="23000000"/>
    <n v="-15565274"/>
  </r>
  <r>
    <x v="481"/>
    <n v="100"/>
    <s v="Comedy|Drama|Romance"/>
    <x v="1920"/>
    <x v="5"/>
    <n v="2009"/>
    <n v="6.2"/>
    <n v="2708188"/>
    <n v="23000000"/>
    <n v="-20291812"/>
  </r>
  <r>
    <x v="812"/>
    <n v="141"/>
    <s v="Drama"/>
    <x v="1921"/>
    <x v="5"/>
    <n v="2004"/>
    <n v="6.2"/>
    <n v="16123851"/>
    <n v="23000000"/>
    <n v="-6876149"/>
  </r>
  <r>
    <x v="299"/>
    <n v="107"/>
    <s v="Comedy|Romance"/>
    <x v="1922"/>
    <x v="5"/>
    <n v="1998"/>
    <n v="7.1"/>
    <n v="176483808"/>
    <n v="23000000"/>
    <n v="153483808"/>
  </r>
  <r>
    <x v="813"/>
    <n v="97"/>
    <s v="Comedy|Drama|Romance"/>
    <x v="1923"/>
    <x v="5"/>
    <n v="2011"/>
    <n v="6.3"/>
    <n v="6923891"/>
    <n v="23000000"/>
    <n v="-16076109"/>
  </r>
  <r>
    <x v="128"/>
    <n v="98"/>
    <s v="Drama|Music|Musical|Romance"/>
    <x v="1924"/>
    <x v="5"/>
    <n v="2008"/>
    <n v="6.2"/>
    <n v="58006147"/>
    <n v="23000000"/>
    <n v="35006147"/>
  </r>
  <r>
    <x v="814"/>
    <n v="82"/>
    <s v="Animation|Comedy|Family|Mystery|Sci-Fi"/>
    <x v="1925"/>
    <x v="5"/>
    <n v="2001"/>
    <n v="6.5"/>
    <n v="36696761"/>
    <n v="23000000"/>
    <n v="13696761"/>
  </r>
  <r>
    <x v="815"/>
    <n v="96"/>
    <s v="Adventure|Comedy|Sci-Fi"/>
    <x v="1926"/>
    <x v="5"/>
    <n v="1987"/>
    <n v="7.1"/>
    <n v="38119483"/>
    <n v="22700000"/>
    <n v="15419483"/>
  </r>
  <r>
    <x v="816"/>
    <n v="111"/>
    <s v="Drama|War"/>
    <x v="1927"/>
    <x v="5"/>
    <n v="2014"/>
    <n v="7.1"/>
    <n v="4190530"/>
    <n v="22500000"/>
    <n v="-18309470"/>
  </r>
  <r>
    <x v="56"/>
    <n v="108"/>
    <s v="Biography|Drama|Thriller"/>
    <x v="1928"/>
    <x v="5"/>
    <n v="2010"/>
    <n v="6.8"/>
    <n v="9528092"/>
    <n v="22000000"/>
    <n v="-12471908"/>
  </r>
  <r>
    <x v="254"/>
    <n v="139"/>
    <s v="Drama|Romance|Western"/>
    <x v="1929"/>
    <x v="5"/>
    <n v="2003"/>
    <n v="7.5"/>
    <n v="58328680"/>
    <n v="22000000"/>
    <n v="36328680"/>
  </r>
  <r>
    <x v="817"/>
    <n v="101"/>
    <s v="Crime|Drama|Thriller"/>
    <x v="1930"/>
    <x v="5"/>
    <n v="1996"/>
    <n v="6.1"/>
    <n v="1075288"/>
    <n v="22000000"/>
    <n v="-20924712"/>
  </r>
  <r>
    <x v="51"/>
    <n v="185"/>
    <s v="Biography|Drama|History"/>
    <x v="1931"/>
    <x v="5"/>
    <n v="1993"/>
    <n v="8.9"/>
    <n v="96067179"/>
    <n v="22000000"/>
    <n v="74067179"/>
  </r>
  <r>
    <x v="399"/>
    <n v="127"/>
    <s v="Drama|Fantasy|Romance|Thriller"/>
    <x v="1932"/>
    <x v="5"/>
    <n v="1990"/>
    <n v="7"/>
    <n v="217631306"/>
    <n v="22000000"/>
    <n v="195631306"/>
  </r>
  <r>
    <x v="484"/>
    <n v="97"/>
    <s v="Comedy|Drama|Family|Fantasy"/>
    <x v="1933"/>
    <x v="5"/>
    <n v="1994"/>
    <n v="6.4"/>
    <n v="144833357"/>
    <n v="22000000"/>
    <n v="122833357"/>
  </r>
  <r>
    <x v="332"/>
    <n v="110"/>
    <s v="Comedy|Family|Sport"/>
    <x v="1934"/>
    <x v="5"/>
    <n v="2007"/>
    <n v="6.2"/>
    <n v="90636983"/>
    <n v="22000000"/>
    <n v="68636983"/>
  </r>
  <r>
    <x v="597"/>
    <n v="84"/>
    <s v="Comedy|Sci-Fi"/>
    <x v="1935"/>
    <x v="5"/>
    <n v="2001"/>
    <n v="4.8"/>
    <n v="55762229"/>
    <n v="22000000"/>
    <n v="33762229"/>
  </r>
  <r>
    <x v="609"/>
    <n v="122"/>
    <s v="Comedy|Drama"/>
    <x v="1936"/>
    <x v="5"/>
    <n v="2014"/>
    <n v="7.3"/>
    <n v="54235441"/>
    <n v="22000000"/>
    <n v="32235441"/>
  </r>
  <r>
    <x v="386"/>
    <n v="114"/>
    <s v="Action|Crime|Drama|Mystery|Thriller"/>
    <x v="1937"/>
    <x v="5"/>
    <n v="1995"/>
    <n v="5.8"/>
    <n v="50728000"/>
    <n v="22000000"/>
    <n v="28728000"/>
  </r>
  <r>
    <x v="818"/>
    <n v="132"/>
    <s v="Drama"/>
    <x v="1938"/>
    <x v="5"/>
    <n v="2001"/>
    <n v="7.6"/>
    <n v="40270895"/>
    <n v="22000000"/>
    <n v="18270895"/>
  </r>
  <r>
    <x v="819"/>
    <n v="170"/>
    <s v="Biography|Drama|History"/>
    <x v="1939"/>
    <x v="5"/>
    <n v="2014"/>
    <n v="5.6"/>
    <n v="59696176"/>
    <n v="22000000"/>
    <n v="37696176"/>
  </r>
  <r>
    <x v="163"/>
    <n v="133"/>
    <s v="Action|Fantasy|Thriller"/>
    <x v="1940"/>
    <x v="5"/>
    <n v="2003"/>
    <n v="7"/>
    <n v="51483949"/>
    <n v="22000000"/>
    <n v="29483949"/>
  </r>
  <r>
    <x v="437"/>
    <n v="112"/>
    <s v="Drama|Thriller"/>
    <x v="1941"/>
    <x v="5"/>
    <n v="2005"/>
    <n v="6.6"/>
    <n v="36020063"/>
    <n v="22000000"/>
    <n v="14020063"/>
  </r>
  <r>
    <x v="711"/>
    <n v="115"/>
    <s v="Biography|Drama|Romance"/>
    <x v="1942"/>
    <x v="5"/>
    <n v="1993"/>
    <n v="7.4"/>
    <n v="25842000"/>
    <n v="22000000"/>
    <n v="3842000"/>
  </r>
  <r>
    <x v="820"/>
    <n v="83"/>
    <s v="Comedy"/>
    <x v="1943"/>
    <x v="5"/>
    <n v="2005"/>
    <n v="4.5999999999999996"/>
    <n v="22264487"/>
    <n v="22000000"/>
    <n v="264487"/>
  </r>
  <r>
    <x v="213"/>
    <n v="96"/>
    <s v="Comedy|Crime|Romance"/>
    <x v="1944"/>
    <x v="5"/>
    <n v="2001"/>
    <n v="5.9"/>
    <n v="19351569"/>
    <n v="22000000"/>
    <n v="-2648431"/>
  </r>
  <r>
    <x v="109"/>
    <n v="94"/>
    <s v="Comedy|Family"/>
    <x v="1945"/>
    <x v="5"/>
    <n v="2012"/>
    <n v="6.4"/>
    <n v="49002815"/>
    <n v="22000000"/>
    <n v="27002815"/>
  </r>
  <r>
    <x v="485"/>
    <n v="142"/>
    <s v="Crime|Drama|Romance|Thriller"/>
    <x v="1946"/>
    <x v="5"/>
    <n v="1999"/>
    <n v="6.6"/>
    <n v="19283782"/>
    <n v="22000000"/>
    <n v="-2716218"/>
  </r>
  <r>
    <x v="574"/>
    <n v="104"/>
    <s v="Comedy"/>
    <x v="1947"/>
    <x v="5"/>
    <n v="2001"/>
    <n v="6.9"/>
    <n v="30059386"/>
    <n v="22000000"/>
    <n v="8059386"/>
  </r>
  <r>
    <x v="570"/>
    <n v="106"/>
    <s v="Comedy|Mystery"/>
    <x v="1948"/>
    <x v="5"/>
    <n v="2016"/>
    <n v="6.4"/>
    <n v="29997095"/>
    <n v="22000000"/>
    <n v="7997095"/>
  </r>
  <r>
    <x v="821"/>
    <n v="98"/>
    <s v="Comedy|Music"/>
    <x v="1949"/>
    <x v="5"/>
    <n v="2001"/>
    <n v="5.3"/>
    <n v="14252830"/>
    <n v="22000000"/>
    <n v="-7747170"/>
  </r>
  <r>
    <x v="446"/>
    <n v="100"/>
    <s v="Action|Crime|Drama|Thriller"/>
    <x v="1950"/>
    <x v="5"/>
    <n v="2013"/>
    <n v="6.5"/>
    <n v="19783777"/>
    <n v="22000000"/>
    <n v="-2216223"/>
  </r>
  <r>
    <x v="822"/>
    <n v="95"/>
    <s v="Adventure|Comedy|Family|Fantasy"/>
    <x v="1951"/>
    <x v="5"/>
    <n v="2000"/>
    <n v="5.7"/>
    <n v="13555988"/>
    <n v="22000000"/>
    <n v="-8444012"/>
  </r>
  <r>
    <x v="363"/>
    <n v="107"/>
    <s v="Comedy"/>
    <x v="1952"/>
    <x v="5"/>
    <n v="2004"/>
    <n v="6.7"/>
    <n v="12784713"/>
    <n v="22000000"/>
    <n v="-9215287"/>
  </r>
  <r>
    <x v="823"/>
    <n v="104"/>
    <s v="Action|Adventure|Fantasy|Sci-Fi|Thriller"/>
    <x v="1953"/>
    <x v="5"/>
    <n v="2001"/>
    <n v="4.0999999999999996"/>
    <n v="5974653"/>
    <n v="22000000"/>
    <n v="-16025347"/>
  </r>
  <r>
    <x v="601"/>
    <n v="77"/>
    <s v="Comedy|Family|Romance"/>
    <x v="1954"/>
    <x v="5"/>
    <n v="1999"/>
    <n v="3.8"/>
    <n v="9694105"/>
    <n v="22000000"/>
    <n v="-12305895"/>
  </r>
  <r>
    <x v="824"/>
    <n v="116"/>
    <s v="Drama|History|Music|Romance|War"/>
    <x v="1955"/>
    <x v="8"/>
    <n v="2005"/>
    <n v="7.8"/>
    <n v="1050445"/>
    <n v="22000000"/>
    <n v="-20949555"/>
  </r>
  <r>
    <x v="724"/>
    <n v="104"/>
    <s v="Comedy|Crime|Thriller"/>
    <x v="1956"/>
    <x v="5"/>
    <n v="2008"/>
    <n v="5.8"/>
    <n v="20668843"/>
    <n v="22000000"/>
    <n v="-1331157"/>
  </r>
  <r>
    <x v="825"/>
    <n v="92"/>
    <s v="Drama|Mystery|Thriller"/>
    <x v="1957"/>
    <x v="5"/>
    <n v="2014"/>
    <n v="6.3"/>
    <n v="2963012"/>
    <n v="22000000"/>
    <n v="-19036988"/>
  </r>
  <r>
    <x v="826"/>
    <n v="105"/>
    <s v="Drama|Thriller"/>
    <x v="1958"/>
    <x v="5"/>
    <n v="2010"/>
    <n v="5.4"/>
    <n v="1796024"/>
    <n v="22000000"/>
    <n v="-20203976"/>
  </r>
  <r>
    <x v="424"/>
    <n v="116"/>
    <s v="Crime|Drama|Thriller"/>
    <x v="1959"/>
    <x v="5"/>
    <n v="2013"/>
    <n v="6.8"/>
    <n v="11326836"/>
    <n v="22000000"/>
    <n v="-10673164"/>
  </r>
  <r>
    <x v="793"/>
    <n v="110"/>
    <s v="Crime|Drama|Thriller"/>
    <x v="1960"/>
    <x v="5"/>
    <n v="2008"/>
    <n v="6.1"/>
    <n v="39263506"/>
    <n v="22000000"/>
    <n v="17263506"/>
  </r>
  <r>
    <x v="11"/>
    <n v="102"/>
    <s v="Comedy|Drama"/>
    <x v="1961"/>
    <x v="5"/>
    <n v="2005"/>
    <n v="6.6"/>
    <n v="12469811"/>
    <n v="22000000"/>
    <n v="-9530189"/>
  </r>
  <r>
    <x v="198"/>
    <n v="108"/>
    <s v="Action|Crime|Thriller"/>
    <x v="1962"/>
    <x v="5"/>
    <n v="2009"/>
    <n v="5.6"/>
    <n v="12232937"/>
    <n v="22000000"/>
    <n v="-9767063"/>
  </r>
  <r>
    <x v="827"/>
    <n v="100"/>
    <s v="Drama|Horror|Sci-Fi|Thriller"/>
    <x v="1963"/>
    <x v="5"/>
    <n v="2003"/>
    <n v="6.2"/>
    <n v="6852144"/>
    <n v="22000000"/>
    <n v="-15147856"/>
  </r>
  <r>
    <x v="828"/>
    <n v="100"/>
    <s v="Crime|Drama|Mystery"/>
    <x v="1964"/>
    <x v="5"/>
    <n v="2002"/>
    <n v="5.5"/>
    <n v="121972"/>
    <n v="22000000"/>
    <n v="-21878028"/>
  </r>
  <r>
    <x v="254"/>
    <n v="236"/>
    <s v="Adventure|Drama|Western"/>
    <x v="1965"/>
    <x v="5"/>
    <n v="1990"/>
    <n v="8"/>
    <n v="184208848"/>
    <n v="22000000"/>
    <n v="162208848"/>
  </r>
  <r>
    <x v="236"/>
    <n v="116"/>
    <s v="Comedy|Drama|Romance"/>
    <x v="1966"/>
    <x v="5"/>
    <n v="1982"/>
    <n v="7.4"/>
    <n v="177200000"/>
    <n v="22000000"/>
    <n v="155200000"/>
  </r>
  <r>
    <x v="734"/>
    <n v="98"/>
    <s v="Comedy|Drama|Romance"/>
    <x v="1967"/>
    <x v="5"/>
    <n v="2010"/>
    <n v="6.3"/>
    <n v="3247816"/>
    <n v="22000000"/>
    <n v="-18752184"/>
  </r>
  <r>
    <x v="603"/>
    <n v="87"/>
    <s v="Comedy|Romance"/>
    <x v="1968"/>
    <x v="5"/>
    <n v="2001"/>
    <n v="5.8"/>
    <n v="11560259"/>
    <n v="22000000"/>
    <n v="-10439741"/>
  </r>
  <r>
    <x v="829"/>
    <n v="104"/>
    <s v="Drama|Music|Romance"/>
    <x v="1969"/>
    <x v="5"/>
    <n v="2001"/>
    <n v="2.1"/>
    <n v="4273372"/>
    <n v="22000000"/>
    <n v="-17726628"/>
  </r>
  <r>
    <x v="235"/>
    <n v="101"/>
    <s v="Adventure|Comedy"/>
    <x v="1970"/>
    <x v="5"/>
    <n v="1996"/>
    <n v="6.5"/>
    <n v="22294341"/>
    <n v="21500000"/>
    <n v="794341"/>
  </r>
  <r>
    <x v="642"/>
    <n v="117"/>
    <s v="Crime|Drama|Thriller"/>
    <x v="1971"/>
    <x v="5"/>
    <n v="1999"/>
    <n v="7.2"/>
    <n v="24362501"/>
    <n v="21500000"/>
    <n v="2862501"/>
  </r>
  <r>
    <x v="496"/>
    <n v="92"/>
    <s v="Adventure|Comedy|Crime"/>
    <x v="1972"/>
    <x v="5"/>
    <n v="2001"/>
    <n v="4.8"/>
    <n v="25590119"/>
    <n v="21150000"/>
    <n v="4440119"/>
  </r>
  <r>
    <x v="830"/>
    <n v="87"/>
    <s v="Action|Adventure"/>
    <x v="1973"/>
    <x v="5"/>
    <n v="2006"/>
    <n v="4.8"/>
    <n v="480314"/>
    <n v="21000000"/>
    <n v="-20519686"/>
  </r>
  <r>
    <x v="462"/>
    <n v="110"/>
    <s v="Comedy|Drama"/>
    <x v="1974"/>
    <x v="5"/>
    <n v="2001"/>
    <n v="7.6"/>
    <n v="52353636"/>
    <n v="21000000"/>
    <n v="31353636"/>
  </r>
  <r>
    <x v="799"/>
    <n v="117"/>
    <s v="Crime|Drama|Thriller"/>
    <x v="1975"/>
    <x v="5"/>
    <n v="2007"/>
    <n v="6.9"/>
    <n v="28563179"/>
    <n v="21000000"/>
    <n v="7563179"/>
  </r>
  <r>
    <x v="159"/>
    <n v="108"/>
    <s v="Comedy|Crime|Drama|Thriller"/>
    <x v="1976"/>
    <x v="5"/>
    <n v="2009"/>
    <n v="6.5"/>
    <n v="33313582"/>
    <n v="21000000"/>
    <n v="12313582"/>
  </r>
  <r>
    <x v="169"/>
    <n v="145"/>
    <s v="Drama|Thriller|War"/>
    <x v="1977"/>
    <x v="20"/>
    <n v="2006"/>
    <n v="7.8"/>
    <n v="4398392"/>
    <n v="21000000"/>
    <n v="-16601608"/>
  </r>
  <r>
    <x v="219"/>
    <n v="136"/>
    <s v="Action|Adventure|Thriller"/>
    <x v="1978"/>
    <x v="5"/>
    <n v="1982"/>
    <n v="5.9"/>
    <n v="46700000"/>
    <n v="21000000"/>
    <n v="25700000"/>
  </r>
  <r>
    <x v="706"/>
    <n v="81"/>
    <s v="Animation|Comedy|Fantasy|Musical"/>
    <x v="1979"/>
    <x v="5"/>
    <n v="1999"/>
    <n v="7.8"/>
    <n v="52008288"/>
    <n v="21000000"/>
    <n v="31008288"/>
  </r>
  <r>
    <x v="377"/>
    <n v="106"/>
    <s v="Drama|Sport"/>
    <x v="1980"/>
    <x v="5"/>
    <n v="2001"/>
    <n v="6.3"/>
    <n v="40219708"/>
    <n v="21000000"/>
    <n v="19219708"/>
  </r>
  <r>
    <x v="363"/>
    <n v="122"/>
    <s v="Comedy|Drama|Romance"/>
    <x v="1981"/>
    <x v="5"/>
    <n v="2012"/>
    <n v="7.8"/>
    <n v="132088910"/>
    <n v="21000000"/>
    <n v="111088910"/>
  </r>
  <r>
    <x v="384"/>
    <n v="123"/>
    <s v="Biography|Crime|Drama"/>
    <x v="1982"/>
    <x v="5"/>
    <n v="2007"/>
    <n v="7.5"/>
    <n v="36581633"/>
    <n v="21000000"/>
    <n v="15581633"/>
  </r>
  <r>
    <x v="106"/>
    <n v="92"/>
    <s v="Action|Crime|Thriller"/>
    <x v="1983"/>
    <x v="5"/>
    <n v="2002"/>
    <n v="6.8"/>
    <n v="25296447"/>
    <n v="21000000"/>
    <n v="4296447"/>
  </r>
  <r>
    <x v="831"/>
    <n v="104"/>
    <s v="Horror|Sci-Fi|Thriller"/>
    <x v="1984"/>
    <x v="5"/>
    <n v="1999"/>
    <n v="4.5999999999999996"/>
    <n v="17757087"/>
    <n v="21000000"/>
    <n v="-3242913"/>
  </r>
  <r>
    <x v="832"/>
    <n v="120"/>
    <s v="Comedy|Drama"/>
    <x v="1985"/>
    <x v="5"/>
    <n v="2008"/>
    <n v="6.1"/>
    <n v="16284360"/>
    <n v="21000000"/>
    <n v="-4715640"/>
  </r>
  <r>
    <x v="186"/>
    <n v="112"/>
    <s v="Drama|Romance"/>
    <x v="1986"/>
    <x v="5"/>
    <n v="2002"/>
    <n v="6.7"/>
    <n v="6830957"/>
    <n v="21000000"/>
    <n v="-14169043"/>
  </r>
  <r>
    <x v="833"/>
    <n v="102"/>
    <s v="Comedy|Drama|Romance"/>
    <x v="1987"/>
    <x v="5"/>
    <n v="1999"/>
    <n v="5.8"/>
    <n v="15593"/>
    <n v="21000000"/>
    <n v="-20984407"/>
  </r>
  <r>
    <x v="728"/>
    <n v="91"/>
    <s v="Drama"/>
    <x v="1988"/>
    <x v="5"/>
    <n v="2011"/>
    <n v="6.7"/>
    <n v="958319"/>
    <n v="21000000"/>
    <n v="-20041681"/>
  </r>
  <r>
    <x v="561"/>
    <n v="99"/>
    <s v="Adventure|Drama"/>
    <x v="1989"/>
    <x v="5"/>
    <n v="2009"/>
    <n v="7.2"/>
    <n v="8855646"/>
    <n v="21000000"/>
    <n v="-12144354"/>
  </r>
  <r>
    <x v="834"/>
    <n v="124"/>
    <s v="Comedy|Drama|Romance"/>
    <x v="1990"/>
    <x v="5"/>
    <n v="2008"/>
    <n v="7.5"/>
    <n v="3081925"/>
    <n v="21000000"/>
    <n v="-17918075"/>
  </r>
  <r>
    <x v="109"/>
    <n v="99"/>
    <s v="Comedy|Family"/>
    <x v="1991"/>
    <x v="5"/>
    <n v="2011"/>
    <n v="6.6"/>
    <n v="52691009"/>
    <n v="21000000"/>
    <n v="31691009"/>
  </r>
  <r>
    <x v="608"/>
    <n v="129"/>
    <s v="Adventure|Fantasy"/>
    <x v="1992"/>
    <x v="5"/>
    <n v="1982"/>
    <n v="6.9"/>
    <n v="37567440"/>
    <n v="20000000"/>
    <n v="17567440"/>
  </r>
  <r>
    <x v="508"/>
    <n v="102"/>
    <s v="Comedy|Drama|Family|Fantasy|Romance"/>
    <x v="1993"/>
    <x v="5"/>
    <n v="2009"/>
    <n v="6.4"/>
    <n v="64149837"/>
    <n v="20000000"/>
    <n v="44149837"/>
  </r>
  <r>
    <x v="241"/>
    <n v="105"/>
    <s v="Drama|Mystery|Thriller"/>
    <x v="1994"/>
    <x v="5"/>
    <n v="2007"/>
    <n v="6.9"/>
    <n v="80050171"/>
    <n v="20000000"/>
    <n v="60050171"/>
  </r>
  <r>
    <x v="378"/>
    <n v="107"/>
    <s v="Comedy|Crime|Drama|Thriller"/>
    <x v="1995"/>
    <x v="5"/>
    <n v="1995"/>
    <n v="6.2"/>
    <n v="7564000"/>
    <n v="20000000"/>
    <n v="-12436000"/>
  </r>
  <r>
    <x v="835"/>
    <n v="107"/>
    <s v="Action|Crime|Thriller"/>
    <x v="1996"/>
    <x v="5"/>
    <n v="2010"/>
    <n v="6.2"/>
    <n v="57744720"/>
    <n v="20000000"/>
    <n v="37744720"/>
  </r>
  <r>
    <x v="440"/>
    <n v="92"/>
    <s v="Comedy|Sport"/>
    <x v="1997"/>
    <x v="5"/>
    <n v="2004"/>
    <n v="6.7"/>
    <n v="114324072"/>
    <n v="20000000"/>
    <n v="94324072"/>
  </r>
  <r>
    <x v="836"/>
    <n v="109"/>
    <s v="Action|Crime|Drama|Thriller"/>
    <x v="1998"/>
    <x v="5"/>
    <n v="2005"/>
    <n v="6.3"/>
    <n v="19976073"/>
    <n v="20000000"/>
    <n v="-23927"/>
  </r>
  <r>
    <x v="656"/>
    <n v="105"/>
    <s v="Comedy|Drama|Family|Romance"/>
    <x v="1999"/>
    <x v="5"/>
    <n v="2003"/>
    <n v="5.8"/>
    <n v="35990505"/>
    <n v="20000000"/>
    <n v="15990505"/>
  </r>
  <r>
    <x v="332"/>
    <n v="105"/>
    <s v="Comedy|Romance"/>
    <x v="2000"/>
    <x v="5"/>
    <n v="2006"/>
    <n v="6.4"/>
    <n v="33687630"/>
    <n v="20000000"/>
    <n v="13687630"/>
  </r>
  <r>
    <x v="837"/>
    <n v="122"/>
    <s v="Crime|Drama"/>
    <x v="2001"/>
    <x v="5"/>
    <n v="2009"/>
    <n v="6.7"/>
    <n v="1697956"/>
    <n v="20000000"/>
    <n v="-18302044"/>
  </r>
  <r>
    <x v="164"/>
    <n v="90"/>
    <s v="Comedy|Sport"/>
    <x v="2002"/>
    <x v="5"/>
    <n v="1998"/>
    <n v="6.1"/>
    <n v="161487252"/>
    <n v="20000000"/>
    <n v="141487252"/>
  </r>
  <r>
    <x v="167"/>
    <n v="127"/>
    <s v="Drama|Family|Sport"/>
    <x v="2003"/>
    <x v="5"/>
    <n v="2002"/>
    <n v="7"/>
    <n v="75597042"/>
    <n v="20000000"/>
    <n v="55597042"/>
  </r>
  <r>
    <x v="717"/>
    <n v="110"/>
    <s v="Action|Drama|Sport"/>
    <x v="2004"/>
    <x v="5"/>
    <n v="2008"/>
    <n v="6.6"/>
    <n v="24848292"/>
    <n v="20000000"/>
    <n v="4848292"/>
  </r>
  <r>
    <x v="838"/>
    <n v="127"/>
    <s v="Drama|Mystery|Thriller"/>
    <x v="2005"/>
    <x v="5"/>
    <n v="2011"/>
    <n v="7.1"/>
    <n v="24104113"/>
    <n v="20000000"/>
    <n v="4104113"/>
  </r>
  <r>
    <x v="839"/>
    <n v="90"/>
    <s v="Drama|Horror|Sci-Fi|Thriller"/>
    <x v="2006"/>
    <x v="5"/>
    <n v="2006"/>
    <n v="4.7"/>
    <n v="20259297"/>
    <n v="20000000"/>
    <n v="259297"/>
  </r>
  <r>
    <x v="840"/>
    <n v="94"/>
    <s v="Comedy|Music"/>
    <x v="2007"/>
    <x v="5"/>
    <n v="1992"/>
    <n v="7"/>
    <n v="121697350"/>
    <n v="20000000"/>
    <n v="101697350"/>
  </r>
  <r>
    <x v="841"/>
    <n v="101"/>
    <s v="Action|Comedy|Documentary"/>
    <x v="2008"/>
    <x v="5"/>
    <n v="2010"/>
    <n v="7.1"/>
    <n v="117224271"/>
    <n v="20000000"/>
    <n v="97224271"/>
  </r>
  <r>
    <x v="842"/>
    <n v="131"/>
    <s v="Adventure|Horror|Thriller"/>
    <x v="2009"/>
    <x v="5"/>
    <n v="1978"/>
    <n v="5.7"/>
    <n v="102922376"/>
    <n v="20000000"/>
    <n v="82922376"/>
  </r>
  <r>
    <x v="161"/>
    <n v="91"/>
    <s v="Adventure|Comedy|Drama|Family|Romance"/>
    <x v="2010"/>
    <x v="5"/>
    <n v="2008"/>
    <n v="3.7"/>
    <n v="94497271"/>
    <n v="20000000"/>
    <n v="74497271"/>
  </r>
  <r>
    <x v="47"/>
    <n v="112"/>
    <s v="Horror|Mystery|Thriller"/>
    <x v="2011"/>
    <x v="5"/>
    <n v="2013"/>
    <n v="7.5"/>
    <n v="137387272"/>
    <n v="20000000"/>
    <n v="117387272"/>
  </r>
  <r>
    <x v="710"/>
    <n v="100"/>
    <s v="Comedy"/>
    <x v="2012"/>
    <x v="5"/>
    <n v="2014"/>
    <n v="4.9000000000000004"/>
    <n v="84518155"/>
    <n v="20000000"/>
    <n v="64518155"/>
  </r>
  <r>
    <x v="668"/>
    <n v="115"/>
    <s v="Comedy|Drama"/>
    <x v="2013"/>
    <x v="5"/>
    <n v="2011"/>
    <n v="7.3"/>
    <n v="82624961"/>
    <n v="20000000"/>
    <n v="62624961"/>
  </r>
  <r>
    <x v="229"/>
    <n v="117"/>
    <s v="Adventure|Comedy|Drama|Family|Mystery"/>
    <x v="2014"/>
    <x v="5"/>
    <n v="2003"/>
    <n v="7.1"/>
    <n v="67325559"/>
    <n v="20000000"/>
    <n v="47325559"/>
  </r>
  <r>
    <x v="529"/>
    <n v="107"/>
    <s v="Drama|Family|Music|Romance"/>
    <x v="2015"/>
    <x v="5"/>
    <n v="2010"/>
    <n v="5.8"/>
    <n v="62933793"/>
    <n v="20000000"/>
    <n v="42933793"/>
  </r>
  <r>
    <x v="843"/>
    <n v="134"/>
    <s v="Biography|Drama|History"/>
    <x v="2016"/>
    <x v="5"/>
    <n v="2013"/>
    <n v="8.1"/>
    <n v="56667870"/>
    <n v="20000000"/>
    <n v="36667870"/>
  </r>
  <r>
    <x v="688"/>
    <n v="118"/>
    <s v="Comedy|Drama|Music|Romance"/>
    <x v="2017"/>
    <x v="5"/>
    <n v="2002"/>
    <n v="5.7"/>
    <n v="56398162"/>
    <n v="20000000"/>
    <n v="36398162"/>
  </r>
  <r>
    <x v="749"/>
    <n v="121"/>
    <s v="Comedy|Drama|Romance"/>
    <x v="2018"/>
    <x v="5"/>
    <n v="2010"/>
    <n v="4.4000000000000004"/>
    <n v="60072596"/>
    <n v="20000000"/>
    <n v="40072596"/>
  </r>
  <r>
    <x v="35"/>
    <n v="105"/>
    <s v="Fantasy|Romance"/>
    <x v="2019"/>
    <x v="5"/>
    <n v="1990"/>
    <n v="7.9"/>
    <n v="56362352"/>
    <n v="20000000"/>
    <n v="36362352"/>
  </r>
  <r>
    <x v="844"/>
    <n v="110"/>
    <s v="Drama|Romance"/>
    <x v="2020"/>
    <x v="5"/>
    <n v="2016"/>
    <n v="7.6"/>
    <n v="56154094"/>
    <n v="20000000"/>
    <n v="36154094"/>
  </r>
  <r>
    <x v="749"/>
    <n v="114"/>
    <s v="Comedy|Crime|Drama"/>
    <x v="2021"/>
    <x v="5"/>
    <n v="2012"/>
    <n v="4.8"/>
    <n v="65623128"/>
    <n v="20000000"/>
    <n v="45623128"/>
  </r>
  <r>
    <x v="845"/>
    <n v="100"/>
    <s v="Comedy"/>
    <x v="2022"/>
    <x v="5"/>
    <n v="2016"/>
    <n v="6.7"/>
    <n v="55461307"/>
    <n v="20000000"/>
    <n v="35461307"/>
  </r>
  <r>
    <x v="846"/>
    <n v="85"/>
    <s v="Comedy|Romance"/>
    <x v="2023"/>
    <x v="5"/>
    <n v="2006"/>
    <n v="2.7"/>
    <n v="48546578"/>
    <n v="20000000"/>
    <n v="28546578"/>
  </r>
  <r>
    <x v="847"/>
    <n v="72"/>
    <s v="Adventure|Animation|Family|Fantasy"/>
    <x v="2024"/>
    <x v="5"/>
    <n v="2002"/>
    <n v="5.8"/>
    <n v="48423368"/>
    <n v="20000000"/>
    <n v="28423368"/>
  </r>
  <r>
    <x v="848"/>
    <n v="128"/>
    <s v="Biography|Drama|History"/>
    <x v="2025"/>
    <x v="5"/>
    <n v="2014"/>
    <n v="7.5"/>
    <n v="52066000"/>
    <n v="20000000"/>
    <n v="32066000"/>
  </r>
  <r>
    <x v="849"/>
    <n v="72"/>
    <s v="Adventure|Animation|Family|Musical"/>
    <x v="2026"/>
    <x v="5"/>
    <n v="2003"/>
    <n v="5.4"/>
    <n v="47887943"/>
    <n v="20000000"/>
    <n v="27887943"/>
  </r>
  <r>
    <x v="556"/>
    <n v="89"/>
    <s v="Drama|Horror|Mystery|Thriller"/>
    <x v="2027"/>
    <x v="5"/>
    <n v="2005"/>
    <n v="4.0999999999999996"/>
    <n v="46363118"/>
    <n v="20000000"/>
    <n v="26363118"/>
  </r>
  <r>
    <x v="850"/>
    <n v="96"/>
    <s v="Drama|Mystery|Thriller"/>
    <x v="2028"/>
    <x v="5"/>
    <n v="2007"/>
    <n v="5.9"/>
    <n v="47852604"/>
    <n v="20000000"/>
    <n v="27852604"/>
  </r>
  <r>
    <x v="660"/>
    <n v="111"/>
    <s v="Adventure|Family"/>
    <x v="2029"/>
    <x v="5"/>
    <n v="2015"/>
    <n v="6.8"/>
    <n v="42652003"/>
    <n v="20000000"/>
    <n v="22652003"/>
  </r>
  <r>
    <x v="677"/>
    <n v="93"/>
    <s v="Adventure|Comedy"/>
    <x v="2030"/>
    <x v="5"/>
    <n v="2007"/>
    <n v="2.2999999999999998"/>
    <n v="39737645"/>
    <n v="20000000"/>
    <n v="19737645"/>
  </r>
  <r>
    <x v="851"/>
    <n v="128"/>
    <s v="Biography|Crime|Drama|History"/>
    <x v="2031"/>
    <x v="5"/>
    <n v="2015"/>
    <n v="8.1"/>
    <n v="44988180"/>
    <n v="20000000"/>
    <n v="24988180"/>
  </r>
  <r>
    <x v="852"/>
    <n v="137"/>
    <s v="Horror|Thriller"/>
    <x v="2032"/>
    <x v="5"/>
    <n v="2006"/>
    <n v="5"/>
    <n v="39143839"/>
    <n v="20000000"/>
    <n v="19143839"/>
  </r>
  <r>
    <x v="592"/>
    <n v="124"/>
    <s v="Comedy|Drama|Romance"/>
    <x v="2033"/>
    <x v="5"/>
    <n v="1998"/>
    <n v="5.5"/>
    <n v="37672350"/>
    <n v="20000000"/>
    <n v="17672350"/>
  </r>
  <r>
    <x v="585"/>
    <n v="93"/>
    <s v="Adventure|Comedy|Fantasy|Music|Sci-Fi"/>
    <x v="2034"/>
    <x v="5"/>
    <n v="1991"/>
    <n v="6.2"/>
    <n v="38037513"/>
    <n v="20000000"/>
    <n v="18037513"/>
  </r>
  <r>
    <x v="257"/>
    <n v="115"/>
    <s v="Comedy|Drama|Romance|Thriller"/>
    <x v="2035"/>
    <x v="5"/>
    <n v="2006"/>
    <n v="6.2"/>
    <n v="37442180"/>
    <n v="20000000"/>
    <n v="17442180"/>
  </r>
  <r>
    <x v="853"/>
    <n v="105"/>
    <s v="Crime|Drama|Thriller"/>
    <x v="2036"/>
    <x v="5"/>
    <n v="2010"/>
    <n v="6.3"/>
    <n v="35596227"/>
    <n v="20000000"/>
    <n v="15596227"/>
  </r>
  <r>
    <x v="854"/>
    <n v="127"/>
    <s v="Biography|Drama|Music"/>
    <x v="2037"/>
    <x v="5"/>
    <n v="1997"/>
    <n v="6.7"/>
    <n v="35422828"/>
    <n v="20000000"/>
    <n v="15422828"/>
  </r>
  <r>
    <x v="677"/>
    <n v="82"/>
    <s v="Comedy"/>
    <x v="2038"/>
    <x v="5"/>
    <n v="2010"/>
    <n v="3.5"/>
    <n v="36658108"/>
    <n v="20000000"/>
    <n v="16658108"/>
  </r>
  <r>
    <x v="855"/>
    <n v="104"/>
    <s v="Drama|Mystery"/>
    <x v="2039"/>
    <x v="5"/>
    <n v="2008"/>
    <n v="7.5"/>
    <n v="33422556"/>
    <n v="20000000"/>
    <n v="13422556"/>
  </r>
  <r>
    <x v="316"/>
    <n v="123"/>
    <s v="Crime|Drama|Mystery|Thriller"/>
    <x v="2040"/>
    <x v="5"/>
    <n v="1995"/>
    <n v="6.6"/>
    <n v="32051917"/>
    <n v="20000000"/>
    <n v="12051917"/>
  </r>
  <r>
    <x v="623"/>
    <n v="88"/>
    <s v="Comedy"/>
    <x v="2041"/>
    <x v="5"/>
    <n v="2013"/>
    <n v="3.5"/>
    <n v="32014289"/>
    <n v="20000000"/>
    <n v="12014289"/>
  </r>
  <r>
    <x v="510"/>
    <n v="128"/>
    <s v="Biography|Drama|History"/>
    <x v="2042"/>
    <x v="5"/>
    <n v="2008"/>
    <n v="7.6"/>
    <n v="31838002"/>
    <n v="20000000"/>
    <n v="11838002"/>
  </r>
  <r>
    <x v="62"/>
    <n v="107"/>
    <s v="Action|Adventure|Drama|Mystery"/>
    <x v="2043"/>
    <x v="5"/>
    <n v="2016"/>
    <n v="6.3"/>
    <n v="36874745"/>
    <n v="20000000"/>
    <n v="16874745"/>
  </r>
  <r>
    <x v="856"/>
    <n v="115"/>
    <s v="Crime|Drama|Mystery|Thriller"/>
    <x v="2044"/>
    <x v="5"/>
    <n v="1998"/>
    <n v="6.5"/>
    <n v="29753944"/>
    <n v="20000000"/>
    <n v="9753944"/>
  </r>
  <r>
    <x v="395"/>
    <n v="113"/>
    <s v="Drama|Thriller"/>
    <x v="2045"/>
    <x v="5"/>
    <n v="2010"/>
    <n v="6.9"/>
    <n v="31146570"/>
    <n v="20000000"/>
    <n v="11146570"/>
  </r>
  <r>
    <x v="481"/>
    <n v="113"/>
    <s v="Comedy|Drama|Music|Romance"/>
    <x v="2046"/>
    <x v="5"/>
    <n v="2000"/>
    <n v="7.6"/>
    <n v="27277055"/>
    <n v="20000000"/>
    <n v="7277055"/>
  </r>
  <r>
    <x v="769"/>
    <n v="101"/>
    <s v="Crime|Drama|Thriller"/>
    <x v="2047"/>
    <x v="5"/>
    <n v="1996"/>
    <n v="6.1"/>
    <n v="53146000"/>
    <n v="20000000"/>
    <n v="33146000"/>
  </r>
  <r>
    <x v="150"/>
    <n v="111"/>
    <s v="Crime|Drama|Romance|Thriller"/>
    <x v="2048"/>
    <x v="5"/>
    <n v="2008"/>
    <n v="7.3"/>
    <n v="30028592"/>
    <n v="20000000"/>
    <n v="10028592"/>
  </r>
  <r>
    <x v="148"/>
    <n v="108"/>
    <s v="Drama|Fantasy|Romance|Sci-Fi"/>
    <x v="2049"/>
    <x v="5"/>
    <n v="2004"/>
    <n v="8.3000000000000007"/>
    <n v="34126138"/>
    <n v="20000000"/>
    <n v="14126138"/>
  </r>
  <r>
    <x v="332"/>
    <n v="105"/>
    <s v="Comedy|Family|Romance"/>
    <x v="2050"/>
    <x v="5"/>
    <n v="2010"/>
    <n v="5.8"/>
    <n v="25677801"/>
    <n v="20000000"/>
    <n v="5677801"/>
  </r>
  <r>
    <x v="60"/>
    <n v="109"/>
    <s v="Action|Crime|Drama|Thriller"/>
    <x v="2051"/>
    <x v="5"/>
    <n v="2008"/>
    <n v="6.8"/>
    <n v="26415649"/>
    <n v="20000000"/>
    <n v="6415649"/>
  </r>
  <r>
    <x v="344"/>
    <n v="109"/>
    <s v="Action|Comedy|Sci-Fi"/>
    <x v="2052"/>
    <x v="5"/>
    <n v="2013"/>
    <n v="7"/>
    <n v="26003149"/>
    <n v="20000000"/>
    <n v="6003149"/>
  </r>
  <r>
    <x v="857"/>
    <n v="99"/>
    <s v="Comedy|Crime|Family|Mystery|Romance|Thriller"/>
    <x v="2053"/>
    <x v="5"/>
    <n v="2007"/>
    <n v="5.9"/>
    <n v="25584685"/>
    <n v="20000000"/>
    <n v="5584685"/>
  </r>
  <r>
    <x v="858"/>
    <n v="98"/>
    <s v="Action|Horror|Sci-Fi|Thriller"/>
    <x v="2054"/>
    <x v="5"/>
    <n v="2009"/>
    <n v="6.5"/>
    <n v="29975979"/>
    <n v="20000000"/>
    <n v="9975979"/>
  </r>
  <r>
    <x v="859"/>
    <n v="104"/>
    <s v="Comedy|Romance"/>
    <x v="2055"/>
    <x v="5"/>
    <n v="2010"/>
    <n v="6.4"/>
    <n v="31584722"/>
    <n v="20000000"/>
    <n v="11584722"/>
  </r>
  <r>
    <x v="860"/>
    <n v="109"/>
    <s v="Adventure|Comedy|Family|Romance"/>
    <x v="2056"/>
    <x v="5"/>
    <n v="2011"/>
    <n v="5.8"/>
    <n v="23179303"/>
    <n v="20000000"/>
    <n v="3179303"/>
  </r>
  <r>
    <x v="496"/>
    <n v="119"/>
    <s v="Action|Adventure|Drama|Romance|Western"/>
    <x v="2057"/>
    <x v="5"/>
    <n v="1990"/>
    <n v="6.8"/>
    <n v="21413105"/>
    <n v="20000000"/>
    <n v="1413105"/>
  </r>
  <r>
    <x v="861"/>
    <n v="90"/>
    <s v="Adventure|Animation|Comedy|Family|Romance"/>
    <x v="2058"/>
    <x v="5"/>
    <n v="2010"/>
    <n v="5.3"/>
    <n v="25077977"/>
    <n v="20000000"/>
    <n v="5077977"/>
  </r>
  <r>
    <x v="198"/>
    <n v="97"/>
    <s v="Action|Fantasy|Horror|Thriller"/>
    <x v="2059"/>
    <x v="5"/>
    <n v="2006"/>
    <n v="5.3"/>
    <n v="23292105"/>
    <n v="20000000"/>
    <n v="3292105"/>
  </r>
  <r>
    <x v="510"/>
    <n v="106"/>
    <s v="Comedy|Crime|Drama"/>
    <x v="2060"/>
    <x v="5"/>
    <n v="1995"/>
    <n v="6.8"/>
    <n v="21200000"/>
    <n v="20000000"/>
    <n v="1200000"/>
  </r>
  <r>
    <x v="862"/>
    <n v="96"/>
    <s v="Adventure|Crime|Mystery|Sci-Fi|Thriller"/>
    <x v="2061"/>
    <x v="5"/>
    <n v="2016"/>
    <n v="7.1"/>
    <n v="28876924"/>
    <n v="20000000"/>
    <n v="8876924"/>
  </r>
  <r>
    <x v="461"/>
    <n v="104"/>
    <s v="Action|Horror|Thriller"/>
    <x v="2062"/>
    <x v="5"/>
    <n v="1998"/>
    <n v="6.1"/>
    <n v="20241395"/>
    <n v="20000000"/>
    <n v="241395"/>
  </r>
  <r>
    <x v="863"/>
    <n v="104"/>
    <s v="Drama|Romance"/>
    <x v="2063"/>
    <x v="5"/>
    <n v="2014"/>
    <n v="6.3"/>
    <n v="23393765"/>
    <n v="20000000"/>
    <n v="3393765"/>
  </r>
  <r>
    <x v="292"/>
    <n v="113"/>
    <s v="Comedy|Drama"/>
    <x v="2064"/>
    <x v="5"/>
    <n v="2007"/>
    <n v="5.9"/>
    <n v="18882880"/>
    <n v="20000000"/>
    <n v="-1117120"/>
  </r>
  <r>
    <x v="864"/>
    <n v="98"/>
    <s v="Comedy"/>
    <x v="2065"/>
    <x v="5"/>
    <n v="1981"/>
    <n v="5.4"/>
    <n v="8500000"/>
    <n v="20000000"/>
    <n v="-11500000"/>
  </r>
  <r>
    <x v="865"/>
    <n v="124"/>
    <s v="Drama"/>
    <x v="2066"/>
    <x v="5"/>
    <n v="2007"/>
    <n v="7.5"/>
    <n v="19661987"/>
    <n v="20000000"/>
    <n v="-338013"/>
  </r>
  <r>
    <x v="238"/>
    <n v="108"/>
    <s v="Comedy"/>
    <x v="2067"/>
    <x v="5"/>
    <n v="2006"/>
    <n v="5.9"/>
    <n v="17803796"/>
    <n v="20000000"/>
    <n v="-2196204"/>
  </r>
  <r>
    <x v="866"/>
    <n v="95"/>
    <s v="Adventure|Drama|Horror|Mystery|Thriller"/>
    <x v="2068"/>
    <x v="5"/>
    <n v="2012"/>
    <n v="5"/>
    <n v="17529157"/>
    <n v="20000000"/>
    <n v="-2470843"/>
  </r>
  <r>
    <x v="867"/>
    <n v="68"/>
    <s v="Animation|Family|Fantasy|Mystery"/>
    <x v="2069"/>
    <x v="5"/>
    <n v="2005"/>
    <n v="6.4"/>
    <n v="18081626"/>
    <n v="20000000"/>
    <n v="-1918374"/>
  </r>
  <r>
    <x v="728"/>
    <n v="103"/>
    <s v="Comedy|Drama|Romance"/>
    <x v="2070"/>
    <x v="5"/>
    <n v="1995"/>
    <n v="6.6"/>
    <n v="17518220"/>
    <n v="20000000"/>
    <n v="-2481780"/>
  </r>
  <r>
    <x v="868"/>
    <n v="99"/>
    <s v="Action|Comedy|Crime|Fantasy"/>
    <x v="2071"/>
    <x v="14"/>
    <n v="2004"/>
    <n v="7.8"/>
    <n v="17104669"/>
    <n v="20000000"/>
    <n v="-2895331"/>
  </r>
  <r>
    <x v="32"/>
    <n v="128"/>
    <s v="Drama"/>
    <x v="2072"/>
    <x v="21"/>
    <n v="2007"/>
    <n v="7.6"/>
    <n v="15797907"/>
    <n v="20000000"/>
    <n v="-4202093"/>
  </r>
  <r>
    <x v="123"/>
    <n v="124"/>
    <s v="Drama"/>
    <x v="2073"/>
    <x v="5"/>
    <n v="2003"/>
    <n v="7.7"/>
    <n v="16248701"/>
    <n v="20000000"/>
    <n v="-3751299"/>
  </r>
  <r>
    <x v="869"/>
    <n v="84"/>
    <s v="Action|Crime|Drama|Thriller"/>
    <x v="2074"/>
    <x v="5"/>
    <n v="2004"/>
    <n v="5.8"/>
    <n v="15712072"/>
    <n v="20000000"/>
    <n v="-4287928"/>
  </r>
  <r>
    <x v="870"/>
    <n v="101"/>
    <s v="Comedy|Romance"/>
    <x v="2075"/>
    <x v="5"/>
    <n v="2003"/>
    <n v="5.6"/>
    <n v="15408822"/>
    <n v="20000000"/>
    <n v="-4591178"/>
  </r>
  <r>
    <x v="871"/>
    <n v="98"/>
    <s v="Comedy|Romance"/>
    <x v="2076"/>
    <x v="5"/>
    <n v="2000"/>
    <n v="5.3"/>
    <n v="15464026"/>
    <n v="20000000"/>
    <n v="-4535974"/>
  </r>
  <r>
    <x v="872"/>
    <n v="225"/>
    <s v="Biography|Drama|History"/>
    <x v="2077"/>
    <x v="5"/>
    <n v="1965"/>
    <n v="6.6"/>
    <n v="8000000"/>
    <n v="20000000"/>
    <n v="-12000000"/>
  </r>
  <r>
    <x v="316"/>
    <n v="94"/>
    <s v="Action|Comedy|Crime|Thriller"/>
    <x v="2078"/>
    <x v="5"/>
    <n v="1997"/>
    <n v="6.6"/>
    <n v="13801755"/>
    <n v="20000000"/>
    <n v="-6198245"/>
  </r>
  <r>
    <x v="873"/>
    <n v="117"/>
    <s v="Comedy|Romance"/>
    <x v="2079"/>
    <x v="5"/>
    <n v="2011"/>
    <n v="6"/>
    <n v="13987482"/>
    <n v="20000000"/>
    <n v="-6012518"/>
  </r>
  <r>
    <x v="874"/>
    <n v="95"/>
    <s v="Action|Adventure|Sci-Fi|Thriller"/>
    <x v="2080"/>
    <x v="5"/>
    <n v="2012"/>
    <n v="6.1"/>
    <n v="14291570"/>
    <n v="20000000"/>
    <n v="-5708430"/>
  </r>
  <r>
    <x v="394"/>
    <n v="96"/>
    <s v="Action|Crime|Sci-Fi|Thriller"/>
    <x v="2081"/>
    <x v="5"/>
    <n v="2009"/>
    <n v="6.2"/>
    <n v="13630226"/>
    <n v="20000000"/>
    <n v="-6369774"/>
  </r>
  <r>
    <x v="734"/>
    <n v="98"/>
    <s v="Comedy|Crime"/>
    <x v="2082"/>
    <x v="5"/>
    <n v="1994"/>
    <n v="7.5"/>
    <n v="13383737"/>
    <n v="20000000"/>
    <n v="-6616263"/>
  </r>
  <r>
    <x v="875"/>
    <n v="123"/>
    <s v="Biography|Drama|History"/>
    <x v="2083"/>
    <x v="5"/>
    <n v="2006"/>
    <n v="6.3"/>
    <n v="13391174"/>
    <n v="20000000"/>
    <n v="-6608826"/>
  </r>
  <r>
    <x v="331"/>
    <n v="94"/>
    <s v="Action|Crime|Drama|Sport"/>
    <x v="2084"/>
    <x v="5"/>
    <n v="2002"/>
    <n v="6.1"/>
    <n v="12398628"/>
    <n v="20000000"/>
    <n v="-7601372"/>
  </r>
  <r>
    <x v="379"/>
    <n v="102"/>
    <s v="Comedy|Drama|Fantasy|Romance"/>
    <x v="2085"/>
    <x v="5"/>
    <n v="2008"/>
    <n v="6.7"/>
    <n v="13214030"/>
    <n v="20000000"/>
    <n v="-6785970"/>
  </r>
  <r>
    <x v="69"/>
    <n v="116"/>
    <s v="Drama|Fantasy|Horror|Mystery"/>
    <x v="2086"/>
    <x v="5"/>
    <n v="2010"/>
    <n v="7.2"/>
    <n v="12134420"/>
    <n v="20000000"/>
    <n v="-7865580"/>
  </r>
  <r>
    <x v="876"/>
    <n v="93"/>
    <s v="Action|Comedy|Family"/>
    <x v="2087"/>
    <x v="5"/>
    <n v="1994"/>
    <n v="4.3"/>
    <n v="11784000"/>
    <n v="20000000"/>
    <n v="-8216000"/>
  </r>
  <r>
    <x v="148"/>
    <n v="102"/>
    <s v="Comedy"/>
    <x v="2088"/>
    <x v="5"/>
    <n v="2008"/>
    <n v="6.4"/>
    <n v="11169531"/>
    <n v="20000000"/>
    <n v="-8830469"/>
  </r>
  <r>
    <x v="481"/>
    <n v="103"/>
    <s v="Comedy|Drama|Music|War"/>
    <x v="2089"/>
    <x v="5"/>
    <n v="2005"/>
    <n v="7.1"/>
    <n v="11034436"/>
    <n v="20000000"/>
    <n v="-8965564"/>
  </r>
  <r>
    <x v="774"/>
    <n v="115"/>
    <s v="Action|Crime|Drama|Thriller"/>
    <x v="2090"/>
    <x v="5"/>
    <n v="2016"/>
    <n v="6.3"/>
    <n v="12626905"/>
    <n v="20000000"/>
    <n v="-7373095"/>
  </r>
  <r>
    <x v="734"/>
    <n v="96"/>
    <s v="Comedy"/>
    <x v="2091"/>
    <x v="5"/>
    <n v="1997"/>
    <n v="7.4"/>
    <n v="10569071"/>
    <n v="20000000"/>
    <n v="-9430929"/>
  </r>
  <r>
    <x v="877"/>
    <n v="98"/>
    <s v="Comedy|Romance"/>
    <x v="2092"/>
    <x v="5"/>
    <n v="1999"/>
    <n v="6.1"/>
    <n v="10544143"/>
    <n v="20000000"/>
    <n v="-9455857"/>
  </r>
  <r>
    <x v="761"/>
    <n v="101"/>
    <s v="Comedy|Drama"/>
    <x v="2093"/>
    <x v="5"/>
    <n v="2015"/>
    <n v="6.6"/>
    <n v="13650738"/>
    <n v="20000000"/>
    <n v="-6349262"/>
  </r>
  <r>
    <x v="382"/>
    <n v="106"/>
    <s v="Comedy|Crime"/>
    <x v="2094"/>
    <x v="5"/>
    <n v="1989"/>
    <n v="6"/>
    <n v="10555348"/>
    <n v="20000000"/>
    <n v="-9444652"/>
  </r>
  <r>
    <x v="734"/>
    <n v="101"/>
    <s v="Comedy|Musical|Romance"/>
    <x v="2095"/>
    <x v="5"/>
    <n v="1996"/>
    <n v="6.8"/>
    <n v="9714482"/>
    <n v="20000000"/>
    <n v="-10285518"/>
  </r>
  <r>
    <x v="47"/>
    <n v="111"/>
    <s v="Action|Crime|Thriller"/>
    <x v="2096"/>
    <x v="5"/>
    <n v="2007"/>
    <n v="6.8"/>
    <n v="9525276"/>
    <n v="20000000"/>
    <n v="-10474724"/>
  </r>
  <r>
    <x v="878"/>
    <n v="88"/>
    <s v="Comedy|Family|Sci-Fi"/>
    <x v="2097"/>
    <x v="5"/>
    <n v="2004"/>
    <n v="1.9"/>
    <n v="9109322"/>
    <n v="20000000"/>
    <n v="-10890678"/>
  </r>
  <r>
    <x v="243"/>
    <n v="91"/>
    <s v="Action|Comedy|Crime"/>
    <x v="2098"/>
    <x v="5"/>
    <n v="2007"/>
    <n v="4.5"/>
    <n v="8104069"/>
    <n v="20000000"/>
    <n v="-11895931"/>
  </r>
  <r>
    <x v="347"/>
    <n v="108"/>
    <s v="Comedy|Crime|Music"/>
    <x v="2099"/>
    <x v="5"/>
    <n v="2004"/>
    <n v="6.3"/>
    <n v="8054280"/>
    <n v="20000000"/>
    <n v="-11945720"/>
  </r>
  <r>
    <x v="573"/>
    <n v="148"/>
    <s v="Comedy|Crime|Drama|Mystery|Romance"/>
    <x v="2100"/>
    <x v="5"/>
    <n v="2014"/>
    <n v="6.7"/>
    <n v="8093318"/>
    <n v="20000000"/>
    <n v="-11906682"/>
  </r>
  <r>
    <x v="879"/>
    <n v="77"/>
    <s v="Adventure|Animation|Comedy|Family|Fantasy"/>
    <x v="2101"/>
    <x v="5"/>
    <n v="2006"/>
    <n v="2.8"/>
    <n v="7382993"/>
    <n v="20000000"/>
    <n v="-12617007"/>
  </r>
  <r>
    <x v="880"/>
    <n v="110"/>
    <s v="Drama|Music"/>
    <x v="2102"/>
    <x v="5"/>
    <n v="2013"/>
    <n v="5"/>
    <n v="8888355"/>
    <n v="20000000"/>
    <n v="-11111645"/>
  </r>
  <r>
    <x v="425"/>
    <n v="107"/>
    <s v="Action|Comedy|Crime|Thriller"/>
    <x v="2103"/>
    <x v="5"/>
    <n v="2013"/>
    <n v="5.6"/>
    <n v="7268659"/>
    <n v="20000000"/>
    <n v="-12731341"/>
  </r>
  <r>
    <x v="754"/>
    <n v="87"/>
    <s v="Adventure|Comedy"/>
    <x v="2104"/>
    <x v="5"/>
    <n v="2008"/>
    <n v="5.3"/>
    <n v="6563357"/>
    <n v="20000000"/>
    <n v="-13436643"/>
  </r>
  <r>
    <x v="881"/>
    <n v="106"/>
    <s v="Drama|War"/>
    <x v="2105"/>
    <x v="5"/>
    <n v="2015"/>
    <n v="7.4"/>
    <n v="6420319"/>
    <n v="20000000"/>
    <n v="-13579681"/>
  </r>
  <r>
    <x v="83"/>
    <n v="116"/>
    <s v="Biography|Drama|Sport"/>
    <x v="2106"/>
    <x v="5"/>
    <n v="2012"/>
    <n v="7.2"/>
    <n v="6002756"/>
    <n v="20000000"/>
    <n v="-13997244"/>
  </r>
  <r>
    <x v="380"/>
    <n v="94"/>
    <s v="Horror|Sci-Fi"/>
    <x v="2107"/>
    <x v="5"/>
    <n v="2005"/>
    <n v="2.2999999999999998"/>
    <n v="5132655"/>
    <n v="20000000"/>
    <n v="-14867345"/>
  </r>
  <r>
    <x v="747"/>
    <n v="111"/>
    <s v="Comedy|Drama|Family|Music|Romance"/>
    <x v="2108"/>
    <x v="5"/>
    <n v="2009"/>
    <n v="6.4"/>
    <n v="5205343"/>
    <n v="20000000"/>
    <n v="-14794657"/>
  </r>
  <r>
    <x v="882"/>
    <n v="100"/>
    <s v="Drama|Mystery|Romance|Thriller"/>
    <x v="2109"/>
    <x v="5"/>
    <n v="2004"/>
    <n v="6.1"/>
    <n v="5005883"/>
    <n v="20000000"/>
    <n v="-14994117"/>
  </r>
  <r>
    <x v="883"/>
    <n v="125"/>
    <s v="Action|Crime|Drama|Thriller"/>
    <x v="2110"/>
    <x v="5"/>
    <n v="2014"/>
    <n v="7"/>
    <n v="5749134"/>
    <n v="20000000"/>
    <n v="-14250866"/>
  </r>
  <r>
    <x v="884"/>
    <n v="119"/>
    <s v="Biography|Drama"/>
    <x v="2111"/>
    <x v="5"/>
    <n v="2008"/>
    <n v="7"/>
    <n v="4234040"/>
    <n v="20000000"/>
    <n v="-15765960"/>
  </r>
  <r>
    <x v="885"/>
    <n v="135"/>
    <s v="Biography|Drama|Music"/>
    <x v="2112"/>
    <x v="5"/>
    <n v="2007"/>
    <n v="7"/>
    <n v="4001121"/>
    <n v="20000000"/>
    <n v="-15998879"/>
  </r>
  <r>
    <x v="886"/>
    <n v="93"/>
    <s v="Action|Thriller"/>
    <x v="2113"/>
    <x v="5"/>
    <n v="2012"/>
    <n v="4.9000000000000004"/>
    <n v="3749061"/>
    <n v="20000000"/>
    <n v="-16250939"/>
  </r>
  <r>
    <x v="669"/>
    <n v="114"/>
    <s v="Adventure|Comedy|Drama|Romance"/>
    <x v="2114"/>
    <x v="5"/>
    <n v="2008"/>
    <n v="6.9"/>
    <n v="3519627"/>
    <n v="20000000"/>
    <n v="-16480373"/>
  </r>
  <r>
    <x v="887"/>
    <n v="114"/>
    <s v="Comedy|Drama|Mystery|Romance|Thriller|War"/>
    <x v="2115"/>
    <x v="8"/>
    <n v="2003"/>
    <n v="6.9"/>
    <n v="2353728"/>
    <n v="20000000"/>
    <n v="-17646272"/>
  </r>
  <r>
    <x v="888"/>
    <n v="124"/>
    <s v="Biography|Comedy|Musical"/>
    <x v="2116"/>
    <x v="5"/>
    <n v="1980"/>
    <n v="4.5"/>
    <n v="2000000"/>
    <n v="20000000"/>
    <n v="-18000000"/>
  </r>
  <r>
    <x v="889"/>
    <n v="118"/>
    <s v="Biography|Drama|Sport"/>
    <x v="2117"/>
    <x v="5"/>
    <n v="2015"/>
    <n v="7"/>
    <n v="2246000"/>
    <n v="20000000"/>
    <n v="-17754000"/>
  </r>
  <r>
    <x v="773"/>
    <n v="80"/>
    <s v="Comedy|Music"/>
    <x v="2118"/>
    <x v="5"/>
    <n v="2003"/>
    <n v="2.8"/>
    <n v="1646664"/>
    <n v="20000000"/>
    <n v="-18353336"/>
  </r>
  <r>
    <x v="689"/>
    <n v="107"/>
    <s v="Action|Drama|Sci-Fi|Thriller"/>
    <x v="2119"/>
    <x v="5"/>
    <n v="2002"/>
    <n v="7.5"/>
    <n v="1190018"/>
    <n v="20000000"/>
    <n v="-18809982"/>
  </r>
  <r>
    <x v="890"/>
    <n v="88"/>
    <s v="Adventure|Family|Fantasy|Musical"/>
    <x v="2120"/>
    <x v="5"/>
    <n v="2012"/>
    <n v="6.7"/>
    <n v="1064277"/>
    <n v="20000000"/>
    <n v="-18935723"/>
  </r>
  <r>
    <x v="891"/>
    <n v="101"/>
    <s v="Drama|History|Sport"/>
    <x v="2121"/>
    <x v="5"/>
    <n v="2005"/>
    <n v="6.2"/>
    <n v="375474"/>
    <n v="20000000"/>
    <n v="-19624526"/>
  </r>
  <r>
    <x v="62"/>
    <n v="107"/>
    <s v="Action|Adventure|Drama|History|Romance"/>
    <x v="2122"/>
    <x v="5"/>
    <n v="1994"/>
    <n v="6.4"/>
    <n v="305070"/>
    <n v="20000000"/>
    <n v="-19694930"/>
  </r>
  <r>
    <x v="630"/>
    <n v="107"/>
    <s v="Action|Comedy|Crime|Fantasy|Horror|Mystery|Sci-Fi|Thriller"/>
    <x v="2123"/>
    <x v="5"/>
    <n v="2010"/>
    <n v="5.0999999999999996"/>
    <n v="1183354"/>
    <n v="20000000"/>
    <n v="-18816646"/>
  </r>
  <r>
    <x v="491"/>
    <n v="110"/>
    <s v="Comedy|Drama|Fantasy|Romance"/>
    <x v="2124"/>
    <x v="5"/>
    <n v="2010"/>
    <n v="5.4"/>
    <n v="263365"/>
    <n v="20000000"/>
    <n v="-19736635"/>
  </r>
  <r>
    <x v="822"/>
    <n v="184"/>
    <s v="Action|Biography|Crime|Drama"/>
    <x v="2125"/>
    <x v="22"/>
    <n v="2008"/>
    <n v="7.4"/>
    <n v="476270"/>
    <n v="20000000"/>
    <n v="-19523730"/>
  </r>
  <r>
    <x v="548"/>
    <n v="97"/>
    <s v="Comedy"/>
    <x v="2126"/>
    <x v="5"/>
    <n v="2011"/>
    <n v="5.7"/>
    <n v="100292856"/>
    <n v="20000000"/>
    <n v="80292856"/>
  </r>
  <r>
    <x v="787"/>
    <n v="95"/>
    <s v="Comedy|Family|Romance"/>
    <x v="2127"/>
    <x v="5"/>
    <n v="2004"/>
    <n v="5.9"/>
    <n v="51431160"/>
    <n v="20000000"/>
    <n v="31431160"/>
  </r>
  <r>
    <x v="626"/>
    <n v="91"/>
    <s v="Horror"/>
    <x v="2128"/>
    <x v="5"/>
    <n v="2001"/>
    <n v="5.5"/>
    <n v="41867960"/>
    <n v="20000000"/>
    <n v="21867960"/>
  </r>
  <r>
    <x v="129"/>
    <n v="101"/>
    <s v="Horror|Thriller"/>
    <x v="2129"/>
    <x v="5"/>
    <n v="2010"/>
    <n v="6.5"/>
    <n v="39103378"/>
    <n v="20000000"/>
    <n v="19103378"/>
  </r>
  <r>
    <x v="245"/>
    <n v="122"/>
    <s v="Drama|Horror|Thriller"/>
    <x v="2130"/>
    <x v="5"/>
    <n v="2005"/>
    <n v="6.7"/>
    <n v="75072454"/>
    <n v="20000000"/>
    <n v="55072454"/>
  </r>
  <r>
    <x v="892"/>
    <n v="89"/>
    <s v="Horror|Mystery"/>
    <x v="2131"/>
    <x v="5"/>
    <n v="2008"/>
    <n v="3.9"/>
    <n v="43818159"/>
    <n v="20000000"/>
    <n v="23818159"/>
  </r>
  <r>
    <x v="201"/>
    <n v="126"/>
    <s v="Adventure|Biography|Drama|History|War"/>
    <x v="2132"/>
    <x v="23"/>
    <n v="2007"/>
    <n v="7.3"/>
    <n v="5701643"/>
    <n v="20000000"/>
    <n v="-14298357"/>
  </r>
  <r>
    <x v="893"/>
    <n v="99"/>
    <s v="Action|Sci-Fi"/>
    <x v="2133"/>
    <x v="5"/>
    <n v="1982"/>
    <n v="3.5"/>
    <n v="5333658"/>
    <n v="20000000"/>
    <n v="-14666342"/>
  </r>
  <r>
    <x v="547"/>
    <n v="119"/>
    <s v="Comedy"/>
    <x v="2134"/>
    <x v="5"/>
    <n v="2007"/>
    <n v="7.6"/>
    <n v="121463226"/>
    <n v="20000000"/>
    <n v="101463226"/>
  </r>
  <r>
    <x v="894"/>
    <n v="90"/>
    <s v="Horror|Mystery"/>
    <x v="2135"/>
    <x v="5"/>
    <n v="2010"/>
    <n v="5.6"/>
    <n v="45670855"/>
    <n v="20000000"/>
    <n v="25670855"/>
  </r>
  <r>
    <x v="773"/>
    <n v="105"/>
    <s v="Comedy|Romance|Sci-Fi"/>
    <x v="2136"/>
    <x v="5"/>
    <n v="1988"/>
    <n v="5.2"/>
    <n v="13854000"/>
    <n v="20000000"/>
    <n v="-6146000"/>
  </r>
  <r>
    <x v="458"/>
    <n v="101"/>
    <s v="Crime|Drama|Mystery|Thriller"/>
    <x v="2137"/>
    <x v="5"/>
    <n v="2013"/>
    <n v="7"/>
    <n v="2319187"/>
    <n v="20000000"/>
    <n v="-17680813"/>
  </r>
  <r>
    <x v="895"/>
    <n v="100"/>
    <s v="Fantasy|Horror"/>
    <x v="2138"/>
    <x v="5"/>
    <n v="2013"/>
    <n v="6.2"/>
    <n v="71588220"/>
    <n v="20000000"/>
    <n v="51588220"/>
  </r>
  <r>
    <x v="896"/>
    <n v="92"/>
    <s v="Action|Drama|Thriller"/>
    <x v="2139"/>
    <x v="5"/>
    <n v="2006"/>
    <n v="4.7"/>
    <n v="18843314"/>
    <n v="20000000"/>
    <n v="-1156686"/>
  </r>
  <r>
    <x v="386"/>
    <n v="125"/>
    <s v="Biography|Drama|Music|Musical"/>
    <x v="2140"/>
    <x v="5"/>
    <n v="2004"/>
    <n v="6.6"/>
    <n v="13337299"/>
    <n v="20000000"/>
    <n v="-6662701"/>
  </r>
  <r>
    <x v="897"/>
    <n v="97"/>
    <s v="Comedy"/>
    <x v="2141"/>
    <x v="5"/>
    <n v="2002"/>
    <n v="4.9000000000000004"/>
    <n v="8586376"/>
    <n v="20000000"/>
    <n v="-11413624"/>
  </r>
  <r>
    <x v="898"/>
    <n v="92"/>
    <s v="Comedy|Fantasy|Horror|Thriller"/>
    <x v="2142"/>
    <x v="5"/>
    <n v="1999"/>
    <n v="6.2"/>
    <n v="4002955"/>
    <n v="20000000"/>
    <n v="-15997045"/>
  </r>
  <r>
    <x v="533"/>
    <n v="100"/>
    <s v="Comedy|Fantasy|Horror|Romance"/>
    <x v="2143"/>
    <x v="5"/>
    <n v="1995"/>
    <n v="4.5"/>
    <n v="19900000"/>
    <n v="20000000"/>
    <n v="-100000"/>
  </r>
  <r>
    <x v="899"/>
    <n v="115"/>
    <s v="Drama|Romance|Western"/>
    <x v="2144"/>
    <x v="5"/>
    <n v="2000"/>
    <n v="6.5"/>
    <n v="403932"/>
    <n v="20000000"/>
    <n v="-19596068"/>
  </r>
  <r>
    <x v="198"/>
    <n v="113"/>
    <s v="Action|Drama|War"/>
    <x v="2145"/>
    <x v="5"/>
    <n v="2011"/>
    <n v="5.6"/>
    <n v="17149"/>
    <n v="20000000"/>
    <n v="-19982851"/>
  </r>
  <r>
    <x v="900"/>
    <n v="85"/>
    <s v="Comedy|Drama"/>
    <x v="2146"/>
    <x v="5"/>
    <n v="2002"/>
    <n v="5.8"/>
    <n v="32983713"/>
    <n v="20000000"/>
    <n v="12983713"/>
  </r>
  <r>
    <x v="374"/>
    <n v="126"/>
    <s v="Drama|Thriller"/>
    <x v="2147"/>
    <x v="5"/>
    <n v="2000"/>
    <n v="7"/>
    <n v="17804273"/>
    <n v="20000000"/>
    <n v="-2195727"/>
  </r>
  <r>
    <x v="901"/>
    <n v="103"/>
    <s v="Comedy|Drama|Fantasy|Horror"/>
    <x v="2148"/>
    <x v="15"/>
    <n v="2010"/>
    <n v="7"/>
    <n v="252652"/>
    <n v="19900000"/>
    <n v="-19647348"/>
  </r>
  <r>
    <x v="89"/>
    <n v="103"/>
    <s v="Comedy|Drama"/>
    <x v="2149"/>
    <x v="5"/>
    <n v="2014"/>
    <n v="6.6"/>
    <n v="34290142"/>
    <n v="19800000"/>
    <n v="14490142"/>
  </r>
  <r>
    <x v="902"/>
    <n v="131"/>
    <s v="Drama|Mystery"/>
    <x v="2150"/>
    <x v="5"/>
    <n v="2001"/>
    <n v="7.3"/>
    <n v="41300105"/>
    <n v="19800000"/>
    <n v="21500105"/>
  </r>
  <r>
    <x v="903"/>
    <n v="111"/>
    <s v="Biography|Drama"/>
    <x v="2151"/>
    <x v="8"/>
    <n v="2009"/>
    <n v="6.7"/>
    <n v="6109075"/>
    <n v="19430000"/>
    <n v="-13320925"/>
  </r>
  <r>
    <x v="51"/>
    <n v="135"/>
    <s v="Drama|Sci-Fi"/>
    <x v="2152"/>
    <x v="5"/>
    <n v="1977"/>
    <n v="7.7"/>
    <n v="128300000"/>
    <n v="19400870"/>
    <n v="108899130"/>
  </r>
  <r>
    <x v="826"/>
    <n v="125"/>
    <s v="Drama|Romance"/>
    <x v="2153"/>
    <x v="6"/>
    <n v="2006"/>
    <n v="7.5"/>
    <n v="8047690"/>
    <n v="19400000"/>
    <n v="-11352310"/>
  </r>
  <r>
    <x v="251"/>
    <n v="95"/>
    <s v="Adventure|Comedy|Mystery"/>
    <x v="2154"/>
    <x v="5"/>
    <n v="2004"/>
    <n v="5.9"/>
    <n v="58156435"/>
    <n v="19000000"/>
    <n v="39156435"/>
  </r>
  <r>
    <x v="904"/>
    <n v="85"/>
    <s v="Comedy"/>
    <x v="2155"/>
    <x v="5"/>
    <n v="2003"/>
    <n v="3.4"/>
    <n v="26096584"/>
    <n v="19000000"/>
    <n v="7096584"/>
  </r>
  <r>
    <x v="29"/>
    <n v="119"/>
    <s v="Action|Comedy|Crime|Drama|Thriller"/>
    <x v="2156"/>
    <x v="5"/>
    <n v="1995"/>
    <n v="6.8"/>
    <n v="65807024"/>
    <n v="19000000"/>
    <n v="46807024"/>
  </r>
  <r>
    <x v="249"/>
    <n v="138"/>
    <s v="Crime|Drama|Horror|Thriller"/>
    <x v="2157"/>
    <x v="5"/>
    <n v="1991"/>
    <n v="8.6"/>
    <n v="130727000"/>
    <n v="19000000"/>
    <n v="111727000"/>
  </r>
  <r>
    <x v="905"/>
    <n v="90"/>
    <s v="Adventure|Comedy"/>
    <x v="2158"/>
    <x v="5"/>
    <n v="2011"/>
    <n v="6.3"/>
    <n v="35033759"/>
    <n v="19000000"/>
    <n v="16033759"/>
  </r>
  <r>
    <x v="425"/>
    <n v="108"/>
    <s v="Crime|Fantasy|Horror"/>
    <x v="2159"/>
    <x v="5"/>
    <n v="1996"/>
    <n v="7.3"/>
    <n v="25753840"/>
    <n v="19000000"/>
    <n v="6753840"/>
  </r>
  <r>
    <x v="370"/>
    <n v="113"/>
    <s v="Crime|Drama|Mystery|Thriller"/>
    <x v="2160"/>
    <x v="5"/>
    <n v="1989"/>
    <n v="6.8"/>
    <n v="58571513"/>
    <n v="19000000"/>
    <n v="39571513"/>
  </r>
  <r>
    <x v="43"/>
    <n v="116"/>
    <s v="Adventure|Comedy|Sci-Fi"/>
    <x v="2161"/>
    <x v="5"/>
    <n v="1985"/>
    <n v="8.5"/>
    <n v="210609762"/>
    <n v="19000000"/>
    <n v="191609762"/>
  </r>
  <r>
    <x v="519"/>
    <n v="93"/>
    <s v="Horror|Mystery|Thriller"/>
    <x v="2162"/>
    <x v="5"/>
    <n v="1999"/>
    <n v="5.6"/>
    <n v="40846082"/>
    <n v="19000000"/>
    <n v="21846082"/>
  </r>
  <r>
    <x v="341"/>
    <n v="101"/>
    <s v="Comedy|Drama|Romance"/>
    <x v="2163"/>
    <x v="5"/>
    <n v="2010"/>
    <n v="6.1"/>
    <n v="27758465"/>
    <n v="19000000"/>
    <n v="8758465"/>
  </r>
  <r>
    <x v="906"/>
    <n v="85"/>
    <s v="Adventure|Comedy|Drama|Family|Fantasy"/>
    <x v="2164"/>
    <x v="5"/>
    <n v="2000"/>
    <n v="3.6"/>
    <n v="15911333"/>
    <n v="19000000"/>
    <n v="-3088667"/>
  </r>
  <r>
    <x v="2"/>
    <n v="125"/>
    <s v="Adventure|Animation|Family|Fantasy"/>
    <x v="2165"/>
    <x v="2"/>
    <n v="2001"/>
    <n v="8.6"/>
    <n v="10049886"/>
    <n v="19000000"/>
    <n v="-8950114"/>
  </r>
  <r>
    <x v="907"/>
    <n v="131"/>
    <s v="Drama|War"/>
    <x v="2166"/>
    <x v="5"/>
    <n v="2013"/>
    <n v="7.6"/>
    <n v="21483154"/>
    <n v="19000000"/>
    <n v="2483154"/>
  </r>
  <r>
    <x v="306"/>
    <n v="129"/>
    <s v="Adventure|Comedy|Romance"/>
    <x v="2167"/>
    <x v="5"/>
    <n v="2008"/>
    <n v="6.5"/>
    <n v="8396942"/>
    <n v="19000000"/>
    <n v="-10603058"/>
  </r>
  <r>
    <x v="908"/>
    <n v="100"/>
    <s v="Comedy|Romance"/>
    <x v="2168"/>
    <x v="5"/>
    <n v="2010"/>
    <n v="6.4"/>
    <n v="12561"/>
    <n v="19000000"/>
    <n v="-18987439"/>
  </r>
  <r>
    <x v="909"/>
    <n v="92"/>
    <s v="Family|Fantasy|Music"/>
    <x v="2169"/>
    <x v="5"/>
    <n v="1993"/>
    <n v="5.7"/>
    <n v="2119994"/>
    <n v="19000000"/>
    <n v="-16880006"/>
  </r>
  <r>
    <x v="902"/>
    <n v="116"/>
    <s v="Crime|Drama|Music|Thriller"/>
    <x v="2170"/>
    <x v="5"/>
    <n v="1996"/>
    <n v="6.3"/>
    <n v="1292527"/>
    <n v="19000000"/>
    <n v="-17707473"/>
  </r>
  <r>
    <x v="910"/>
    <n v="90"/>
    <s v="Drama|Horror|Mystery|Thriller"/>
    <x v="2171"/>
    <x v="5"/>
    <n v="2005"/>
    <n v="6"/>
    <n v="64255243"/>
    <n v="19000000"/>
    <n v="45255243"/>
  </r>
  <r>
    <x v="182"/>
    <n v="81"/>
    <s v="Comedy|Drama"/>
    <x v="2172"/>
    <x v="5"/>
    <n v="2002"/>
    <n v="7.7"/>
    <n v="22245861"/>
    <n v="19000000"/>
    <n v="3245861"/>
  </r>
  <r>
    <x v="177"/>
    <n v="107"/>
    <s v="Comedy|Music"/>
    <x v="2173"/>
    <x v="5"/>
    <n v="2006"/>
    <n v="5.5"/>
    <n v="7156725"/>
    <n v="19000000"/>
    <n v="-11843275"/>
  </r>
  <r>
    <x v="219"/>
    <n v="141"/>
    <s v="Drama|History|War"/>
    <x v="2174"/>
    <x v="2"/>
    <n v="2006"/>
    <n v="7.9"/>
    <n v="13753931"/>
    <n v="19000000"/>
    <n v="-5246069"/>
  </r>
  <r>
    <x v="220"/>
    <n v="118"/>
    <s v="Adventure|Comedy|Drama"/>
    <x v="2175"/>
    <x v="5"/>
    <n v="1998"/>
    <n v="7.7"/>
    <n v="10562387"/>
    <n v="18500000"/>
    <n v="-7937613"/>
  </r>
  <r>
    <x v="911"/>
    <n v="100"/>
    <s v="Comedy|Fantasy|Romance"/>
    <x v="2176"/>
    <x v="5"/>
    <n v="2009"/>
    <n v="6.4"/>
    <n v="18439082"/>
    <n v="18500000"/>
    <n v="-60918"/>
  </r>
  <r>
    <x v="24"/>
    <n v="154"/>
    <s v="Action|Adventure|Sci-Fi"/>
    <x v="2177"/>
    <x v="5"/>
    <n v="1986"/>
    <n v="8.4"/>
    <n v="85200000"/>
    <n v="18500000"/>
    <n v="66700000"/>
  </r>
  <r>
    <x v="912"/>
    <n v="111"/>
    <s v="Drama"/>
    <x v="2178"/>
    <x v="5"/>
    <n v="2016"/>
    <n v="5.4"/>
    <n v="6462576"/>
    <n v="18500000"/>
    <n v="-12037424"/>
  </r>
  <r>
    <x v="913"/>
    <n v="159"/>
    <s v="Action|Adventure|Drama|Fantasy|War"/>
    <x v="2179"/>
    <x v="24"/>
    <n v="2015"/>
    <n v="8.4"/>
    <n v="6498000"/>
    <n v="18026148"/>
    <n v="-11528148"/>
  </r>
  <r>
    <x v="345"/>
    <n v="96"/>
    <s v="Action|Crime|Drama|Mystery|Thriller"/>
    <x v="2180"/>
    <x v="5"/>
    <n v="2009"/>
    <n v="3.7"/>
    <n v="8742261"/>
    <n v="18000000"/>
    <n v="-9257739"/>
  </r>
  <r>
    <x v="116"/>
    <n v="122"/>
    <s v="Drama|History|War"/>
    <x v="2181"/>
    <x v="5"/>
    <n v="1989"/>
    <n v="7.9"/>
    <n v="26830000"/>
    <n v="18000000"/>
    <n v="8830000"/>
  </r>
  <r>
    <x v="914"/>
    <n v="131"/>
    <s v="Drama|Romance"/>
    <x v="2182"/>
    <x v="5"/>
    <n v="2004"/>
    <n v="7.1"/>
    <n v="3752725"/>
    <n v="18000000"/>
    <n v="-14247275"/>
  </r>
  <r>
    <x v="915"/>
    <n v="121"/>
    <s v="Action|Adventure|Drama|History|War"/>
    <x v="2183"/>
    <x v="6"/>
    <n v="2011"/>
    <n v="6"/>
    <n v="127437"/>
    <n v="18000000"/>
    <n v="-17872563"/>
  </r>
  <r>
    <x v="578"/>
    <n v="127"/>
    <s v="Action|Adventure|Fantasy|Sci-Fi"/>
    <x v="2184"/>
    <x v="5"/>
    <n v="1980"/>
    <n v="8.8000000000000007"/>
    <n v="290158751"/>
    <n v="18000000"/>
    <n v="272158751"/>
  </r>
  <r>
    <x v="51"/>
    <n v="115"/>
    <s v="Action|Adventure"/>
    <x v="2185"/>
    <x v="5"/>
    <n v="1981"/>
    <n v="8.5"/>
    <n v="242374454"/>
    <n v="18000000"/>
    <n v="224374454"/>
  </r>
  <r>
    <x v="139"/>
    <n v="120"/>
    <s v="Adventure|Comedy|Family"/>
    <x v="2186"/>
    <x v="5"/>
    <n v="1992"/>
    <n v="6.6"/>
    <n v="173585516"/>
    <n v="18000000"/>
    <n v="155585516"/>
  </r>
  <r>
    <x v="255"/>
    <n v="101"/>
    <s v="Action|Adventure|Fantasy|Sci-Fi|Thriller"/>
    <x v="2187"/>
    <x v="5"/>
    <n v="1995"/>
    <n v="5.8"/>
    <n v="70360285"/>
    <n v="18000000"/>
    <n v="52360285"/>
  </r>
  <r>
    <x v="89"/>
    <n v="95"/>
    <s v="Comedy|Romance"/>
    <x v="2188"/>
    <x v="5"/>
    <n v="2003"/>
    <n v="5.4"/>
    <n v="56127162"/>
    <n v="18000000"/>
    <n v="38127162"/>
  </r>
  <r>
    <x v="594"/>
    <n v="97"/>
    <s v="Comedy"/>
    <x v="2189"/>
    <x v="5"/>
    <n v="2014"/>
    <n v="6.4"/>
    <n v="150056505"/>
    <n v="18000000"/>
    <n v="132056505"/>
  </r>
  <r>
    <x v="179"/>
    <n v="114"/>
    <s v="Action|Comedy|Crime|Fantasy"/>
    <x v="2190"/>
    <x v="5"/>
    <n v="1994"/>
    <n v="6.9"/>
    <n v="119938730"/>
    <n v="18000000"/>
    <n v="101938730"/>
  </r>
  <r>
    <x v="478"/>
    <n v="130"/>
    <s v="Comedy|Drama|Family|Fantasy|Romance"/>
    <x v="2191"/>
    <x v="5"/>
    <n v="1988"/>
    <n v="7.3"/>
    <n v="114968774"/>
    <n v="18000000"/>
    <n v="96968774"/>
  </r>
  <r>
    <x v="322"/>
    <n v="82"/>
    <s v="Comedy"/>
    <x v="2192"/>
    <x v="5"/>
    <n v="2006"/>
    <n v="7.3"/>
    <n v="128505958"/>
    <n v="18000000"/>
    <n v="110505958"/>
  </r>
  <r>
    <x v="272"/>
    <n v="96"/>
    <s v="Comedy|Romance"/>
    <x v="2193"/>
    <x v="5"/>
    <n v="2001"/>
    <n v="6.2"/>
    <n v="95001351"/>
    <n v="18000000"/>
    <n v="77001351"/>
  </r>
  <r>
    <x v="592"/>
    <n v="106"/>
    <s v="Comedy|Drama"/>
    <x v="2194"/>
    <x v="5"/>
    <n v="2004"/>
    <n v="5.7"/>
    <n v="64955956"/>
    <n v="18000000"/>
    <n v="46955956"/>
  </r>
  <r>
    <x v="916"/>
    <n v="98"/>
    <s v="Comedy|Crime|Drama"/>
    <x v="2195"/>
    <x v="5"/>
    <n v="2003"/>
    <n v="7.1"/>
    <n v="60057639"/>
    <n v="18000000"/>
    <n v="42057639"/>
  </r>
  <r>
    <x v="561"/>
    <n v="94"/>
    <s v="Comedy|Family|Romance"/>
    <x v="2196"/>
    <x v="5"/>
    <n v="2016"/>
    <n v="6.1"/>
    <n v="59573085"/>
    <n v="18000000"/>
    <n v="41573085"/>
  </r>
  <r>
    <x v="430"/>
    <n v="180"/>
    <s v="Biography|Drama|History|Music"/>
    <x v="2197"/>
    <x v="5"/>
    <n v="1984"/>
    <n v="8.3000000000000007"/>
    <n v="51600000"/>
    <n v="18000000"/>
    <n v="33600000"/>
  </r>
  <r>
    <x v="917"/>
    <n v="113"/>
    <s v="Comedy|Drama|Romance"/>
    <x v="2198"/>
    <x v="5"/>
    <n v="2003"/>
    <n v="6.7"/>
    <n v="43601508"/>
    <n v="18000000"/>
    <n v="25601508"/>
  </r>
  <r>
    <x v="393"/>
    <n v="103"/>
    <s v="Comedy|Drama|Fantasy|Romance"/>
    <x v="2199"/>
    <x v="5"/>
    <n v="1986"/>
    <n v="6.3"/>
    <n v="41382841"/>
    <n v="18000000"/>
    <n v="23382841"/>
  </r>
  <r>
    <x v="123"/>
    <n v="119"/>
    <s v="Comedy|Drama|Romance"/>
    <x v="2200"/>
    <x v="5"/>
    <n v="2014"/>
    <n v="7.8"/>
    <n v="42335698"/>
    <n v="18000000"/>
    <n v="24335698"/>
  </r>
  <r>
    <x v="734"/>
    <n v="98"/>
    <s v="Drama"/>
    <x v="2201"/>
    <x v="5"/>
    <n v="2013"/>
    <n v="7.3"/>
    <n v="33404871"/>
    <n v="18000000"/>
    <n v="15404871"/>
  </r>
  <r>
    <x v="918"/>
    <n v="81"/>
    <s v="Action|Comedy"/>
    <x v="2202"/>
    <x v="5"/>
    <n v="1996"/>
    <n v="5.3"/>
    <n v="26906039"/>
    <n v="18000000"/>
    <n v="8906039"/>
  </r>
  <r>
    <x v="919"/>
    <n v="106"/>
    <s v="Biography|Drama|Family|Sport"/>
    <x v="2203"/>
    <x v="5"/>
    <n v="2011"/>
    <n v="7.1"/>
    <n v="43853424"/>
    <n v="18000000"/>
    <n v="25853424"/>
  </r>
  <r>
    <x v="920"/>
    <n v="86"/>
    <s v="Comedy|Crime|Drama"/>
    <x v="2204"/>
    <x v="5"/>
    <n v="2009"/>
    <n v="5.8"/>
    <n v="23993605"/>
    <n v="18000000"/>
    <n v="5993605"/>
  </r>
  <r>
    <x v="758"/>
    <n v="103"/>
    <s v="Action|Adventure|Fantasy"/>
    <x v="2205"/>
    <x v="5"/>
    <n v="1984"/>
    <n v="5.8"/>
    <n v="26400000"/>
    <n v="18000000"/>
    <n v="8400000"/>
  </r>
  <r>
    <x v="67"/>
    <n v="121"/>
    <s v="Biography|Drama|Sport"/>
    <x v="2206"/>
    <x v="5"/>
    <n v="1980"/>
    <n v="8.3000000000000007"/>
    <n v="45250"/>
    <n v="18000000"/>
    <n v="-17954750"/>
  </r>
  <r>
    <x v="921"/>
    <n v="109"/>
    <s v="Drama|Romance"/>
    <x v="2207"/>
    <x v="5"/>
    <n v="2009"/>
    <n v="5.6"/>
    <n v="22927390"/>
    <n v="18000000"/>
    <n v="4927390"/>
  </r>
  <r>
    <x v="257"/>
    <n v="109"/>
    <s v="Adventure|Fantasy|Mystery|Thriller"/>
    <x v="2208"/>
    <x v="5"/>
    <n v="1985"/>
    <n v="6.8"/>
    <n v="4250320"/>
    <n v="18000000"/>
    <n v="-13749680"/>
  </r>
  <r>
    <x v="922"/>
    <n v="123"/>
    <s v="Comedy|Drama|Musical|Romance"/>
    <x v="2209"/>
    <x v="5"/>
    <n v="2009"/>
    <n v="5"/>
    <n v="22452209"/>
    <n v="18000000"/>
    <n v="4452209"/>
  </r>
  <r>
    <x v="458"/>
    <n v="94"/>
    <s v="Adventure|Biography|Drama|Thriller"/>
    <x v="2210"/>
    <x v="5"/>
    <n v="2010"/>
    <n v="7.6"/>
    <n v="18329466"/>
    <n v="18000000"/>
    <n v="329466"/>
  </r>
  <r>
    <x v="734"/>
    <n v="94"/>
    <s v="Comedy|Crime"/>
    <x v="2211"/>
    <x v="5"/>
    <n v="2000"/>
    <n v="6.7"/>
    <n v="17071230"/>
    <n v="18000000"/>
    <n v="-928770"/>
  </r>
  <r>
    <x v="923"/>
    <n v="115"/>
    <s v="Drama|Music|Romance"/>
    <x v="2212"/>
    <x v="5"/>
    <n v="2000"/>
    <n v="6.7"/>
    <n v="17174870"/>
    <n v="18000000"/>
    <n v="-825130"/>
  </r>
  <r>
    <x v="924"/>
    <n v="91"/>
    <s v="Comedy|Crime"/>
    <x v="2213"/>
    <x v="5"/>
    <n v="2004"/>
    <n v="5.2"/>
    <n v="16702864"/>
    <n v="18000000"/>
    <n v="-1297136"/>
  </r>
  <r>
    <x v="386"/>
    <n v="125"/>
    <s v="Drama"/>
    <x v="2214"/>
    <x v="5"/>
    <n v="2001"/>
    <n v="7.5"/>
    <n v="15561627"/>
    <n v="18000000"/>
    <n v="-2438373"/>
  </r>
  <r>
    <x v="139"/>
    <n v="102"/>
    <s v="Comedy|Romance"/>
    <x v="2215"/>
    <x v="5"/>
    <n v="2009"/>
    <n v="5.3"/>
    <n v="14793904"/>
    <n v="18000000"/>
    <n v="-3206096"/>
  </r>
  <r>
    <x v="714"/>
    <n v="90"/>
    <s v="Comedy|Drama|Romance"/>
    <x v="2216"/>
    <x v="5"/>
    <n v="2009"/>
    <n v="6.5"/>
    <n v="15281286"/>
    <n v="18000000"/>
    <n v="-2718714"/>
  </r>
  <r>
    <x v="925"/>
    <n v="98"/>
    <s v="Action|Adventure|Western"/>
    <x v="2217"/>
    <x v="5"/>
    <n v="1981"/>
    <n v="5"/>
    <n v="8000000"/>
    <n v="18000000"/>
    <n v="-10000000"/>
  </r>
  <r>
    <x v="926"/>
    <n v="109"/>
    <s v="Drama|Thriller"/>
    <x v="2218"/>
    <x v="5"/>
    <n v="2001"/>
    <n v="6.1"/>
    <n v="13491653"/>
    <n v="18000000"/>
    <n v="-4508347"/>
  </r>
  <r>
    <x v="927"/>
    <n v="90"/>
    <s v="Action|Crime|Thriller"/>
    <x v="2219"/>
    <x v="5"/>
    <n v="2013"/>
    <n v="4.4000000000000004"/>
    <n v="10494494"/>
    <n v="18000000"/>
    <n v="-7505506"/>
  </r>
  <r>
    <x v="121"/>
    <n v="112"/>
    <s v="Drama"/>
    <x v="2220"/>
    <x v="5"/>
    <n v="1997"/>
    <n v="7.5"/>
    <n v="7837632"/>
    <n v="18000000"/>
    <n v="-10162368"/>
  </r>
  <r>
    <x v="337"/>
    <n v="94"/>
    <s v="Comedy|Drama|Romance"/>
    <x v="2221"/>
    <x v="5"/>
    <n v="2014"/>
    <n v="5.7"/>
    <n v="15155772"/>
    <n v="18000000"/>
    <n v="-2844228"/>
  </r>
  <r>
    <x v="928"/>
    <n v="105"/>
    <s v="Adventure|Comedy"/>
    <x v="2222"/>
    <x v="5"/>
    <n v="1989"/>
    <n v="5.5"/>
    <n v="8508843"/>
    <n v="18000000"/>
    <n v="-9491157"/>
  </r>
  <r>
    <x v="929"/>
    <n v="104"/>
    <s v="Comedy|Drama|Romance"/>
    <x v="2223"/>
    <x v="5"/>
    <n v="2004"/>
    <n v="7.1"/>
    <n v="7739049"/>
    <n v="18000000"/>
    <n v="-10260951"/>
  </r>
  <r>
    <x v="930"/>
    <n v="108"/>
    <s v="Action|Adventure|Fantasy"/>
    <x v="2224"/>
    <x v="5"/>
    <n v="1981"/>
    <n v="6.7"/>
    <n v="6000000"/>
    <n v="18000000"/>
    <n v="-12000000"/>
  </r>
  <r>
    <x v="35"/>
    <n v="127"/>
    <s v="Biography|Comedy|Drama"/>
    <x v="2225"/>
    <x v="5"/>
    <n v="1994"/>
    <n v="7.9"/>
    <n v="5887457"/>
    <n v="18000000"/>
    <n v="-12112543"/>
  </r>
  <r>
    <x v="743"/>
    <n v="111"/>
    <s v="Drama"/>
    <x v="2226"/>
    <x v="5"/>
    <n v="2013"/>
    <n v="6.9"/>
    <n v="13362308"/>
    <n v="18000000"/>
    <n v="-4637692"/>
  </r>
  <r>
    <x v="140"/>
    <n v="114"/>
    <s v="Action|Crime|Thriller"/>
    <x v="2227"/>
    <x v="5"/>
    <n v="2008"/>
    <n v="7.3"/>
    <n v="5694401"/>
    <n v="18000000"/>
    <n v="-12305599"/>
  </r>
  <r>
    <x v="94"/>
    <n v="150"/>
    <s v="Drama"/>
    <x v="2228"/>
    <x v="5"/>
    <n v="1996"/>
    <n v="7.8"/>
    <n v="4414535"/>
    <n v="18000000"/>
    <n v="-13585465"/>
  </r>
  <r>
    <x v="931"/>
    <n v="112"/>
    <s v="Adventure|Drama|Sci-Fi|Thriller"/>
    <x v="2229"/>
    <x v="5"/>
    <n v="2016"/>
    <n v="6.7"/>
    <n v="3707794"/>
    <n v="18000000"/>
    <n v="-14292206"/>
  </r>
  <r>
    <x v="734"/>
    <n v="108"/>
    <s v="Comedy|Romance"/>
    <x v="2230"/>
    <x v="5"/>
    <n v="2003"/>
    <n v="6.4"/>
    <n v="3203044"/>
    <n v="18000000"/>
    <n v="-14796956"/>
  </r>
  <r>
    <x v="932"/>
    <n v="116"/>
    <s v="Biography|Drama|Romance|War"/>
    <x v="2231"/>
    <x v="5"/>
    <n v="2013"/>
    <n v="7.1"/>
    <n v="4435083"/>
    <n v="18000000"/>
    <n v="-13564917"/>
  </r>
  <r>
    <x v="241"/>
    <n v="103"/>
    <s v="Crime|Drama|Mystery|Thriller"/>
    <x v="2232"/>
    <x v="5"/>
    <n v="2002"/>
    <n v="7.2"/>
    <n v="676698"/>
    <n v="18000000"/>
    <n v="-17323302"/>
  </r>
  <r>
    <x v="139"/>
    <n v="103"/>
    <s v="Comedy|Family"/>
    <x v="2233"/>
    <x v="5"/>
    <n v="1990"/>
    <n v="7.5"/>
    <n v="285761243"/>
    <n v="18000000"/>
    <n v="267761243"/>
  </r>
  <r>
    <x v="878"/>
    <n v="97"/>
    <s v="Comedy|Crime|Family|Sci-Fi"/>
    <x v="2234"/>
    <x v="5"/>
    <n v="1999"/>
    <n v="2.5"/>
    <n v="27141959"/>
    <n v="18000000"/>
    <n v="9141959"/>
  </r>
  <r>
    <x v="287"/>
    <n v="126"/>
    <s v="Horror"/>
    <x v="2235"/>
    <x v="5"/>
    <n v="2007"/>
    <n v="7.2"/>
    <n v="25592632"/>
    <n v="18000000"/>
    <n v="7592632"/>
  </r>
  <r>
    <x v="656"/>
    <n v="91"/>
    <s v="Adventure|Comedy|Drama"/>
    <x v="2236"/>
    <x v="5"/>
    <n v="2001"/>
    <n v="5.9"/>
    <n v="27087695"/>
    <n v="17700000"/>
    <n v="9387695"/>
  </r>
  <r>
    <x v="933"/>
    <n v="80"/>
    <s v="Action|Animation|Comedy|Crime|Family"/>
    <x v="2237"/>
    <x v="5"/>
    <n v="2005"/>
    <n v="6.5"/>
    <n v="51053787"/>
    <n v="17500000"/>
    <n v="33553787"/>
  </r>
  <r>
    <x v="934"/>
    <n v="121"/>
    <s v="Drama|History|War"/>
    <x v="2238"/>
    <x v="5"/>
    <n v="2004"/>
    <n v="8.1"/>
    <n v="23472900"/>
    <n v="17500000"/>
    <n v="5972900"/>
  </r>
  <r>
    <x v="935"/>
    <n v="93"/>
    <s v="Drama|Family|Music|Musical"/>
    <x v="2239"/>
    <x v="5"/>
    <n v="2013"/>
    <n v="4.4000000000000004"/>
    <n v="7017178"/>
    <n v="17500000"/>
    <n v="-10482822"/>
  </r>
  <r>
    <x v="936"/>
    <n v="116"/>
    <s v="Crime|Drama|Thriller"/>
    <x v="2240"/>
    <x v="5"/>
    <n v="2002"/>
    <n v="6"/>
    <n v="325491"/>
    <n v="17500000"/>
    <n v="-17174509"/>
  </r>
  <r>
    <x v="439"/>
    <n v="110"/>
    <s v="Comedy"/>
    <x v="2241"/>
    <x v="5"/>
    <n v="2006"/>
    <n v="6.3"/>
    <n v="19179969"/>
    <n v="17500000"/>
    <n v="1679969"/>
  </r>
  <r>
    <x v="734"/>
    <n v="94"/>
    <s v="Comedy|Fantasy|Romance"/>
    <x v="2242"/>
    <x v="5"/>
    <n v="2011"/>
    <n v="7.7"/>
    <n v="56816662"/>
    <n v="17000000"/>
    <n v="39816662"/>
  </r>
  <r>
    <x v="937"/>
    <n v="96"/>
    <s v="Adventure|Drama|Family|Fantasy"/>
    <x v="2243"/>
    <x v="5"/>
    <n v="2007"/>
    <n v="7.2"/>
    <n v="82234139"/>
    <n v="17000000"/>
    <n v="65234139"/>
  </r>
  <r>
    <x v="938"/>
    <n v="104"/>
    <s v="Horror"/>
    <x v="2244"/>
    <x v="5"/>
    <n v="2003"/>
    <n v="5.6"/>
    <n v="35143332"/>
    <n v="17000000"/>
    <n v="18143332"/>
  </r>
  <r>
    <x v="939"/>
    <n v="88"/>
    <s v="Action|Crime|Drama|Thriller"/>
    <x v="2245"/>
    <x v="5"/>
    <n v="1991"/>
    <n v="5.9"/>
    <n v="9286314"/>
    <n v="17000000"/>
    <n v="-7713686"/>
  </r>
  <r>
    <x v="734"/>
    <n v="112"/>
    <s v="Comedy|Romance"/>
    <x v="2246"/>
    <x v="5"/>
    <n v="2012"/>
    <n v="6.3"/>
    <n v="16684352"/>
    <n v="17000000"/>
    <n v="-315648"/>
  </r>
  <r>
    <x v="940"/>
    <n v="96"/>
    <s v="Action|Adventure|Comedy|Family|Fantasy|Sci-Fi"/>
    <x v="2247"/>
    <x v="5"/>
    <n v="1993"/>
    <n v="4.8"/>
    <n v="42660000"/>
    <n v="17000000"/>
    <n v="25660000"/>
  </r>
  <r>
    <x v="23"/>
    <n v="98"/>
    <s v="Comedy|Drama|Romance"/>
    <x v="2248"/>
    <x v="5"/>
    <n v="2009"/>
    <n v="7.1"/>
    <n v="9430988"/>
    <n v="17000000"/>
    <n v="-7569012"/>
  </r>
  <r>
    <x v="781"/>
    <n v="105"/>
    <s v="Action|Adventure|Sci-Fi"/>
    <x v="2249"/>
    <x v="5"/>
    <n v="1984"/>
    <n v="6.6"/>
    <n v="76400000"/>
    <n v="17000000"/>
    <n v="59400000"/>
  </r>
  <r>
    <x v="73"/>
    <n v="88"/>
    <s v="Comedy|Romance"/>
    <x v="2250"/>
    <x v="5"/>
    <n v="1999"/>
    <n v="5.7"/>
    <n v="65535067"/>
    <n v="17000000"/>
    <n v="48535067"/>
  </r>
  <r>
    <x v="860"/>
    <n v="103"/>
    <s v="Comedy|Drama|Romance"/>
    <x v="2251"/>
    <x v="5"/>
    <n v="2005"/>
    <n v="6.3"/>
    <n v="6061759"/>
    <n v="17000000"/>
    <n v="-10938241"/>
  </r>
  <r>
    <x v="199"/>
    <n v="68"/>
    <s v="Comedy|Crime"/>
    <x v="2252"/>
    <x v="5"/>
    <n v="1997"/>
    <n v="7"/>
    <n v="53868030"/>
    <n v="17000000"/>
    <n v="36868030"/>
  </r>
  <r>
    <x v="209"/>
    <n v="97"/>
    <s v="Comedy"/>
    <x v="2253"/>
    <x v="5"/>
    <n v="2004"/>
    <n v="7"/>
    <n v="86049418"/>
    <n v="17000000"/>
    <n v="69049418"/>
  </r>
  <r>
    <x v="818"/>
    <n v="107"/>
    <s v="Comedy"/>
    <x v="2254"/>
    <x v="5"/>
    <n v="2015"/>
    <n v="5.7"/>
    <n v="26284475"/>
    <n v="17000000"/>
    <n v="9284475"/>
  </r>
  <r>
    <x v="448"/>
    <n v="112"/>
    <s v="Drama|Romance"/>
    <x v="2255"/>
    <x v="5"/>
    <n v="1986"/>
    <n v="5.9"/>
    <n v="6734844"/>
    <n v="17000000"/>
    <n v="-10265156"/>
  </r>
  <r>
    <x v="302"/>
    <n v="101"/>
    <s v="Fantasy|Horror|Thriller"/>
    <x v="2256"/>
    <x v="5"/>
    <n v="2001"/>
    <n v="7.6"/>
    <n v="96471845"/>
    <n v="17000000"/>
    <n v="79471845"/>
  </r>
  <r>
    <x v="941"/>
    <n v="170"/>
    <s v="Drama|Family|Musical|Romance"/>
    <x v="2257"/>
    <x v="5"/>
    <n v="1964"/>
    <n v="7.9"/>
    <n v="72000000"/>
    <n v="17000000"/>
    <n v="55000000"/>
  </r>
  <r>
    <x v="942"/>
    <n v="99"/>
    <s v="Horror|Mystery|Thriller"/>
    <x v="2258"/>
    <x v="5"/>
    <n v="1997"/>
    <n v="5.6"/>
    <n v="72219395"/>
    <n v="17000000"/>
    <n v="55219395"/>
  </r>
  <r>
    <x v="597"/>
    <n v="104"/>
    <s v="Comedy"/>
    <x v="2259"/>
    <x v="5"/>
    <n v="2014"/>
    <n v="6.5"/>
    <n v="82389560"/>
    <n v="17000000"/>
    <n v="65389560"/>
  </r>
  <r>
    <x v="943"/>
    <n v="87"/>
    <s v="Comedy|Drama|Family|Fantasy|Sci-Fi"/>
    <x v="2260"/>
    <x v="5"/>
    <n v="2003"/>
    <n v="5.0999999999999996"/>
    <n v="37566230"/>
    <n v="17000000"/>
    <n v="20566230"/>
  </r>
  <r>
    <x v="623"/>
    <n v="123"/>
    <s v="Comedy|Drama"/>
    <x v="2261"/>
    <x v="5"/>
    <n v="2013"/>
    <n v="6.7"/>
    <n v="70492685"/>
    <n v="17000000"/>
    <n v="53492685"/>
  </r>
  <r>
    <x v="750"/>
    <n v="109"/>
    <s v="Action|Crime|Drama|Thriller"/>
    <x v="2262"/>
    <x v="5"/>
    <n v="2006"/>
    <n v="6.7"/>
    <n v="35635046"/>
    <n v="17000000"/>
    <n v="18635046"/>
  </r>
  <r>
    <x v="303"/>
    <n v="96"/>
    <s v="Comedy|Romance"/>
    <x v="2263"/>
    <x v="5"/>
    <n v="2002"/>
    <n v="5.6"/>
    <n v="37939782"/>
    <n v="17000000"/>
    <n v="20939782"/>
  </r>
  <r>
    <x v="944"/>
    <n v="82"/>
    <s v="Comedy|Music|Romance"/>
    <x v="2264"/>
    <x v="5"/>
    <n v="1998"/>
    <n v="6.2"/>
    <n v="30324946"/>
    <n v="17000000"/>
    <n v="13324946"/>
  </r>
  <r>
    <x v="945"/>
    <n v="86"/>
    <s v="Drama|Fantasy|Romance"/>
    <x v="2265"/>
    <x v="5"/>
    <n v="2011"/>
    <n v="5.6"/>
    <n v="27854896"/>
    <n v="17000000"/>
    <n v="10854896"/>
  </r>
  <r>
    <x v="402"/>
    <n v="98"/>
    <s v="Comedy"/>
    <x v="2266"/>
    <x v="5"/>
    <n v="2003"/>
    <n v="5.6"/>
    <n v="22734486"/>
    <n v="17000000"/>
    <n v="5734486"/>
  </r>
  <r>
    <x v="621"/>
    <n v="129"/>
    <s v="Biography|Drama|Sport"/>
    <x v="2267"/>
    <x v="5"/>
    <n v="2015"/>
    <n v="7.4"/>
    <n v="44469602"/>
    <n v="17000000"/>
    <n v="27469602"/>
  </r>
  <r>
    <x v="946"/>
    <n v="112"/>
    <s v="Comedy|Music|Romance"/>
    <x v="2268"/>
    <x v="5"/>
    <n v="2012"/>
    <n v="7.2"/>
    <n v="64998368"/>
    <n v="17000000"/>
    <n v="47998368"/>
  </r>
  <r>
    <x v="15"/>
    <n v="121"/>
    <s v="Crime|Drama|Thriller"/>
    <x v="2269"/>
    <x v="5"/>
    <n v="1998"/>
    <n v="7.5"/>
    <n v="16311763"/>
    <n v="17000000"/>
    <n v="-688237"/>
  </r>
  <r>
    <x v="947"/>
    <n v="89"/>
    <s v="Horror|Mystery|Thriller"/>
    <x v="2270"/>
    <x v="5"/>
    <n v="2002"/>
    <n v="4.8"/>
    <n v="12693621"/>
    <n v="17000000"/>
    <n v="-4306379"/>
  </r>
  <r>
    <x v="948"/>
    <n v="73"/>
    <s v="Adventure|Comedy|Family|Fantasy|Musical"/>
    <x v="2271"/>
    <x v="5"/>
    <n v="1999"/>
    <n v="5.8"/>
    <n v="11634458"/>
    <n v="17000000"/>
    <n v="-5365542"/>
  </r>
  <r>
    <x v="291"/>
    <n v="132"/>
    <s v="Crime|Drama|Thriller"/>
    <x v="2272"/>
    <x v="5"/>
    <n v="2009"/>
    <n v="6.7"/>
    <n v="27154426"/>
    <n v="17000000"/>
    <n v="10154426"/>
  </r>
  <r>
    <x v="949"/>
    <n v="96"/>
    <s v="Horror"/>
    <x v="2273"/>
    <x v="5"/>
    <n v="2013"/>
    <n v="6.5"/>
    <n v="54239856"/>
    <n v="17000000"/>
    <n v="37239856"/>
  </r>
  <r>
    <x v="330"/>
    <n v="98"/>
    <s v="Comedy|Romance"/>
    <x v="2274"/>
    <x v="5"/>
    <n v="2009"/>
    <n v="5.9"/>
    <n v="8662318"/>
    <n v="17000000"/>
    <n v="-8337682"/>
  </r>
  <r>
    <x v="950"/>
    <n v="134"/>
    <s v="Action|Adventure|Family|Sci-Fi"/>
    <x v="2275"/>
    <x v="5"/>
    <n v="1987"/>
    <n v="3.6"/>
    <n v="15681020"/>
    <n v="17000000"/>
    <n v="-1318980"/>
  </r>
  <r>
    <x v="951"/>
    <n v="122"/>
    <s v="Action|Crime|Drama|Thriller"/>
    <x v="2276"/>
    <x v="5"/>
    <n v="2006"/>
    <n v="7.4"/>
    <n v="6855137"/>
    <n v="17000000"/>
    <n v="-10144863"/>
  </r>
  <r>
    <x v="952"/>
    <n v="97"/>
    <s v="Adventure|Crime|Drama|Romance"/>
    <x v="2277"/>
    <x v="5"/>
    <n v="1986"/>
    <n v="3"/>
    <n v="2315683"/>
    <n v="17000000"/>
    <n v="-14684317"/>
  </r>
  <r>
    <x v="953"/>
    <n v="102"/>
    <s v="Adventure|Horror|Thriller"/>
    <x v="2278"/>
    <x v="5"/>
    <n v="1981"/>
    <n v="6.4"/>
    <n v="2000000"/>
    <n v="17000000"/>
    <n v="-15000000"/>
  </r>
  <r>
    <x v="142"/>
    <n v="98"/>
    <s v="Biography|Crime|Drama|Thriller"/>
    <x v="2279"/>
    <x v="5"/>
    <n v="2003"/>
    <n v="6.9"/>
    <n v="1569918"/>
    <n v="17000000"/>
    <n v="-15430082"/>
  </r>
  <r>
    <x v="954"/>
    <n v="120"/>
    <s v="Crime|Drama|Romance|Thriller"/>
    <x v="2280"/>
    <x v="5"/>
    <n v="2014"/>
    <n v="6.6"/>
    <n v="106869"/>
    <n v="17000000"/>
    <n v="-16893131"/>
  </r>
  <r>
    <x v="955"/>
    <n v="160"/>
    <s v="Comedy|Mystery|Sci-Fi|Thriller"/>
    <x v="2281"/>
    <x v="5"/>
    <n v="2006"/>
    <n v="5.5"/>
    <n v="273420"/>
    <n v="17000000"/>
    <n v="-16726580"/>
  </r>
  <r>
    <x v="956"/>
    <n v="83"/>
    <s v="Horror|Thriller"/>
    <x v="2282"/>
    <x v="5"/>
    <n v="2012"/>
    <n v="4.0999999999999996"/>
    <n v="4930798"/>
    <n v="17000000"/>
    <n v="-12069202"/>
  </r>
  <r>
    <x v="957"/>
    <n v="95"/>
    <s v="Drama|Fantasy|Horror|Thriller"/>
    <x v="2283"/>
    <x v="5"/>
    <n v="2012"/>
    <n v="6.4"/>
    <n v="54322273"/>
    <n v="17000000"/>
    <n v="37322273"/>
  </r>
  <r>
    <x v="958"/>
    <n v="94"/>
    <s v="Adventure|Comedy|Family|Music|Romance"/>
    <x v="2284"/>
    <x v="5"/>
    <n v="2003"/>
    <n v="5.3"/>
    <n v="42672630"/>
    <n v="17000000"/>
    <n v="25672630"/>
  </r>
  <r>
    <x v="443"/>
    <n v="86"/>
    <s v="Drama|Horror|Thriller"/>
    <x v="2285"/>
    <x v="5"/>
    <n v="2016"/>
    <n v="6.8"/>
    <n v="54257433"/>
    <n v="17000000"/>
    <n v="37257433"/>
  </r>
  <r>
    <x v="959"/>
    <n v="125"/>
    <s v="Biography|Drama|History"/>
    <x v="2286"/>
    <x v="5"/>
    <n v="2003"/>
    <n v="7.7"/>
    <n v="4068087"/>
    <n v="17000000"/>
    <n v="-12931913"/>
  </r>
  <r>
    <x v="960"/>
    <n v="114"/>
    <s v="Action|Thriller"/>
    <x v="2287"/>
    <x v="5"/>
    <n v="1989"/>
    <n v="6.5"/>
    <n v="30050028"/>
    <n v="17000000"/>
    <n v="13050028"/>
  </r>
  <r>
    <x v="961"/>
    <n v="116"/>
    <s v="Drama|Music"/>
    <x v="2288"/>
    <x v="5"/>
    <n v="2012"/>
    <n v="5.7"/>
    <n v="24397469"/>
    <n v="17000000"/>
    <n v="7397469"/>
  </r>
  <r>
    <x v="962"/>
    <n v="122"/>
    <s v="Biography|Drama|Romance"/>
    <x v="2289"/>
    <x v="5"/>
    <n v="2006"/>
    <n v="6.5"/>
    <n v="220914"/>
    <n v="16800000"/>
    <n v="-16579086"/>
  </r>
  <r>
    <x v="963"/>
    <n v="102"/>
    <s v="Comedy|Drama|Family|Romance"/>
    <x v="2290"/>
    <x v="5"/>
    <n v="1991"/>
    <n v="6.8"/>
    <n v="59847242"/>
    <n v="16500000"/>
    <n v="43347242"/>
  </r>
  <r>
    <x v="121"/>
    <n v="136"/>
    <s v="Drama|Romance"/>
    <x v="2291"/>
    <x v="5"/>
    <n v="1995"/>
    <n v="7.7"/>
    <n v="42700000"/>
    <n v="16500000"/>
    <n v="26200000"/>
  </r>
  <r>
    <x v="964"/>
    <n v="120"/>
    <s v="Biography|Drama|Romance"/>
    <x v="2292"/>
    <x v="5"/>
    <n v="2007"/>
    <n v="7.1"/>
    <n v="18663911"/>
    <n v="16500000"/>
    <n v="2163911"/>
  </r>
  <r>
    <x v="965"/>
    <n v="108"/>
    <s v="Comedy|Romance"/>
    <x v="2293"/>
    <x v="5"/>
    <n v="2007"/>
    <n v="6.3"/>
    <n v="11702090"/>
    <n v="16500000"/>
    <n v="-4797910"/>
  </r>
  <r>
    <x v="966"/>
    <n v="114"/>
    <s v="Comedy|Drama"/>
    <x v="2294"/>
    <x v="5"/>
    <n v="2008"/>
    <n v="4.9000000000000004"/>
    <n v="26896744"/>
    <n v="16500000"/>
    <n v="10396744"/>
  </r>
  <r>
    <x v="105"/>
    <n v="128"/>
    <s v="Comedy|Drama"/>
    <x v="2295"/>
    <x v="5"/>
    <n v="1989"/>
    <n v="8"/>
    <n v="95860116"/>
    <n v="16400000"/>
    <n v="79460116"/>
  </r>
  <r>
    <x v="967"/>
    <n v="164"/>
    <s v="Adventure|Drama|History"/>
    <x v="2296"/>
    <x v="5"/>
    <n v="1984"/>
    <n v="7.4"/>
    <n v="26400000"/>
    <n v="16000000"/>
    <n v="10400000"/>
  </r>
  <r>
    <x v="955"/>
    <n v="115"/>
    <s v="Drama|Fantasy|Mystery|Thriller"/>
    <x v="2297"/>
    <x v="5"/>
    <n v="2009"/>
    <n v="5.6"/>
    <n v="15045676"/>
    <n v="16000000"/>
    <n v="-954324"/>
  </r>
  <r>
    <x v="968"/>
    <n v="120"/>
    <s v="Comedy|History"/>
    <x v="2298"/>
    <x v="8"/>
    <n v="2007"/>
    <n v="7.3"/>
    <n v="634277"/>
    <n v="16000000"/>
    <n v="-15365723"/>
  </r>
  <r>
    <x v="969"/>
    <n v="110"/>
    <s v="Action|Drama|Fantasy|Mystery|Thriller"/>
    <x v="2299"/>
    <x v="5"/>
    <n v="2014"/>
    <n v="3.1"/>
    <n v="13998282"/>
    <n v="16000000"/>
    <n v="-2001718"/>
  </r>
  <r>
    <x v="228"/>
    <n v="110"/>
    <s v="Drama|Mystery|Romance|Thriller"/>
    <x v="2300"/>
    <x v="5"/>
    <n v="2006"/>
    <n v="7.6"/>
    <n v="39825798"/>
    <n v="16000000"/>
    <n v="23825798"/>
  </r>
  <r>
    <x v="970"/>
    <n v="113"/>
    <s v="Comedy"/>
    <x v="2301"/>
    <x v="5"/>
    <n v="1994"/>
    <n v="7.3"/>
    <n v="127175354"/>
    <n v="16000000"/>
    <n v="111175354"/>
  </r>
  <r>
    <x v="337"/>
    <n v="89"/>
    <s v="Comedy|Drama|Romance"/>
    <x v="2302"/>
    <x v="5"/>
    <n v="1989"/>
    <n v="7.6"/>
    <n v="92823600"/>
    <n v="16000000"/>
    <n v="76823600"/>
  </r>
  <r>
    <x v="795"/>
    <n v="129"/>
    <s v="Drama"/>
    <x v="2303"/>
    <x v="5"/>
    <n v="1982"/>
    <n v="7.8"/>
    <n v="54000000"/>
    <n v="16000000"/>
    <n v="38000000"/>
  </r>
  <r>
    <x v="377"/>
    <n v="106"/>
    <s v="Comedy|Drama|Romance|Sport"/>
    <x v="2304"/>
    <x v="5"/>
    <n v="1999"/>
    <n v="6.4"/>
    <n v="52885587"/>
    <n v="16000000"/>
    <n v="36885587"/>
  </r>
  <r>
    <x v="325"/>
    <n v="89"/>
    <s v="Drama|Fantasy|Horror|Mystery|Thriller"/>
    <x v="2305"/>
    <x v="5"/>
    <n v="2009"/>
    <n v="4.8"/>
    <n v="42638165"/>
    <n v="16000000"/>
    <n v="26638165"/>
  </r>
  <r>
    <x v="462"/>
    <n v="94"/>
    <s v="Adventure|Comedy|Drama|Romance"/>
    <x v="2306"/>
    <x v="5"/>
    <n v="2012"/>
    <n v="7.8"/>
    <n v="45507053"/>
    <n v="16000000"/>
    <n v="29507053"/>
  </r>
  <r>
    <x v="97"/>
    <n v="83"/>
    <s v="Horror"/>
    <x v="2307"/>
    <x v="5"/>
    <n v="2006"/>
    <n v="5.9"/>
    <n v="39511038"/>
    <n v="16000000"/>
    <n v="23511038"/>
  </r>
  <r>
    <x v="971"/>
    <n v="80"/>
    <s v="Comedy|Family"/>
    <x v="2308"/>
    <x v="5"/>
    <n v="2002"/>
    <n v="3.3"/>
    <n v="40363530"/>
    <n v="16000000"/>
    <n v="24363530"/>
  </r>
  <r>
    <x v="264"/>
    <n v="130"/>
    <s v="Crime|Drama|Romance|Thriller"/>
    <x v="2309"/>
    <x v="5"/>
    <n v="2001"/>
    <n v="6.4"/>
    <n v="28734552"/>
    <n v="16000000"/>
    <n v="12734552"/>
  </r>
  <r>
    <x v="972"/>
    <n v="91"/>
    <s v="Drama|Horror|Thriller"/>
    <x v="2310"/>
    <x v="5"/>
    <n v="2011"/>
    <n v="4.8"/>
    <n v="37300107"/>
    <n v="16000000"/>
    <n v="21300107"/>
  </r>
  <r>
    <x v="973"/>
    <n v="94"/>
    <s v="Comedy|Drama|Romance"/>
    <x v="2311"/>
    <x v="5"/>
    <n v="2000"/>
    <n v="5.3"/>
    <n v="20627372"/>
    <n v="16000000"/>
    <n v="4627372"/>
  </r>
  <r>
    <x v="974"/>
    <n v="109"/>
    <s v="Drama"/>
    <x v="2312"/>
    <x v="5"/>
    <n v="2002"/>
    <n v="7.2"/>
    <n v="16346122"/>
    <n v="16000000"/>
    <n v="346122"/>
  </r>
  <r>
    <x v="339"/>
    <n v="107"/>
    <s v="Comedy|Fantasy|Horror"/>
    <x v="2313"/>
    <x v="5"/>
    <n v="2009"/>
    <n v="5.0999999999999996"/>
    <n v="16204793"/>
    <n v="16000000"/>
    <n v="204793"/>
  </r>
  <r>
    <x v="975"/>
    <n v="96"/>
    <s v="Comedy|Crime|Mystery"/>
    <x v="2314"/>
    <x v="5"/>
    <n v="2000"/>
    <n v="5.6"/>
    <n v="15427192"/>
    <n v="16000000"/>
    <n v="-572808"/>
  </r>
  <r>
    <x v="734"/>
    <n v="88"/>
    <s v="Comedy"/>
    <x v="2315"/>
    <x v="5"/>
    <n v="1987"/>
    <n v="7.6"/>
    <n v="14792779"/>
    <n v="16000000"/>
    <n v="-1207221"/>
  </r>
  <r>
    <x v="976"/>
    <n v="113"/>
    <s v="Drama|Romance"/>
    <x v="2316"/>
    <x v="5"/>
    <n v="2010"/>
    <n v="7.2"/>
    <n v="19057024"/>
    <n v="16000000"/>
    <n v="3057024"/>
  </r>
  <r>
    <x v="977"/>
    <n v="101"/>
    <s v="Comedy|Drama|Romance"/>
    <x v="2317"/>
    <x v="5"/>
    <n v="2003"/>
    <n v="5.7"/>
    <n v="14108518"/>
    <n v="16000000"/>
    <n v="-1891482"/>
  </r>
  <r>
    <x v="978"/>
    <n v="100"/>
    <s v="Mystery|Sci-Fi|Thriller"/>
    <x v="2318"/>
    <x v="5"/>
    <n v="1999"/>
    <n v="7"/>
    <n v="15500000"/>
    <n v="16000000"/>
    <n v="-500000"/>
  </r>
  <r>
    <x v="734"/>
    <n v="112"/>
    <s v="Comedy|Romance"/>
    <x v="2319"/>
    <x v="5"/>
    <n v="2002"/>
    <n v="6.6"/>
    <n v="4839383"/>
    <n v="16000000"/>
    <n v="-11160617"/>
  </r>
  <r>
    <x v="490"/>
    <n v="110"/>
    <s v="Action|Adventure|Fantasy"/>
    <x v="2320"/>
    <x v="5"/>
    <n v="1986"/>
    <n v="7.2"/>
    <n v="5900000"/>
    <n v="16000000"/>
    <n v="-10100000"/>
  </r>
  <r>
    <x v="979"/>
    <n v="118"/>
    <s v="Drama"/>
    <x v="2321"/>
    <x v="5"/>
    <n v="2007"/>
    <n v="7.2"/>
    <n v="2849142"/>
    <n v="16000000"/>
    <n v="-13150858"/>
  </r>
  <r>
    <x v="980"/>
    <n v="97"/>
    <s v="Action|Crime|Sci-Fi"/>
    <x v="2322"/>
    <x v="5"/>
    <n v="1997"/>
    <n v="2.8"/>
    <n v="1686429"/>
    <n v="16000000"/>
    <n v="-14313571"/>
  </r>
  <r>
    <x v="799"/>
    <n v="120"/>
    <s v="Drama|Romance"/>
    <x v="2323"/>
    <x v="5"/>
    <n v="2013"/>
    <n v="6.6"/>
    <n v="1984743"/>
    <n v="16000000"/>
    <n v="-14015257"/>
  </r>
  <r>
    <x v="981"/>
    <n v="135"/>
    <s v="Drama|History|Romance|War"/>
    <x v="2324"/>
    <x v="5"/>
    <n v="2005"/>
    <n v="6.7"/>
    <n v="1666262"/>
    <n v="16000000"/>
    <n v="-14333738"/>
  </r>
  <r>
    <x v="982"/>
    <n v="92"/>
    <s v="Comedy"/>
    <x v="2325"/>
    <x v="5"/>
    <n v="2004"/>
    <n v="4.4000000000000004"/>
    <n v="13922211"/>
    <n v="16000000"/>
    <n v="-2077789"/>
  </r>
  <r>
    <x v="871"/>
    <n v="92"/>
    <s v="Comedy|Horror|Romance"/>
    <x v="2326"/>
    <x v="5"/>
    <n v="2012"/>
    <n v="5.0999999999999996"/>
    <n v="2964"/>
    <n v="16000000"/>
    <n v="-15997036"/>
  </r>
  <r>
    <x v="983"/>
    <n v="122"/>
    <s v="Drama|Western"/>
    <x v="2327"/>
    <x v="5"/>
    <n v="2014"/>
    <n v="6.6"/>
    <n v="2428883"/>
    <n v="16000000"/>
    <n v="-13571117"/>
  </r>
  <r>
    <x v="984"/>
    <n v="99"/>
    <s v="Comedy"/>
    <x v="2328"/>
    <x v="5"/>
    <n v="2001"/>
    <n v="5.7"/>
    <n v="37882551"/>
    <n v="16000000"/>
    <n v="21882551"/>
  </r>
  <r>
    <x v="536"/>
    <n v="86"/>
    <s v="Comedy|Crime"/>
    <x v="2329"/>
    <x v="5"/>
    <n v="2003"/>
    <n v="5.0999999999999996"/>
    <n v="34308901"/>
    <n v="16000000"/>
    <n v="18308901"/>
  </r>
  <r>
    <x v="337"/>
    <n v="98"/>
    <s v="Adventure|Family|Fantasy|Romance"/>
    <x v="2330"/>
    <x v="5"/>
    <n v="1987"/>
    <n v="8.1"/>
    <n v="30857814"/>
    <n v="16000000"/>
    <n v="14857814"/>
  </r>
  <r>
    <x v="899"/>
    <n v="108"/>
    <s v="Biography|Drama|History|Thriller|War"/>
    <x v="2331"/>
    <x v="5"/>
    <n v="2007"/>
    <n v="6.7"/>
    <n v="9172810"/>
    <n v="16000000"/>
    <n v="-6827190"/>
  </r>
  <r>
    <x v="471"/>
    <n v="97"/>
    <s v="Comedy|Drama|Romance"/>
    <x v="2332"/>
    <x v="5"/>
    <n v="1999"/>
    <n v="7.2"/>
    <n v="38176108"/>
    <n v="16000000"/>
    <n v="22176108"/>
  </r>
  <r>
    <x v="985"/>
    <n v="101"/>
    <s v="Horror|Mystery"/>
    <x v="2333"/>
    <x v="5"/>
    <n v="2009"/>
    <n v="5.0999999999999996"/>
    <n v="11956207"/>
    <n v="16000000"/>
    <n v="-4043793"/>
  </r>
  <r>
    <x v="986"/>
    <n v="132"/>
    <s v="Drama|Romance"/>
    <x v="2334"/>
    <x v="5"/>
    <n v="1997"/>
    <n v="6.7"/>
    <n v="1508689"/>
    <n v="16000000"/>
    <n v="-14491311"/>
  </r>
  <r>
    <x v="987"/>
    <n v="85"/>
    <s v="Comedy|Family|Romance"/>
    <x v="2335"/>
    <x v="5"/>
    <n v="2001"/>
    <n v="4.0999999999999996"/>
    <n v="4356743"/>
    <n v="16000000"/>
    <n v="-11643257"/>
  </r>
  <r>
    <x v="903"/>
    <n v="112"/>
    <s v="Drama|Romance"/>
    <x v="2336"/>
    <x v="5"/>
    <n v="2013"/>
    <n v="6.2"/>
    <n v="317125"/>
    <n v="16000000"/>
    <n v="-15682875"/>
  </r>
  <r>
    <x v="988"/>
    <n v="108"/>
    <s v="Action|Adventure|Comedy"/>
    <x v="2337"/>
    <x v="5"/>
    <n v="1988"/>
    <n v="5.5"/>
    <n v="109306210"/>
    <n v="15800000"/>
    <n v="93506210"/>
  </r>
  <r>
    <x v="238"/>
    <n v="94"/>
    <s v="Comedy"/>
    <x v="2338"/>
    <x v="5"/>
    <n v="2000"/>
    <n v="6.5"/>
    <n v="68525609"/>
    <n v="15600000"/>
    <n v="52925609"/>
  </r>
  <r>
    <x v="989"/>
    <n v="91"/>
    <s v="Comedy|Drama|Romance|Sport"/>
    <x v="2339"/>
    <x v="5"/>
    <n v="2002"/>
    <n v="4.5"/>
    <n v="13571817"/>
    <n v="15600000"/>
    <n v="-2028183"/>
  </r>
  <r>
    <x v="734"/>
    <n v="96"/>
    <s v="Drama|Romance"/>
    <x v="2340"/>
    <x v="5"/>
    <n v="2008"/>
    <n v="7.2"/>
    <n v="23213577"/>
    <n v="15500000"/>
    <n v="7713577"/>
  </r>
  <r>
    <x v="990"/>
    <n v="93"/>
    <s v="Drama|Mystery|Thriller"/>
    <x v="2341"/>
    <x v="5"/>
    <n v="2005"/>
    <n v="5.9"/>
    <n v="1181197"/>
    <n v="15500000"/>
    <n v="-14318803"/>
  </r>
  <r>
    <x v="70"/>
    <n v="95"/>
    <s v="Comedy|Horror|Sci-Fi"/>
    <x v="2342"/>
    <x v="5"/>
    <n v="2006"/>
    <n v="6.5"/>
    <n v="7774730"/>
    <n v="15500000"/>
    <n v="-7725270"/>
  </r>
  <r>
    <x v="991"/>
    <n v="102"/>
    <s v="Drama|Romance"/>
    <x v="2343"/>
    <x v="5"/>
    <n v="2008"/>
    <n v="6.8"/>
    <n v="317040"/>
    <n v="15500000"/>
    <n v="-15182960"/>
  </r>
  <r>
    <x v="992"/>
    <n v="89"/>
    <s v="Comedy|Drama"/>
    <x v="2344"/>
    <x v="15"/>
    <n v="2001"/>
    <n v="7.6"/>
    <n v="313436"/>
    <n v="15500000"/>
    <n v="-15186564"/>
  </r>
  <r>
    <x v="993"/>
    <n v="94"/>
    <s v="Action|Comedy|Crime|Drama|Thriller"/>
    <x v="2345"/>
    <x v="8"/>
    <n v="2001"/>
    <n v="6.6"/>
    <n v="81525"/>
    <n v="15300000"/>
    <n v="-15218475"/>
  </r>
  <r>
    <x v="461"/>
    <n v="109"/>
    <s v="Horror|Mystery|Sci-Fi"/>
    <x v="2346"/>
    <x v="5"/>
    <n v="1982"/>
    <n v="8.1999999999999993"/>
    <n v="13782838"/>
    <n v="15000000"/>
    <n v="-1217162"/>
  </r>
  <r>
    <x v="994"/>
    <n v="92"/>
    <s v="Crime|Drama|Romance|Thriller"/>
    <x v="2347"/>
    <x v="5"/>
    <n v="2006"/>
    <n v="7.4"/>
    <n v="17508670"/>
    <n v="15000000"/>
    <n v="2508670"/>
  </r>
  <r>
    <x v="142"/>
    <n v="112"/>
    <s v="Comedy|Crime|Drama"/>
    <x v="2348"/>
    <x v="5"/>
    <n v="1999"/>
    <n v="6.4"/>
    <n v="4485485"/>
    <n v="15000000"/>
    <n v="-10514515"/>
  </r>
  <r>
    <x v="777"/>
    <n v="129"/>
    <s v="Drama|Mystery|Romance|Thriller"/>
    <x v="2349"/>
    <x v="5"/>
    <n v="2005"/>
    <n v="7.5"/>
    <n v="33565375"/>
    <n v="15000000"/>
    <n v="18565375"/>
  </r>
  <r>
    <x v="995"/>
    <n v="95"/>
    <s v="Comedy|Crime"/>
    <x v="2350"/>
    <x v="5"/>
    <n v="2005"/>
    <n v="4.0999999999999996"/>
    <n v="4006906"/>
    <n v="15000000"/>
    <n v="-10993094"/>
  </r>
  <r>
    <x v="494"/>
    <n v="148"/>
    <s v="Adventure|Biography|Drama"/>
    <x v="2351"/>
    <x v="5"/>
    <n v="2007"/>
    <n v="8.1999999999999993"/>
    <n v="18352454"/>
    <n v="15000000"/>
    <n v="3352454"/>
  </r>
  <r>
    <x v="646"/>
    <n v="99"/>
    <s v="Biography|Drama|Thriller"/>
    <x v="2352"/>
    <x v="5"/>
    <n v="2011"/>
    <n v="6.5"/>
    <n v="5702083"/>
    <n v="15000000"/>
    <n v="-9297917"/>
  </r>
  <r>
    <x v="533"/>
    <n v="103"/>
    <s v="Horror|Mystery"/>
    <x v="2353"/>
    <x v="5"/>
    <n v="1996"/>
    <n v="7.2"/>
    <n v="103001286"/>
    <n v="15000000"/>
    <n v="88001286"/>
  </r>
  <r>
    <x v="115"/>
    <n v="109"/>
    <s v="Biography|Drama|Thriller"/>
    <x v="2354"/>
    <x v="5"/>
    <n v="2011"/>
    <n v="7.1"/>
    <n v="1357042"/>
    <n v="15000000"/>
    <n v="-13642958"/>
  </r>
  <r>
    <x v="996"/>
    <n v="97"/>
    <s v="Horror"/>
    <x v="2355"/>
    <x v="5"/>
    <n v="2005"/>
    <n v="6.2"/>
    <n v="20433940"/>
    <n v="15000000"/>
    <n v="5433940"/>
  </r>
  <r>
    <x v="211"/>
    <n v="107"/>
    <s v="Action|Horror|Sci-Fi"/>
    <x v="2356"/>
    <x v="5"/>
    <n v="1987"/>
    <n v="7.8"/>
    <n v="59735548"/>
    <n v="15000000"/>
    <n v="44735548"/>
  </r>
  <r>
    <x v="144"/>
    <n v="111"/>
    <s v="Drama|History|Thriller"/>
    <x v="2357"/>
    <x v="5"/>
    <n v="2006"/>
    <n v="7.6"/>
    <n v="31471430"/>
    <n v="15000000"/>
    <n v="16471430"/>
  </r>
  <r>
    <x v="599"/>
    <n v="108"/>
    <s v="Horror"/>
    <x v="2358"/>
    <x v="5"/>
    <n v="2006"/>
    <n v="6.4"/>
    <n v="41777564"/>
    <n v="15000000"/>
    <n v="26777564"/>
  </r>
  <r>
    <x v="84"/>
    <n v="126"/>
    <s v="Crime|Drama"/>
    <x v="2359"/>
    <x v="5"/>
    <n v="1987"/>
    <n v="7.4"/>
    <n v="43848100"/>
    <n v="15000000"/>
    <n v="28848100"/>
  </r>
  <r>
    <x v="997"/>
    <n v="126"/>
    <s v="Drama"/>
    <x v="2360"/>
    <x v="5"/>
    <n v="2003"/>
    <n v="7.6"/>
    <n v="13005485"/>
    <n v="15000000"/>
    <n v="-1994515"/>
  </r>
  <r>
    <x v="998"/>
    <n v="100"/>
    <s v="Comedy|Drama|Romance"/>
    <x v="2361"/>
    <x v="5"/>
    <n v="2011"/>
    <n v="8"/>
    <n v="44667095"/>
    <n v="15000000"/>
    <n v="29667095"/>
  </r>
  <r>
    <x v="999"/>
    <n v="110"/>
    <s v="Action|Crime"/>
    <x v="2362"/>
    <x v="5"/>
    <n v="1991"/>
    <n v="5.5"/>
    <n v="30102717"/>
    <n v="15000000"/>
    <n v="15102717"/>
  </r>
  <r>
    <x v="1000"/>
    <n v="112"/>
    <s v="Comedy|Drama|Music"/>
    <x v="2363"/>
    <x v="5"/>
    <n v="2000"/>
    <n v="6"/>
    <n v="4734235"/>
    <n v="15000000"/>
    <n v="-10265765"/>
  </r>
  <r>
    <x v="1001"/>
    <n v="95"/>
    <s v="Comedy|Music"/>
    <x v="2364"/>
    <x v="5"/>
    <n v="1999"/>
    <n v="6.8"/>
    <n v="4193025"/>
    <n v="15000000"/>
    <n v="-10806975"/>
  </r>
  <r>
    <x v="1002"/>
    <n v="92"/>
    <s v="Drama|Romance|War"/>
    <x v="2365"/>
    <x v="5"/>
    <n v="2008"/>
    <n v="6.2"/>
    <n v="23091"/>
    <n v="15000000"/>
    <n v="-14976909"/>
  </r>
  <r>
    <x v="176"/>
    <n v="110"/>
    <s v="Action|Drama|Romance"/>
    <x v="2366"/>
    <x v="5"/>
    <n v="1986"/>
    <n v="6.9"/>
    <n v="176781728"/>
    <n v="15000000"/>
    <n v="161781728"/>
  </r>
  <r>
    <x v="121"/>
    <n v="120"/>
    <s v="Action|Drama|Romance"/>
    <x v="2367"/>
    <x v="6"/>
    <n v="2000"/>
    <n v="7.9"/>
    <n v="128067808"/>
    <n v="15000000"/>
    <n v="113067808"/>
  </r>
  <r>
    <x v="23"/>
    <n v="122"/>
    <s v="Drama"/>
    <x v="2368"/>
    <x v="5"/>
    <n v="1999"/>
    <n v="8.4"/>
    <n v="130058047"/>
    <n v="15000000"/>
    <n v="115058047"/>
  </r>
  <r>
    <x v="340"/>
    <n v="118"/>
    <s v="Biography|Drama|History|Romance"/>
    <x v="2369"/>
    <x v="5"/>
    <n v="2010"/>
    <n v="8"/>
    <n v="138795342"/>
    <n v="15000000"/>
    <n v="123795342"/>
  </r>
  <r>
    <x v="289"/>
    <n v="107"/>
    <s v="Comedy|Crime"/>
    <x v="2370"/>
    <x v="5"/>
    <n v="1988"/>
    <n v="6"/>
    <n v="111936400"/>
    <n v="15000000"/>
    <n v="96936400"/>
  </r>
  <r>
    <x v="51"/>
    <n v="154"/>
    <s v="Drama"/>
    <x v="2371"/>
    <x v="5"/>
    <n v="1985"/>
    <n v="7.8"/>
    <n v="94175854"/>
    <n v="15000000"/>
    <n v="79175854"/>
  </r>
  <r>
    <x v="214"/>
    <n v="94"/>
    <s v="Comedy|Family"/>
    <x v="2372"/>
    <x v="5"/>
    <n v="2010"/>
    <n v="6.2"/>
    <n v="64001297"/>
    <n v="15000000"/>
    <n v="49001297"/>
  </r>
  <r>
    <x v="367"/>
    <n v="98"/>
    <s v="Adventure|Comedy"/>
    <x v="2373"/>
    <x v="5"/>
    <n v="1983"/>
    <n v="7.4"/>
    <n v="61400000"/>
    <n v="15000000"/>
    <n v="46400000"/>
  </r>
  <r>
    <x v="841"/>
    <n v="102"/>
    <s v="Comedy"/>
    <x v="2374"/>
    <x v="5"/>
    <n v="2013"/>
    <n v="6.6"/>
    <n v="101978840"/>
    <n v="15000000"/>
    <n v="86978840"/>
  </r>
  <r>
    <x v="35"/>
    <n v="92"/>
    <s v="Comedy|Fantasy"/>
    <x v="2375"/>
    <x v="5"/>
    <n v="1988"/>
    <n v="7.5"/>
    <n v="73326666"/>
    <n v="15000000"/>
    <n v="58326666"/>
  </r>
  <r>
    <x v="749"/>
    <n v="113"/>
    <s v="Comedy|Drama"/>
    <x v="2376"/>
    <x v="5"/>
    <n v="2007"/>
    <n v="5.6"/>
    <n v="55184721"/>
    <n v="15000000"/>
    <n v="40184721"/>
  </r>
  <r>
    <x v="986"/>
    <n v="115"/>
    <s v="Drama|Family|Romance"/>
    <x v="2377"/>
    <x v="5"/>
    <n v="1994"/>
    <n v="7.3"/>
    <n v="50003300"/>
    <n v="15000000"/>
    <n v="35003300"/>
  </r>
  <r>
    <x v="154"/>
    <n v="87"/>
    <s v="Horror|Thriller"/>
    <x v="2378"/>
    <x v="5"/>
    <n v="2006"/>
    <n v="5"/>
    <n v="47860214"/>
    <n v="15000000"/>
    <n v="32860214"/>
  </r>
  <r>
    <x v="89"/>
    <n v="88"/>
    <s v="Adventure|Comedy|Family"/>
    <x v="2379"/>
    <x v="5"/>
    <n v="2002"/>
    <n v="5.4"/>
    <n v="47811275"/>
    <n v="15000000"/>
    <n v="32811275"/>
  </r>
  <r>
    <x v="257"/>
    <n v="97"/>
    <s v="Comedy|Drama"/>
    <x v="2380"/>
    <x v="5"/>
    <n v="1997"/>
    <n v="7.1"/>
    <n v="43022524"/>
    <n v="15000000"/>
    <n v="28022524"/>
  </r>
  <r>
    <x v="1003"/>
    <n v="112"/>
    <s v="Action|Drama|Thriller"/>
    <x v="2381"/>
    <x v="5"/>
    <n v="2013"/>
    <n v="6.5"/>
    <n v="42919096"/>
    <n v="15000000"/>
    <n v="27919096"/>
  </r>
  <r>
    <x v="1004"/>
    <n v="98"/>
    <s v="Comedy|Fantasy|Horror"/>
    <x v="2382"/>
    <x v="5"/>
    <n v="2015"/>
    <n v="6.2"/>
    <n v="42592530"/>
    <n v="15000000"/>
    <n v="27592530"/>
  </r>
  <r>
    <x v="425"/>
    <n v="104"/>
    <s v="Horror|Mystery|Sci-Fi"/>
    <x v="2383"/>
    <x v="5"/>
    <n v="1998"/>
    <n v="6.4"/>
    <n v="40064955"/>
    <n v="15000000"/>
    <n v="25064955"/>
  </r>
  <r>
    <x v="110"/>
    <n v="106"/>
    <s v="Action|Crime|Drama|Thriller"/>
    <x v="2384"/>
    <x v="5"/>
    <n v="2000"/>
    <n v="5.6"/>
    <n v="35007180"/>
    <n v="15000000"/>
    <n v="20007180"/>
  </r>
  <r>
    <x v="1005"/>
    <n v="123"/>
    <s v="Biography|Drama|Romance"/>
    <x v="2385"/>
    <x v="5"/>
    <n v="2014"/>
    <n v="7.7"/>
    <n v="35887263"/>
    <n v="15000000"/>
    <n v="20887263"/>
  </r>
  <r>
    <x v="1006"/>
    <n v="120"/>
    <s v="Comedy|Drama|Romance"/>
    <x v="2386"/>
    <x v="5"/>
    <n v="2000"/>
    <n v="6.8"/>
    <n v="33771174"/>
    <n v="15000000"/>
    <n v="18771174"/>
  </r>
  <r>
    <x v="967"/>
    <n v="227"/>
    <s v="Adventure|Biography|Drama|History|War"/>
    <x v="2387"/>
    <x v="5"/>
    <n v="1962"/>
    <n v="8.4"/>
    <n v="6000000"/>
    <n v="15000000"/>
    <n v="-9000000"/>
  </r>
  <r>
    <x v="1007"/>
    <n v="119"/>
    <s v="Horror"/>
    <x v="2388"/>
    <x v="5"/>
    <n v="2009"/>
    <n v="4.9000000000000004"/>
    <n v="33386128"/>
    <n v="15000000"/>
    <n v="18386128"/>
  </r>
  <r>
    <x v="610"/>
    <n v="115"/>
    <s v="Adventure|Biography|Drama"/>
    <x v="2389"/>
    <x v="5"/>
    <n v="2014"/>
    <n v="7.1"/>
    <n v="37877959"/>
    <n v="15000000"/>
    <n v="22877959"/>
  </r>
  <r>
    <x v="1008"/>
    <n v="114"/>
    <s v="Crime|Horror|Thriller"/>
    <x v="2390"/>
    <x v="5"/>
    <n v="2009"/>
    <n v="6.6"/>
    <n v="32721635"/>
    <n v="15000000"/>
    <n v="17721635"/>
  </r>
  <r>
    <x v="977"/>
    <n v="90"/>
    <s v="Comedy|Romance"/>
    <x v="2391"/>
    <x v="5"/>
    <n v="2005"/>
    <n v="6.1"/>
    <n v="31585300"/>
    <n v="15000000"/>
    <n v="16585300"/>
  </r>
  <r>
    <x v="1009"/>
    <n v="94"/>
    <s v="Comedy|Horror|Thriller"/>
    <x v="2392"/>
    <x v="5"/>
    <n v="2002"/>
    <n v="4.0999999999999996"/>
    <n v="30259652"/>
    <n v="15000000"/>
    <n v="15259652"/>
  </r>
  <r>
    <x v="1010"/>
    <n v="126"/>
    <s v="Biography|Drama"/>
    <x v="2393"/>
    <x v="5"/>
    <n v="2007"/>
    <n v="7.6"/>
    <n v="30226144"/>
    <n v="15000000"/>
    <n v="15226144"/>
  </r>
  <r>
    <x v="1011"/>
    <n v="100"/>
    <s v="Crime|Drama"/>
    <x v="2394"/>
    <x v="5"/>
    <n v="2011"/>
    <n v="7.8"/>
    <n v="35054909"/>
    <n v="15000000"/>
    <n v="20054909"/>
  </r>
  <r>
    <x v="1012"/>
    <n v="89"/>
    <s v="Comedy|Family|Music|Romance"/>
    <x v="2395"/>
    <x v="5"/>
    <n v="2004"/>
    <n v="4.5999999999999996"/>
    <n v="29302097"/>
    <n v="15000000"/>
    <n v="14302097"/>
  </r>
  <r>
    <x v="923"/>
    <n v="111"/>
    <s v="Comedy|Drama|Romance"/>
    <x v="2396"/>
    <x v="5"/>
    <n v="1998"/>
    <n v="6"/>
    <n v="29106737"/>
    <n v="15000000"/>
    <n v="14106737"/>
  </r>
  <r>
    <x v="1013"/>
    <n v="100"/>
    <s v="Drama|Horror|Sci-Fi"/>
    <x v="2397"/>
    <x v="5"/>
    <n v="2007"/>
    <n v="7"/>
    <n v="28637507"/>
    <n v="15000000"/>
    <n v="13637507"/>
  </r>
  <r>
    <x v="655"/>
    <n v="115"/>
    <s v="Drama|Family|Sport"/>
    <x v="2398"/>
    <x v="5"/>
    <n v="2014"/>
    <n v="6.7"/>
    <n v="30127963"/>
    <n v="15000000"/>
    <n v="15127963"/>
  </r>
  <r>
    <x v="1014"/>
    <n v="124"/>
    <s v="Drama|Romance|Sport"/>
    <x v="2399"/>
    <x v="5"/>
    <n v="2000"/>
    <n v="7.2"/>
    <n v="27441122"/>
    <n v="15000000"/>
    <n v="12441122"/>
  </r>
  <r>
    <x v="466"/>
    <n v="107"/>
    <s v="Action|Comedy|Crime|Romance|Thriller"/>
    <x v="2400"/>
    <x v="5"/>
    <n v="1997"/>
    <n v="7.4"/>
    <n v="28014536"/>
    <n v="15000000"/>
    <n v="13014536"/>
  </r>
  <r>
    <x v="1015"/>
    <n v="99"/>
    <s v="Comedy|Romance"/>
    <x v="2401"/>
    <x v="5"/>
    <n v="2009"/>
    <n v="4.8"/>
    <n v="33860010"/>
    <n v="15000000"/>
    <n v="18860010"/>
  </r>
  <r>
    <x v="1016"/>
    <n v="90"/>
    <s v="Adventure|Fantasy|Horror|Mystery|Thriller"/>
    <x v="2402"/>
    <x v="5"/>
    <n v="2000"/>
    <n v="4"/>
    <n v="26421314"/>
    <n v="15000000"/>
    <n v="11421314"/>
  </r>
  <r>
    <x v="857"/>
    <n v="101"/>
    <s v="Drama|Fantasy|Horror|Thriller"/>
    <x v="2403"/>
    <x v="5"/>
    <n v="1996"/>
    <n v="6.2"/>
    <n v="24881000"/>
    <n v="15000000"/>
    <n v="9881000"/>
  </r>
  <r>
    <x v="734"/>
    <n v="119"/>
    <s v="Drama|Romance|Thriller"/>
    <x v="2404"/>
    <x v="5"/>
    <n v="2005"/>
    <n v="7.7"/>
    <n v="23089926"/>
    <n v="15000000"/>
    <n v="8089926"/>
  </r>
  <r>
    <x v="1017"/>
    <n v="103"/>
    <s v="Adventure|Comedy|Family|Fantasy"/>
    <x v="2405"/>
    <x v="5"/>
    <n v="2010"/>
    <n v="6.7"/>
    <n v="26161406"/>
    <n v="15000000"/>
    <n v="11161406"/>
  </r>
  <r>
    <x v="573"/>
    <n v="155"/>
    <s v="Drama"/>
    <x v="2406"/>
    <x v="5"/>
    <n v="1997"/>
    <n v="7.9"/>
    <n v="26384919"/>
    <n v="15000000"/>
    <n v="11384919"/>
  </r>
  <r>
    <x v="947"/>
    <n v="94"/>
    <s v="Action|Crime|Drama|Romance|Thriller"/>
    <x v="2407"/>
    <x v="5"/>
    <n v="1993"/>
    <n v="5.5"/>
    <n v="22189039"/>
    <n v="15000000"/>
    <n v="7189039"/>
  </r>
  <r>
    <x v="1018"/>
    <n v="95"/>
    <s v="Adventure|Drama|Family"/>
    <x v="2408"/>
    <x v="5"/>
    <n v="2006"/>
    <n v="6.2"/>
    <n v="20998709"/>
    <n v="15000000"/>
    <n v="5998709"/>
  </r>
  <r>
    <x v="1019"/>
    <n v="89"/>
    <s v="Horror"/>
    <x v="2409"/>
    <x v="5"/>
    <n v="2007"/>
    <n v="5.0999999999999996"/>
    <n v="20801344"/>
    <n v="15000000"/>
    <n v="5801344"/>
  </r>
  <r>
    <x v="400"/>
    <n v="90"/>
    <s v="Drama|Family|Fantasy|Romance"/>
    <x v="2410"/>
    <x v="5"/>
    <n v="2002"/>
    <n v="6.7"/>
    <n v="19158074"/>
    <n v="15000000"/>
    <n v="4158074"/>
  </r>
  <r>
    <x v="1020"/>
    <n v="100"/>
    <s v="Action|Comedy"/>
    <x v="2411"/>
    <x v="5"/>
    <n v="2016"/>
    <n v="6.4"/>
    <n v="20566327"/>
    <n v="15000000"/>
    <n v="5566327"/>
  </r>
  <r>
    <x v="863"/>
    <n v="117"/>
    <s v="Drama|Music"/>
    <x v="2412"/>
    <x v="5"/>
    <n v="2010"/>
    <n v="6.3"/>
    <n v="20218921"/>
    <n v="15000000"/>
    <n v="5218921"/>
  </r>
  <r>
    <x v="1021"/>
    <n v="84"/>
    <s v="Horror|Mystery|Sci-Fi|Thriller"/>
    <x v="2413"/>
    <x v="5"/>
    <n v="1998"/>
    <n v="5.5"/>
    <n v="17411331"/>
    <n v="15000000"/>
    <n v="2411331"/>
  </r>
  <r>
    <x v="1022"/>
    <n v="140"/>
    <s v="Crime|Drama|Thriller"/>
    <x v="2414"/>
    <x v="5"/>
    <n v="2012"/>
    <n v="7.3"/>
    <n v="21383298"/>
    <n v="15000000"/>
    <n v="6383298"/>
  </r>
  <r>
    <x v="150"/>
    <n v="108"/>
    <s v="Action|Crime|Thriller"/>
    <x v="2415"/>
    <x v="5"/>
    <n v="2014"/>
    <n v="6.3"/>
    <n v="24984868"/>
    <n v="15000000"/>
    <n v="9984868"/>
  </r>
  <r>
    <x v="1023"/>
    <n v="109"/>
    <s v="Drama|Mystery|Thriller"/>
    <x v="2416"/>
    <x v="5"/>
    <n v="1999"/>
    <n v="4.9000000000000004"/>
    <n v="16459004"/>
    <n v="15000000"/>
    <n v="1459004"/>
  </r>
  <r>
    <x v="192"/>
    <n v="131"/>
    <s v="Drama|History|Thriller|War"/>
    <x v="2417"/>
    <x v="5"/>
    <n v="2008"/>
    <n v="7.6"/>
    <n v="15700000"/>
    <n v="15000000"/>
    <n v="700000"/>
  </r>
  <r>
    <x v="1024"/>
    <n v="114"/>
    <s v="Action|Horror|Sci-Fi|Thriller"/>
    <x v="2418"/>
    <x v="5"/>
    <n v="1984"/>
    <n v="6"/>
    <n v="15100000"/>
    <n v="15000000"/>
    <n v="100000"/>
  </r>
  <r>
    <x v="698"/>
    <n v="97"/>
    <s v="Crime|Thriller"/>
    <x v="2419"/>
    <x v="5"/>
    <n v="2012"/>
    <n v="6.2"/>
    <n v="14938570"/>
    <n v="15000000"/>
    <n v="-61430"/>
  </r>
  <r>
    <x v="853"/>
    <n v="122"/>
    <s v="Crime|Drama|Thriller"/>
    <x v="2420"/>
    <x v="5"/>
    <n v="2014"/>
    <n v="6.8"/>
    <n v="17237244"/>
    <n v="15000000"/>
    <n v="2237244"/>
  </r>
  <r>
    <x v="1025"/>
    <n v="87"/>
    <s v="Comedy"/>
    <x v="2421"/>
    <x v="5"/>
    <n v="2001"/>
    <n v="4.5"/>
    <n v="14249005"/>
    <n v="15000000"/>
    <n v="-750995"/>
  </r>
  <r>
    <x v="1026"/>
    <n v="85"/>
    <s v="Adventure|Animation|Comedy|Family"/>
    <x v="2422"/>
    <x v="5"/>
    <n v="2008"/>
    <n v="5.7"/>
    <n v="12701880"/>
    <n v="15000000"/>
    <n v="-2298120"/>
  </r>
  <r>
    <x v="1027"/>
    <n v="101"/>
    <s v="Action|Adventure|Fantasy|Sci-Fi"/>
    <x v="2423"/>
    <x v="5"/>
    <n v="2000"/>
    <n v="4.5999999999999996"/>
    <n v="12801190"/>
    <n v="15000000"/>
    <n v="-2198810"/>
  </r>
  <r>
    <x v="1028"/>
    <n v="121"/>
    <s v="Crime|Drama|Musical|Romance"/>
    <x v="2424"/>
    <x v="5"/>
    <n v="2006"/>
    <n v="6.2"/>
    <n v="12549485"/>
    <n v="15000000"/>
    <n v="-2450515"/>
  </r>
  <r>
    <x v="1029"/>
    <n v="107"/>
    <s v="Drama|Romance"/>
    <x v="2425"/>
    <x v="5"/>
    <n v="2011"/>
    <n v="7"/>
    <n v="13766014"/>
    <n v="15000000"/>
    <n v="-1233986"/>
  </r>
  <r>
    <x v="1030"/>
    <n v="111"/>
    <s v="Drama|Sport"/>
    <x v="2426"/>
    <x v="5"/>
    <n v="2009"/>
    <n v="6.9"/>
    <n v="13034417"/>
    <n v="15000000"/>
    <n v="-1965583"/>
  </r>
  <r>
    <x v="707"/>
    <n v="97"/>
    <s v="Crime|Thriller"/>
    <x v="2427"/>
    <x v="5"/>
    <n v="2003"/>
    <n v="6.7"/>
    <n v="12212417"/>
    <n v="15000000"/>
    <n v="-2787583"/>
  </r>
  <r>
    <x v="1031"/>
    <n v="97"/>
    <s v="Comedy"/>
    <x v="2428"/>
    <x v="5"/>
    <n v="1999"/>
    <n v="5.6"/>
    <n v="11614236"/>
    <n v="15000000"/>
    <n v="-3385764"/>
  </r>
  <r>
    <x v="734"/>
    <n v="124"/>
    <s v="Comedy|Drama|Romance"/>
    <x v="2429"/>
    <x v="5"/>
    <n v="1989"/>
    <n v="6.4"/>
    <n v="10763469"/>
    <n v="15000000"/>
    <n v="-4236531"/>
  </r>
  <r>
    <x v="1032"/>
    <n v="76"/>
    <s v="Adventure|Family"/>
    <x v="2430"/>
    <x v="5"/>
    <n v="1998"/>
    <n v="2.8"/>
    <n v="11144518"/>
    <n v="15000000"/>
    <n v="-3855482"/>
  </r>
  <r>
    <x v="1033"/>
    <n v="107"/>
    <s v="Action"/>
    <x v="2431"/>
    <x v="5"/>
    <n v="2012"/>
    <n v="5.4"/>
    <n v="15608545"/>
    <n v="15000000"/>
    <n v="608545"/>
  </r>
  <r>
    <x v="174"/>
    <n v="91"/>
    <s v="Comedy|Drama|Romance"/>
    <x v="2432"/>
    <x v="5"/>
    <n v="1998"/>
    <n v="5"/>
    <n v="10443316"/>
    <n v="15000000"/>
    <n v="-4556684"/>
  </r>
  <r>
    <x v="1034"/>
    <n v="96"/>
    <s v="Drama|Romance"/>
    <x v="2433"/>
    <x v="5"/>
    <n v="2000"/>
    <n v="5.0999999999999996"/>
    <n v="10494147"/>
    <n v="15000000"/>
    <n v="-4505853"/>
  </r>
  <r>
    <x v="220"/>
    <n v="142"/>
    <s v="Drama|Sci-Fi"/>
    <x v="2434"/>
    <x v="5"/>
    <n v="1985"/>
    <n v="8"/>
    <n v="9929000"/>
    <n v="15000000"/>
    <n v="-5071000"/>
  </r>
  <r>
    <x v="919"/>
    <n v="103"/>
    <s v="Family|Music|Romance"/>
    <x v="2435"/>
    <x v="5"/>
    <n v="2004"/>
    <n v="5.9"/>
    <n v="10411980"/>
    <n v="15000000"/>
    <n v="-4588020"/>
  </r>
  <r>
    <x v="369"/>
    <n v="117"/>
    <s v="Comedy|Crime"/>
    <x v="2436"/>
    <x v="5"/>
    <n v="1998"/>
    <n v="8.1999999999999993"/>
    <n v="17439163"/>
    <n v="15000000"/>
    <n v="2439163"/>
  </r>
  <r>
    <x v="1035"/>
    <n v="116"/>
    <s v="Drama|Music"/>
    <x v="2437"/>
    <x v="5"/>
    <n v="2006"/>
    <n v="7"/>
    <n v="9396487"/>
    <n v="15000000"/>
    <n v="-5603513"/>
  </r>
  <r>
    <x v="276"/>
    <n v="118"/>
    <s v="Crime|Drama|Romance|Thriller"/>
    <x v="2438"/>
    <x v="5"/>
    <n v="2002"/>
    <n v="6.6"/>
    <n v="9059588"/>
    <n v="15000000"/>
    <n v="-5940412"/>
  </r>
  <r>
    <x v="1036"/>
    <n v="94"/>
    <s v="Comedy|Drama|Romance"/>
    <x v="2439"/>
    <x v="5"/>
    <n v="2000"/>
    <n v="5.5"/>
    <n v="8735529"/>
    <n v="15000000"/>
    <n v="-6264471"/>
  </r>
  <r>
    <x v="498"/>
    <n v="97"/>
    <s v="Comedy|Drama|Romance"/>
    <x v="2440"/>
    <x v="5"/>
    <n v="2002"/>
    <n v="6.9"/>
    <n v="8378141"/>
    <n v="15000000"/>
    <n v="-6621859"/>
  </r>
  <r>
    <x v="1037"/>
    <n v="91"/>
    <s v="Adventure|Comedy|Family"/>
    <x v="2441"/>
    <x v="5"/>
    <n v="2006"/>
    <n v="5.6"/>
    <n v="8080116"/>
    <n v="15000000"/>
    <n v="-6919884"/>
  </r>
  <r>
    <x v="1038"/>
    <n v="107"/>
    <s v="Comedy|Crime|Drama"/>
    <x v="2442"/>
    <x v="5"/>
    <n v="2008"/>
    <n v="8"/>
    <n v="7757130"/>
    <n v="15000000"/>
    <n v="-7242870"/>
  </r>
  <r>
    <x v="1039"/>
    <n v="95"/>
    <s v="Comedy|Romance"/>
    <x v="2443"/>
    <x v="5"/>
    <n v="2013"/>
    <n v="5.3"/>
    <n v="9123834"/>
    <n v="15000000"/>
    <n v="-5876166"/>
  </r>
  <r>
    <x v="1040"/>
    <n v="102"/>
    <s v="Comedy|Music"/>
    <x v="2444"/>
    <x v="5"/>
    <n v="2008"/>
    <n v="6.2"/>
    <n v="6409206"/>
    <n v="15000000"/>
    <n v="-8590794"/>
  </r>
  <r>
    <x v="1041"/>
    <n v="88"/>
    <s v="Comedy|Romance"/>
    <x v="2445"/>
    <x v="5"/>
    <n v="2009"/>
    <n v="5.3"/>
    <n v="6373693"/>
    <n v="15000000"/>
    <n v="-8626307"/>
  </r>
  <r>
    <x v="510"/>
    <n v="106"/>
    <s v="Drama"/>
    <x v="2446"/>
    <x v="5"/>
    <n v="2012"/>
    <n v="6.6"/>
    <n v="7556708"/>
    <n v="15000000"/>
    <n v="-7443292"/>
  </r>
  <r>
    <x v="734"/>
    <n v="92"/>
    <s v="Comedy|Romance"/>
    <x v="2447"/>
    <x v="5"/>
    <n v="2009"/>
    <n v="7.2"/>
    <n v="5306447"/>
    <n v="15000000"/>
    <n v="-9693553"/>
  </r>
  <r>
    <x v="1042"/>
    <n v="105"/>
    <s v="Drama|Mystery|Thriller"/>
    <x v="2448"/>
    <x v="5"/>
    <n v="2000"/>
    <n v="4.5999999999999996"/>
    <n v="5217498"/>
    <n v="15000000"/>
    <n v="-9782502"/>
  </r>
  <r>
    <x v="983"/>
    <n v="107"/>
    <s v="Adventure|Crime|Drama|Mystery|Western"/>
    <x v="2449"/>
    <x v="5"/>
    <n v="2005"/>
    <n v="7.5"/>
    <n v="5023275"/>
    <n v="15000000"/>
    <n v="-9976725"/>
  </r>
  <r>
    <x v="1043"/>
    <n v="120"/>
    <s v="Drama|War"/>
    <x v="2450"/>
    <x v="5"/>
    <n v="1999"/>
    <n v="6.5"/>
    <n v="4956401"/>
    <n v="15000000"/>
    <n v="-10043599"/>
  </r>
  <r>
    <x v="34"/>
    <n v="103"/>
    <s v="Comedy|Crime|Mystery"/>
    <x v="2451"/>
    <x v="5"/>
    <n v="2005"/>
    <n v="7.6"/>
    <n v="4235837"/>
    <n v="15000000"/>
    <n v="-10764163"/>
  </r>
  <r>
    <x v="525"/>
    <n v="147"/>
    <s v="Drama|Mystery|Thriller"/>
    <x v="2452"/>
    <x v="5"/>
    <n v="2001"/>
    <n v="8"/>
    <n v="7219578"/>
    <n v="15000000"/>
    <n v="-7780422"/>
  </r>
  <r>
    <x v="1044"/>
    <n v="103"/>
    <s v="Drama|Romance|Sci-Fi"/>
    <x v="2453"/>
    <x v="5"/>
    <n v="2010"/>
    <n v="7.2"/>
    <n v="2412045"/>
    <n v="15000000"/>
    <n v="-12587955"/>
  </r>
  <r>
    <x v="1045"/>
    <n v="111"/>
    <s v="Crime|Drama|Mystery|Thriller"/>
    <x v="2454"/>
    <x v="5"/>
    <n v="2008"/>
    <n v="6.7"/>
    <n v="2203641"/>
    <n v="15000000"/>
    <n v="-12796359"/>
  </r>
  <r>
    <x v="1046"/>
    <n v="98"/>
    <s v="Adventure|Drama|Fantasy"/>
    <x v="2455"/>
    <x v="5"/>
    <n v="1986"/>
    <n v="5.3"/>
    <n v="1953732"/>
    <n v="15000000"/>
    <n v="-13046268"/>
  </r>
  <r>
    <x v="1047"/>
    <n v="111"/>
    <s v="Comedy|Crime|Drama"/>
    <x v="2456"/>
    <x v="5"/>
    <n v="1999"/>
    <n v="6.3"/>
    <n v="1954202"/>
    <n v="15000000"/>
    <n v="-13045798"/>
  </r>
  <r>
    <x v="1048"/>
    <n v="111"/>
    <s v="Crime|Drama|Horror|Thriller"/>
    <x v="2457"/>
    <x v="5"/>
    <n v="2007"/>
    <n v="6.5"/>
    <n v="1294640"/>
    <n v="15000000"/>
    <n v="-13705360"/>
  </r>
  <r>
    <x v="1049"/>
    <n v="105"/>
    <s v="Action|Drama"/>
    <x v="2458"/>
    <x v="6"/>
    <n v="2015"/>
    <n v="6.4"/>
    <n v="613556"/>
    <n v="15000000"/>
    <n v="-14386444"/>
  </r>
  <r>
    <x v="1050"/>
    <n v="98"/>
    <s v="Comedy|Crime|Drama|Thriller|War"/>
    <x v="2459"/>
    <x v="5"/>
    <n v="2001"/>
    <n v="6.9"/>
    <n v="353743"/>
    <n v="15000000"/>
    <n v="-14646257"/>
  </r>
  <r>
    <x v="1051"/>
    <n v="103"/>
    <s v="Fantasy|Horror|Mystery"/>
    <x v="2460"/>
    <x v="5"/>
    <n v="2008"/>
    <n v="6.1"/>
    <n v="73548"/>
    <n v="15000000"/>
    <n v="-14926452"/>
  </r>
  <r>
    <x v="1052"/>
    <n v="90"/>
    <s v="Crime|Drama|Thriller"/>
    <x v="2461"/>
    <x v="5"/>
    <n v="2011"/>
    <n v="5.0999999999999996"/>
    <n v="28870"/>
    <n v="15000000"/>
    <n v="-14971130"/>
  </r>
  <r>
    <x v="1053"/>
    <n v="93"/>
    <s v="Comedy|Drama|Fantasy|Music|Romance"/>
    <x v="2462"/>
    <x v="5"/>
    <n v="2007"/>
    <n v="5.9"/>
    <n v="20380"/>
    <n v="15000000"/>
    <n v="-14979620"/>
  </r>
  <r>
    <x v="458"/>
    <n v="120"/>
    <s v="Drama|Romance"/>
    <x v="2463"/>
    <x v="5"/>
    <n v="2008"/>
    <n v="8"/>
    <n v="141319195"/>
    <n v="15000000"/>
    <n v="126319195"/>
  </r>
  <r>
    <x v="87"/>
    <n v="98"/>
    <s v="Adventure|Comedy|Family|Sport"/>
    <x v="2464"/>
    <x v="5"/>
    <n v="1993"/>
    <n v="6.9"/>
    <n v="68856263"/>
    <n v="15000000"/>
    <n v="53856263"/>
  </r>
  <r>
    <x v="467"/>
    <n v="101"/>
    <s v="Horror|Thriller"/>
    <x v="2465"/>
    <x v="5"/>
    <n v="2009"/>
    <n v="5.5"/>
    <n v="51527787"/>
    <n v="15000000"/>
    <n v="36527787"/>
  </r>
  <r>
    <x v="228"/>
    <n v="115"/>
    <s v="Comedy|Drama|War"/>
    <x v="2466"/>
    <x v="5"/>
    <n v="2008"/>
    <n v="7"/>
    <n v="183088"/>
    <n v="15000000"/>
    <n v="-14816912"/>
  </r>
  <r>
    <x v="1038"/>
    <n v="110"/>
    <s v="Comedy|Crime"/>
    <x v="2467"/>
    <x v="5"/>
    <n v="2012"/>
    <n v="7.2"/>
    <n v="14989761"/>
    <n v="15000000"/>
    <n v="-10239"/>
  </r>
  <r>
    <x v="1054"/>
    <n v="108"/>
    <s v="Drama|Mystery|Sci-Fi|Thriller"/>
    <x v="2468"/>
    <x v="5"/>
    <n v="2015"/>
    <n v="7.7"/>
    <n v="25440971"/>
    <n v="15000000"/>
    <n v="10440971"/>
  </r>
  <r>
    <x v="1055"/>
    <n v="90"/>
    <s v="Comedy|Drama|Romance"/>
    <x v="2469"/>
    <x v="5"/>
    <n v="2009"/>
    <n v="6.4"/>
    <n v="4360548"/>
    <n v="15000000"/>
    <n v="-10639452"/>
  </r>
  <r>
    <x v="1056"/>
    <n v="108"/>
    <s v="Biography|Comedy|Crime|Drama"/>
    <x v="2470"/>
    <x v="5"/>
    <n v="2010"/>
    <n v="6.2"/>
    <n v="1039869"/>
    <n v="15000000"/>
    <n v="-13960131"/>
  </r>
  <r>
    <x v="1057"/>
    <n v="118"/>
    <s v="Crime|Drama|Mystery|Thriller"/>
    <x v="2471"/>
    <x v="5"/>
    <n v="2006"/>
    <n v="6.4"/>
    <n v="399879"/>
    <n v="15000000"/>
    <n v="-14600121"/>
  </r>
  <r>
    <x v="1058"/>
    <n v="125"/>
    <s v="Biography|Drama|Romance|War"/>
    <x v="2472"/>
    <x v="22"/>
    <n v="1999"/>
    <n v="7.3"/>
    <n v="927107"/>
    <n v="15000000"/>
    <n v="-14072893"/>
  </r>
  <r>
    <x v="1059"/>
    <n v="104"/>
    <s v="Drama|Horror|Mystery|Sci-Fi|Thriller"/>
    <x v="2473"/>
    <x v="5"/>
    <n v="2016"/>
    <n v="7.3"/>
    <n v="71897215"/>
    <n v="15000000"/>
    <n v="56897215"/>
  </r>
  <r>
    <x v="485"/>
    <n v="108"/>
    <s v="Drama"/>
    <x v="2474"/>
    <x v="5"/>
    <n v="2002"/>
    <n v="7.7"/>
    <n v="13060843"/>
    <n v="15000000"/>
    <n v="-1939157"/>
  </r>
  <r>
    <x v="1060"/>
    <n v="115"/>
    <s v="Comedy|Drama|Music"/>
    <x v="2475"/>
    <x v="5"/>
    <n v="2015"/>
    <n v="5.7"/>
    <n v="66009973"/>
    <n v="14800000"/>
    <n v="51209973"/>
  </r>
  <r>
    <x v="367"/>
    <n v="101"/>
    <s v="Comedy|Fantasy|Romance"/>
    <x v="2476"/>
    <x v="5"/>
    <n v="1993"/>
    <n v="8.1"/>
    <n v="70906973"/>
    <n v="14600000"/>
    <n v="56306973"/>
  </r>
  <r>
    <x v="133"/>
    <n v="120"/>
    <s v="Drama|Romance"/>
    <x v="2477"/>
    <x v="5"/>
    <n v="1996"/>
    <n v="6.8"/>
    <n v="46338728"/>
    <n v="14500000"/>
    <n v="31838728"/>
  </r>
  <r>
    <x v="219"/>
    <n v="131"/>
    <s v="Drama|Western"/>
    <x v="2478"/>
    <x v="5"/>
    <n v="1992"/>
    <n v="8.3000000000000007"/>
    <n v="101157447"/>
    <n v="14400000"/>
    <n v="86757447"/>
  </r>
  <r>
    <x v="1061"/>
    <n v="139"/>
    <s v="Drama"/>
    <x v="2479"/>
    <x v="5"/>
    <n v="2005"/>
    <n v="7.4"/>
    <n v="74205"/>
    <n v="14200000"/>
    <n v="-14125795"/>
  </r>
  <r>
    <x v="1062"/>
    <n v="92"/>
    <s v="Horror|Thriller"/>
    <x v="2480"/>
    <x v="5"/>
    <n v="2012"/>
    <n v="5.9"/>
    <n v="49122319"/>
    <n v="14000000"/>
    <n v="35122319"/>
  </r>
  <r>
    <x v="481"/>
    <n v="119"/>
    <s v="Drama|Romance"/>
    <x v="2481"/>
    <x v="5"/>
    <n v="1988"/>
    <n v="7.7"/>
    <n v="34700000"/>
    <n v="14000000"/>
    <n v="20700000"/>
  </r>
  <r>
    <x v="1063"/>
    <n v="105"/>
    <s v="Action|Animation|Sci-Fi|Thriller"/>
    <x v="2482"/>
    <x v="5"/>
    <n v="2006"/>
    <n v="6.7"/>
    <n v="63260"/>
    <n v="14000000"/>
    <n v="-13936740"/>
  </r>
  <r>
    <x v="218"/>
    <n v="105"/>
    <s v="Action|Comedy|Crime"/>
    <x v="2483"/>
    <x v="5"/>
    <n v="1984"/>
    <n v="7.3"/>
    <n v="234760500"/>
    <n v="14000000"/>
    <n v="220760500"/>
  </r>
  <r>
    <x v="653"/>
    <n v="114"/>
    <s v="Biography|Drama|Thriller|War"/>
    <x v="2484"/>
    <x v="5"/>
    <n v="2014"/>
    <n v="8.1"/>
    <n v="91121452"/>
    <n v="14000000"/>
    <n v="77121452"/>
  </r>
  <r>
    <x v="404"/>
    <n v="106"/>
    <s v="Comedy|Drama|Family"/>
    <x v="2485"/>
    <x v="5"/>
    <n v="2005"/>
    <n v="6.4"/>
    <n v="32645546"/>
    <n v="14000000"/>
    <n v="18645546"/>
  </r>
  <r>
    <x v="1064"/>
    <n v="97"/>
    <s v="Horror|Mystery|Thriller"/>
    <x v="2486"/>
    <x v="5"/>
    <n v="2000"/>
    <n v="4.0999999999999996"/>
    <n v="21468807"/>
    <n v="14000000"/>
    <n v="7468807"/>
  </r>
  <r>
    <x v="448"/>
    <n v="119"/>
    <s v="Drama|Romance|Thriller"/>
    <x v="2487"/>
    <x v="5"/>
    <n v="1987"/>
    <n v="6.9"/>
    <n v="156645693"/>
    <n v="14000000"/>
    <n v="142645693"/>
  </r>
  <r>
    <x v="292"/>
    <n v="125"/>
    <s v="Comedy|Romance"/>
    <x v="2488"/>
    <x v="5"/>
    <n v="1990"/>
    <n v="6.9"/>
    <n v="178406268"/>
    <n v="14000000"/>
    <n v="164406268"/>
  </r>
  <r>
    <x v="84"/>
    <n v="145"/>
    <s v="Biography|Drama|War"/>
    <x v="2489"/>
    <x v="5"/>
    <n v="1989"/>
    <n v="7.2"/>
    <n v="70001698"/>
    <n v="14000000"/>
    <n v="56001698"/>
  </r>
  <r>
    <x v="763"/>
    <n v="109"/>
    <s v="Drama|Music|Romance"/>
    <x v="2490"/>
    <x v="5"/>
    <n v="2007"/>
    <n v="5.2"/>
    <n v="61356221"/>
    <n v="14000000"/>
    <n v="47356221"/>
  </r>
  <r>
    <x v="636"/>
    <n v="123"/>
    <s v="Action|Adventure|Sci-Fi|Thriller"/>
    <x v="2491"/>
    <x v="5"/>
    <n v="1977"/>
    <n v="7.1"/>
    <n v="46800000"/>
    <n v="14000000"/>
    <n v="32800000"/>
  </r>
  <r>
    <x v="1065"/>
    <n v="99"/>
    <s v="Horror|Mystery|Thriller"/>
    <x v="2492"/>
    <x v="5"/>
    <n v="1998"/>
    <n v="5.5"/>
    <n v="38048637"/>
    <n v="14000000"/>
    <n v="24048637"/>
  </r>
  <r>
    <x v="1066"/>
    <n v="107"/>
    <s v="Adventure|Drama"/>
    <x v="2493"/>
    <x v="5"/>
    <n v="1991"/>
    <n v="6.7"/>
    <n v="34793160"/>
    <n v="14000000"/>
    <n v="20793160"/>
  </r>
  <r>
    <x v="771"/>
    <n v="81"/>
    <s v="Comedy|Romance"/>
    <x v="2494"/>
    <x v="5"/>
    <n v="1999"/>
    <n v="5"/>
    <n v="30628981"/>
    <n v="14000000"/>
    <n v="16628981"/>
  </r>
  <r>
    <x v="1026"/>
    <n v="82"/>
    <s v="Adventure|Animation|Comedy|Drama|Family|Musical"/>
    <x v="2495"/>
    <x v="5"/>
    <n v="2002"/>
    <n v="6.6"/>
    <n v="25571351"/>
    <n v="14000000"/>
    <n v="11571351"/>
  </r>
  <r>
    <x v="264"/>
    <n v="109"/>
    <s v="Drama|Romance"/>
    <x v="2496"/>
    <x v="5"/>
    <n v="1993"/>
    <n v="5.9"/>
    <n v="27515786"/>
    <n v="14000000"/>
    <n v="13515786"/>
  </r>
  <r>
    <x v="397"/>
    <n v="95"/>
    <s v="Action|Comedy|Crime|Thriller"/>
    <x v="2497"/>
    <x v="5"/>
    <n v="2002"/>
    <n v="5.7"/>
    <n v="25482931"/>
    <n v="14000000"/>
    <n v="11482931"/>
  </r>
  <r>
    <x v="927"/>
    <n v="91"/>
    <s v="Horror|Mystery|Thriller"/>
    <x v="2498"/>
    <x v="5"/>
    <n v="2005"/>
    <n v="5"/>
    <n v="16298046"/>
    <n v="14000000"/>
    <n v="2298046"/>
  </r>
  <r>
    <x v="479"/>
    <n v="90"/>
    <s v="Comedy|Romance"/>
    <x v="2499"/>
    <x v="5"/>
    <n v="2003"/>
    <n v="4.5999999999999996"/>
    <n v="15549702"/>
    <n v="14000000"/>
    <n v="1549702"/>
  </r>
  <r>
    <x v="168"/>
    <n v="108"/>
    <s v="Adventure|Mystery|Thriller"/>
    <x v="2500"/>
    <x v="5"/>
    <n v="2009"/>
    <n v="6.5"/>
    <n v="15483540"/>
    <n v="14000000"/>
    <n v="1483540"/>
  </r>
  <r>
    <x v="1067"/>
    <n v="103"/>
    <s v="Comedy|Romance"/>
    <x v="2501"/>
    <x v="5"/>
    <n v="2010"/>
    <n v="4.9000000000000004"/>
    <n v="20246959"/>
    <n v="14000000"/>
    <n v="6246959"/>
  </r>
  <r>
    <x v="1068"/>
    <n v="96"/>
    <s v="Comedy"/>
    <x v="2502"/>
    <x v="5"/>
    <n v="1998"/>
    <n v="6"/>
    <n v="15062898"/>
    <n v="14000000"/>
    <n v="1062898"/>
  </r>
  <r>
    <x v="485"/>
    <n v="115"/>
    <s v="Comedy|Drama"/>
    <x v="2503"/>
    <x v="5"/>
    <n v="1994"/>
    <n v="6.9"/>
    <n v="13640000"/>
    <n v="14000000"/>
    <n v="-360000"/>
  </r>
  <r>
    <x v="1069"/>
    <n v="112"/>
    <s v="Drama|History"/>
    <x v="2504"/>
    <x v="5"/>
    <n v="2006"/>
    <n v="7"/>
    <n v="11204499"/>
    <n v="14000000"/>
    <n v="-2795501"/>
  </r>
  <r>
    <x v="209"/>
    <n v="86"/>
    <s v="Comedy|Mystery|Romance"/>
    <x v="2505"/>
    <x v="5"/>
    <n v="2001"/>
    <n v="5.4"/>
    <n v="10397365"/>
    <n v="14000000"/>
    <n v="-3602635"/>
  </r>
  <r>
    <x v="1070"/>
    <n v="86"/>
    <s v="Adventure|Comedy"/>
    <x v="2506"/>
    <x v="5"/>
    <n v="2012"/>
    <n v="5.4"/>
    <n v="9402410"/>
    <n v="14000000"/>
    <n v="-4597590"/>
  </r>
  <r>
    <x v="807"/>
    <n v="107"/>
    <s v="Drama"/>
    <x v="2507"/>
    <x v="5"/>
    <n v="1999"/>
    <n v="6.6"/>
    <n v="4741987"/>
    <n v="14000000"/>
    <n v="-9258013"/>
  </r>
  <r>
    <x v="155"/>
    <n v="98"/>
    <s v="Biography|Drama|History"/>
    <x v="2508"/>
    <x v="5"/>
    <n v="2006"/>
    <n v="6.7"/>
    <n v="4291965"/>
    <n v="14000000"/>
    <n v="-9708035"/>
  </r>
  <r>
    <x v="1071"/>
    <n v="84"/>
    <s v="Drama|Horror|Mystery|Thriller"/>
    <x v="2509"/>
    <x v="5"/>
    <n v="2001"/>
    <n v="3.9"/>
    <n v="3100650"/>
    <n v="14000000"/>
    <n v="-10899350"/>
  </r>
  <r>
    <x v="981"/>
    <n v="139"/>
    <s v="Biography|Drama|History|Romance"/>
    <x v="2510"/>
    <x v="5"/>
    <n v="1995"/>
    <n v="5.7"/>
    <n v="2474000"/>
    <n v="14000000"/>
    <n v="-11526000"/>
  </r>
  <r>
    <x v="1072"/>
    <n v="127"/>
    <s v="Action|Adventure|History"/>
    <x v="2511"/>
    <x v="5"/>
    <n v="1978"/>
    <n v="6.5"/>
    <n v="1000000"/>
    <n v="14000000"/>
    <n v="-13000000"/>
  </r>
  <r>
    <x v="1073"/>
    <n v="186"/>
    <s v="Drama"/>
    <x v="2512"/>
    <x v="5"/>
    <n v="2011"/>
    <n v="6.5"/>
    <n v="46495"/>
    <n v="14000000"/>
    <n v="-13953505"/>
  </r>
  <r>
    <x v="337"/>
    <n v="90"/>
    <s v="Comedy|Drama|Romance"/>
    <x v="2513"/>
    <x v="5"/>
    <n v="2010"/>
    <n v="7.7"/>
    <n v="1752214"/>
    <n v="14000000"/>
    <n v="-12247786"/>
  </r>
  <r>
    <x v="121"/>
    <n v="134"/>
    <s v="Drama|Romance"/>
    <x v="2514"/>
    <x v="5"/>
    <n v="2005"/>
    <n v="7.7"/>
    <n v="83025853"/>
    <n v="14000000"/>
    <n v="69025853"/>
  </r>
  <r>
    <x v="579"/>
    <n v="99"/>
    <s v="Comedy|Sci-Fi"/>
    <x v="2515"/>
    <x v="5"/>
    <n v="2015"/>
    <n v="5.0999999999999996"/>
    <n v="12282677"/>
    <n v="14000000"/>
    <n v="-1717323"/>
  </r>
  <r>
    <x v="463"/>
    <n v="135"/>
    <s v="Drama|Romance"/>
    <x v="2516"/>
    <x v="5"/>
    <n v="2001"/>
    <n v="6.5"/>
    <n v="16929123"/>
    <n v="14000000"/>
    <n v="2929123"/>
  </r>
  <r>
    <x v="65"/>
    <n v="293"/>
    <s v="Adventure|Drama|Thriller|War"/>
    <x v="2517"/>
    <x v="22"/>
    <n v="1981"/>
    <n v="8.4"/>
    <n v="11433134"/>
    <n v="14000000"/>
    <n v="-2566866"/>
  </r>
  <r>
    <x v="498"/>
    <n v="97"/>
    <s v="Comedy|Romance"/>
    <x v="2518"/>
    <x v="5"/>
    <n v="1999"/>
    <n v="6.9"/>
    <n v="18535191"/>
    <n v="14000000"/>
    <n v="4535191"/>
  </r>
  <r>
    <x v="1074"/>
    <n v="118"/>
    <s v="Adventure|Mystery|Thriller"/>
    <x v="2519"/>
    <x v="5"/>
    <n v="1981"/>
    <n v="5.2"/>
    <n v="800000"/>
    <n v="14000000"/>
    <n v="-13200000"/>
  </r>
  <r>
    <x v="257"/>
    <n v="103"/>
    <s v="Comedy"/>
    <x v="2520"/>
    <x v="5"/>
    <n v="2000"/>
    <n v="6.3"/>
    <n v="75078"/>
    <n v="14000000"/>
    <n v="-13924922"/>
  </r>
  <r>
    <x v="1075"/>
    <n v="106"/>
    <s v="Comedy|Drama|Romance"/>
    <x v="2521"/>
    <x v="5"/>
    <n v="2008"/>
    <n v="6.2"/>
    <n v="115504"/>
    <n v="14000000"/>
    <n v="-13884496"/>
  </r>
  <r>
    <x v="67"/>
    <n v="119"/>
    <s v="Drama|Sport"/>
    <x v="2522"/>
    <x v="5"/>
    <n v="1986"/>
    <n v="7"/>
    <n v="52293982"/>
    <n v="13800000"/>
    <n v="38493982"/>
  </r>
  <r>
    <x v="1076"/>
    <n v="110"/>
    <s v="Biography|Drama|History|Romance"/>
    <x v="2523"/>
    <x v="5"/>
    <n v="2008"/>
    <n v="6.9"/>
    <n v="13823741"/>
    <n v="13500000"/>
    <n v="323741"/>
  </r>
  <r>
    <x v="1077"/>
    <n v="131"/>
    <s v="Crime|Drama|Mystery|Romance"/>
    <x v="2524"/>
    <x v="5"/>
    <n v="2013"/>
    <n v="7.8"/>
    <n v="85433"/>
    <n v="13500000"/>
    <n v="-13414567"/>
  </r>
  <r>
    <x v="49"/>
    <n v="112"/>
    <s v="Drama|Fantasy|War"/>
    <x v="2525"/>
    <x v="4"/>
    <n v="2006"/>
    <n v="8.1999999999999993"/>
    <n v="37623143"/>
    <n v="13500000"/>
    <n v="24123143"/>
  </r>
  <r>
    <x v="885"/>
    <n v="107"/>
    <s v="Drama|Romance"/>
    <x v="2526"/>
    <x v="5"/>
    <n v="2002"/>
    <n v="7.4"/>
    <n v="15854988"/>
    <n v="13500000"/>
    <n v="2354988"/>
  </r>
  <r>
    <x v="725"/>
    <n v="124"/>
    <s v="Biography|Drama"/>
    <x v="2527"/>
    <x v="5"/>
    <n v="2000"/>
    <n v="7.4"/>
    <n v="7060876"/>
    <n v="13500000"/>
    <n v="-6439124"/>
  </r>
  <r>
    <x v="256"/>
    <n v="178"/>
    <s v="Biography|Drama|History|War"/>
    <x v="2528"/>
    <x v="22"/>
    <n v="2004"/>
    <n v="8.3000000000000007"/>
    <n v="5501940"/>
    <n v="13500000"/>
    <n v="-7998060"/>
  </r>
  <r>
    <x v="42"/>
    <n v="129"/>
    <s v="Drama"/>
    <x v="2529"/>
    <x v="5"/>
    <n v="2015"/>
    <n v="4.5"/>
    <n v="186354"/>
    <n v="13500000"/>
    <n v="-13313646"/>
  </r>
  <r>
    <x v="617"/>
    <n v="100"/>
    <s v="Comedy"/>
    <x v="2530"/>
    <x v="5"/>
    <n v="2010"/>
    <n v="3.6"/>
    <n v="163591"/>
    <n v="13400000"/>
    <n v="-13236409"/>
  </r>
  <r>
    <x v="1078"/>
    <n v="84"/>
    <s v="Crime|Thriller"/>
    <x v="2531"/>
    <x v="5"/>
    <n v="2014"/>
    <n v="5.6"/>
    <n v="52543632"/>
    <n v="13200000"/>
    <n v="39343632"/>
  </r>
  <r>
    <x v="1079"/>
    <n v="98"/>
    <s v="Action|Crime|Thriller"/>
    <x v="2532"/>
    <x v="5"/>
    <n v="2002"/>
    <n v="4.5999999999999996"/>
    <n v="15361537"/>
    <n v="13000000"/>
    <n v="2361537"/>
  </r>
  <r>
    <x v="749"/>
    <n v="113"/>
    <s v="Comedy|Drama"/>
    <x v="2533"/>
    <x v="5"/>
    <n v="2009"/>
    <n v="4.0999999999999996"/>
    <n v="51697449"/>
    <n v="13000000"/>
    <n v="38697449"/>
  </r>
  <r>
    <x v="735"/>
    <n v="112"/>
    <s v="Biography|Drama|Romance"/>
    <x v="2534"/>
    <x v="5"/>
    <n v="2009"/>
    <n v="7"/>
    <n v="6615578"/>
    <n v="13000000"/>
    <n v="-6384422"/>
  </r>
  <r>
    <x v="1080"/>
    <n v="161"/>
    <s v="Drama|Fantasy"/>
    <x v="2535"/>
    <x v="5"/>
    <n v="2009"/>
    <n v="7.3"/>
    <n v="336467"/>
    <n v="13000000"/>
    <n v="-12663533"/>
  </r>
  <r>
    <x v="427"/>
    <n v="105"/>
    <s v="Biography|Drama|History"/>
    <x v="2536"/>
    <x v="5"/>
    <n v="2011"/>
    <n v="6.4"/>
    <n v="29959436"/>
    <n v="13000000"/>
    <n v="16959436"/>
  </r>
  <r>
    <x v="257"/>
    <n v="121"/>
    <s v="Biography|Comedy|Drama|War"/>
    <x v="2537"/>
    <x v="5"/>
    <n v="1987"/>
    <n v="7.3"/>
    <n v="123922370"/>
    <n v="13000000"/>
    <n v="110922370"/>
  </r>
  <r>
    <x v="128"/>
    <n v="115"/>
    <s v="Documentary|Music"/>
    <x v="2538"/>
    <x v="5"/>
    <n v="2011"/>
    <n v="1.6"/>
    <n v="73000942"/>
    <n v="13000000"/>
    <n v="60000942"/>
  </r>
  <r>
    <x v="138"/>
    <n v="108"/>
    <s v="Drama|Thriller"/>
    <x v="2539"/>
    <x v="5"/>
    <n v="2010"/>
    <n v="8"/>
    <n v="106952327"/>
    <n v="13000000"/>
    <n v="93952327"/>
  </r>
  <r>
    <x v="393"/>
    <n v="220"/>
    <s v="Crime|Drama"/>
    <x v="2540"/>
    <x v="5"/>
    <n v="1974"/>
    <n v="9"/>
    <n v="57300000"/>
    <n v="13000000"/>
    <n v="44300000"/>
  </r>
  <r>
    <x v="655"/>
    <n v="112"/>
    <s v="Drama|Music|Romance"/>
    <x v="2541"/>
    <x v="5"/>
    <n v="2001"/>
    <n v="6.1"/>
    <n v="91038276"/>
    <n v="13000000"/>
    <n v="78038276"/>
  </r>
  <r>
    <x v="737"/>
    <n v="109"/>
    <s v="Drama"/>
    <x v="2542"/>
    <x v="5"/>
    <n v="2016"/>
    <n v="6.8"/>
    <n v="61693523"/>
    <n v="13000000"/>
    <n v="48693523"/>
  </r>
  <r>
    <x v="1081"/>
    <n v="83"/>
    <s v="Comedy|Mystery"/>
    <x v="2543"/>
    <x v="5"/>
    <n v="2000"/>
    <n v="5.5"/>
    <n v="46729374"/>
    <n v="13000000"/>
    <n v="33729374"/>
  </r>
  <r>
    <x v="1082"/>
    <n v="107"/>
    <s v="Action|Crime|Drama|Thriller|Western"/>
    <x v="2544"/>
    <x v="5"/>
    <n v="1988"/>
    <n v="6.8"/>
    <n v="44726644"/>
    <n v="13000000"/>
    <n v="31726644"/>
  </r>
  <r>
    <x v="1083"/>
    <n v="102"/>
    <s v="Comedy|Drama"/>
    <x v="2545"/>
    <x v="5"/>
    <n v="2014"/>
    <n v="7.3"/>
    <n v="44134898"/>
    <n v="13000000"/>
    <n v="31134898"/>
  </r>
  <r>
    <x v="1084"/>
    <n v="92"/>
    <s v="Comedy"/>
    <x v="2546"/>
    <x v="5"/>
    <n v="2002"/>
    <n v="5.9"/>
    <n v="28972187"/>
    <n v="13000000"/>
    <n v="15972187"/>
  </r>
  <r>
    <x v="1085"/>
    <n v="120"/>
    <s v="Sci-Fi|Thriller"/>
    <x v="2547"/>
    <x v="5"/>
    <n v="2004"/>
    <n v="7.7"/>
    <n v="23947"/>
    <n v="13000000"/>
    <n v="-12976053"/>
  </r>
  <r>
    <x v="870"/>
    <n v="89"/>
    <s v="Adventure|Comedy|Family"/>
    <x v="2548"/>
    <x v="5"/>
    <n v="2000"/>
    <n v="4.9000000000000004"/>
    <n v="60008303"/>
    <n v="13000000"/>
    <n v="47008303"/>
  </r>
  <r>
    <x v="1086"/>
    <n v="117"/>
    <s v="Comedy|Drama|Romance"/>
    <x v="2549"/>
    <x v="5"/>
    <n v="2007"/>
    <n v="6.1"/>
    <n v="49121934"/>
    <n v="13000000"/>
    <n v="36121934"/>
  </r>
  <r>
    <x v="1087"/>
    <n v="91"/>
    <s v="Action|Comedy|Crime|Thriller"/>
    <x v="2550"/>
    <x v="5"/>
    <n v="1998"/>
    <n v="6.1"/>
    <n v="27052167"/>
    <n v="13000000"/>
    <n v="14052167"/>
  </r>
  <r>
    <x v="1088"/>
    <n v="100"/>
    <s v="Comedy|Drama|Family"/>
    <x v="2551"/>
    <x v="5"/>
    <n v="1996"/>
    <n v="5.9"/>
    <n v="26539321"/>
    <n v="13000000"/>
    <n v="13539321"/>
  </r>
  <r>
    <x v="1089"/>
    <n v="72"/>
    <s v="Fantasy|Horror"/>
    <x v="2552"/>
    <x v="5"/>
    <n v="1990"/>
    <n v="5.7"/>
    <n v="28501605"/>
    <n v="13000000"/>
    <n v="15501605"/>
  </r>
  <r>
    <x v="182"/>
    <n v="112"/>
    <s v="Comedy|Drama|Fantasy"/>
    <x v="2553"/>
    <x v="5"/>
    <n v="1999"/>
    <n v="7.8"/>
    <n v="22858926"/>
    <n v="13000000"/>
    <n v="9858926"/>
  </r>
  <r>
    <x v="127"/>
    <n v="91"/>
    <s v="Adventure|Family|Sci-Fi"/>
    <x v="2554"/>
    <x v="5"/>
    <n v="2014"/>
    <n v="5.8"/>
    <n v="38916903"/>
    <n v="13000000"/>
    <n v="25916903"/>
  </r>
  <r>
    <x v="1090"/>
    <n v="104"/>
    <s v="Adventure|Drama|Sci-Fi"/>
    <x v="2555"/>
    <x v="5"/>
    <n v="2006"/>
    <n v="6.3"/>
    <n v="10996440"/>
    <n v="13000000"/>
    <n v="-2003560"/>
  </r>
  <r>
    <x v="1091"/>
    <n v="84"/>
    <s v="Comedy|Romance"/>
    <x v="2556"/>
    <x v="5"/>
    <n v="1998"/>
    <n v="3.8"/>
    <n v="8026971"/>
    <n v="13000000"/>
    <n v="-4973029"/>
  </r>
  <r>
    <x v="1092"/>
    <n v="118"/>
    <s v="Drama"/>
    <x v="2557"/>
    <x v="5"/>
    <n v="2015"/>
    <n v="8.3000000000000007"/>
    <n v="14677654"/>
    <n v="13000000"/>
    <n v="1677654"/>
  </r>
  <r>
    <x v="1093"/>
    <n v="82"/>
    <s v="Comedy"/>
    <x v="2558"/>
    <x v="5"/>
    <n v="1998"/>
    <n v="6.4"/>
    <n v="9975684"/>
    <n v="13000000"/>
    <n v="-3024316"/>
  </r>
  <r>
    <x v="1094"/>
    <n v="95"/>
    <s v="Comedy|Crime|Thriller"/>
    <x v="2559"/>
    <x v="5"/>
    <n v="1994"/>
    <n v="6.7"/>
    <n v="7881335"/>
    <n v="13000000"/>
    <n v="-5118665"/>
  </r>
  <r>
    <x v="857"/>
    <n v="94"/>
    <s v="Comedy"/>
    <x v="2560"/>
    <x v="5"/>
    <n v="1999"/>
    <n v="6.1"/>
    <n v="6241697"/>
    <n v="13000000"/>
    <n v="-6758303"/>
  </r>
  <r>
    <x v="1095"/>
    <n v="99"/>
    <s v="Drama|Thriller"/>
    <x v="2561"/>
    <x v="5"/>
    <n v="1999"/>
    <n v="6"/>
    <n v="5871603"/>
    <n v="13000000"/>
    <n v="-7128397"/>
  </r>
  <r>
    <x v="1096"/>
    <n v="121"/>
    <s v="Drama|Music"/>
    <x v="2562"/>
    <x v="5"/>
    <n v="1998"/>
    <n v="5.8"/>
    <n v="16574731"/>
    <n v="13000000"/>
    <n v="3574731"/>
  </r>
  <r>
    <x v="1097"/>
    <n v="84"/>
    <s v="Adventure|Comedy|Romance|Sci-Fi"/>
    <x v="2563"/>
    <x v="5"/>
    <n v="2001"/>
    <n v="5.6"/>
    <n v="5002310"/>
    <n v="13000000"/>
    <n v="-7997690"/>
  </r>
  <r>
    <x v="1098"/>
    <n v="93"/>
    <s v="Comedy|Crime|Thriller"/>
    <x v="2564"/>
    <x v="5"/>
    <n v="2001"/>
    <n v="6.1"/>
    <n v="4919896"/>
    <n v="13000000"/>
    <n v="-8080104"/>
  </r>
  <r>
    <x v="845"/>
    <n v="93"/>
    <s v="Comedy"/>
    <x v="2565"/>
    <x v="5"/>
    <n v="2013"/>
    <n v="5.9"/>
    <n v="25675765"/>
    <n v="13000000"/>
    <n v="12675765"/>
  </r>
  <r>
    <x v="1099"/>
    <n v="120"/>
    <s v="Comedy|Drama|Romance"/>
    <x v="2566"/>
    <x v="8"/>
    <n v="2006"/>
    <n v="7.3"/>
    <n v="4857376"/>
    <n v="13000000"/>
    <n v="-8142624"/>
  </r>
  <r>
    <x v="374"/>
    <n v="112"/>
    <s v="Drama|Sport"/>
    <x v="2567"/>
    <x v="5"/>
    <n v="2007"/>
    <n v="6.8"/>
    <n v="3169424"/>
    <n v="13000000"/>
    <n v="-9830576"/>
  </r>
  <r>
    <x v="177"/>
    <n v="107"/>
    <s v="Comedy|Drama|Romance"/>
    <x v="2568"/>
    <x v="5"/>
    <n v="2013"/>
    <n v="5.7"/>
    <n v="18004225"/>
    <n v="13000000"/>
    <n v="5004225"/>
  </r>
  <r>
    <x v="1100"/>
    <n v="91"/>
    <s v="Comedy|Crime|Drama"/>
    <x v="2569"/>
    <x v="5"/>
    <n v="1996"/>
    <n v="5.9"/>
    <n v="2104000"/>
    <n v="13000000"/>
    <n v="-10896000"/>
  </r>
  <r>
    <x v="795"/>
    <n v="125"/>
    <s v="Biography|Comedy|Crime|Drama"/>
    <x v="2570"/>
    <x v="5"/>
    <n v="2006"/>
    <n v="7.1"/>
    <n v="1172769"/>
    <n v="13000000"/>
    <n v="-11827231"/>
  </r>
  <r>
    <x v="1101"/>
    <n v="102"/>
    <s v="Drama|Romance"/>
    <x v="2571"/>
    <x v="5"/>
    <n v="2012"/>
    <n v="8"/>
    <n v="17738570"/>
    <n v="13000000"/>
    <n v="4738570"/>
  </r>
  <r>
    <x v="796"/>
    <n v="118"/>
    <s v="Biography|Crime|Drama"/>
    <x v="2572"/>
    <x v="5"/>
    <n v="2006"/>
    <n v="7.1"/>
    <n v="1150403"/>
    <n v="13000000"/>
    <n v="-11849597"/>
  </r>
  <r>
    <x v="1102"/>
    <n v="88"/>
    <s v="Action|Comedy|Sci-Fi|Thriller"/>
    <x v="2573"/>
    <x v="5"/>
    <n v="2011"/>
    <n v="6.6"/>
    <n v="1024175"/>
    <n v="13000000"/>
    <n v="-11975825"/>
  </r>
  <r>
    <x v="321"/>
    <n v="127"/>
    <s v="Drama|Romance|War"/>
    <x v="2574"/>
    <x v="25"/>
    <n v="2011"/>
    <n v="4.3"/>
    <n v="301305"/>
    <n v="13000000"/>
    <n v="-12698695"/>
  </r>
  <r>
    <x v="1045"/>
    <n v="94"/>
    <s v="Crime|Thriller"/>
    <x v="2575"/>
    <x v="5"/>
    <n v="2013"/>
    <n v="6.7"/>
    <n v="51872378"/>
    <n v="13000000"/>
    <n v="38872378"/>
  </r>
  <r>
    <x v="1103"/>
    <n v="90"/>
    <s v="Action|Adventure|Comedy|Family"/>
    <x v="2576"/>
    <x v="5"/>
    <n v="2002"/>
    <n v="5.4"/>
    <n v="28399192"/>
    <n v="13000000"/>
    <n v="15399192"/>
  </r>
  <r>
    <x v="436"/>
    <n v="102"/>
    <s v="Biography|Comedy|Crime|Drama|Romance"/>
    <x v="2577"/>
    <x v="5"/>
    <n v="2009"/>
    <n v="6.6"/>
    <n v="2035566"/>
    <n v="13000000"/>
    <n v="-10964434"/>
  </r>
  <r>
    <x v="176"/>
    <n v="121"/>
    <s v="Action|Crime|Drama|Romance|Thriller"/>
    <x v="2578"/>
    <x v="5"/>
    <n v="1993"/>
    <n v="8"/>
    <n v="12281500"/>
    <n v="13000000"/>
    <n v="-718500"/>
  </r>
  <r>
    <x v="899"/>
    <n v="109"/>
    <s v="Crime|Drama|Thriller"/>
    <x v="2579"/>
    <x v="5"/>
    <n v="2010"/>
    <n v="6.1"/>
    <n v="214966"/>
    <n v="13000000"/>
    <n v="-12785034"/>
  </r>
  <r>
    <x v="1104"/>
    <n v="92"/>
    <s v="Action|Fantasy|Horror|Thriller"/>
    <x v="2580"/>
    <x v="5"/>
    <n v="1995"/>
    <n v="6.7"/>
    <n v="21088568"/>
    <n v="13000000"/>
    <n v="8088568"/>
  </r>
  <r>
    <x v="142"/>
    <n v="81"/>
    <s v="Crime|Thriller"/>
    <x v="2581"/>
    <x v="5"/>
    <n v="2002"/>
    <n v="7.1"/>
    <n v="46563158"/>
    <n v="13000000"/>
    <n v="33563158"/>
  </r>
  <r>
    <x v="15"/>
    <n v="88"/>
    <s v="Comedy|Fantasy|Horror"/>
    <x v="2582"/>
    <x v="5"/>
    <n v="1992"/>
    <n v="7.6"/>
    <n v="11501093"/>
    <n v="13000000"/>
    <n v="-1498907"/>
  </r>
  <r>
    <x v="1105"/>
    <n v="125"/>
    <s v="Action|Adventure|Thriller"/>
    <x v="2583"/>
    <x v="5"/>
    <n v="1974"/>
    <n v="6.8"/>
    <n v="21000000"/>
    <n v="13000000"/>
    <n v="8000000"/>
  </r>
  <r>
    <x v="1061"/>
    <n v="140"/>
    <s v="Crime|Drama|Musical"/>
    <x v="2584"/>
    <x v="5"/>
    <n v="2000"/>
    <n v="8"/>
    <n v="4157491"/>
    <n v="12800000"/>
    <n v="-8642509"/>
  </r>
  <r>
    <x v="1106"/>
    <n v="148"/>
    <s v="Action|Drama|War"/>
    <x v="2585"/>
    <x v="0"/>
    <n v="2004"/>
    <n v="8.1"/>
    <n v="1110186"/>
    <n v="12800000"/>
    <n v="-11689814"/>
  </r>
  <r>
    <x v="1107"/>
    <n v="115"/>
    <s v="Action|Drama|History|War"/>
    <x v="2586"/>
    <x v="5"/>
    <n v="2016"/>
    <n v="6.8"/>
    <n v="31662"/>
    <n v="12620000"/>
    <n v="-12588338"/>
  </r>
  <r>
    <x v="1108"/>
    <n v="84"/>
    <s v="Horror|Thriller"/>
    <x v="2587"/>
    <x v="5"/>
    <n v="2003"/>
    <n v="6.1"/>
    <n v="15417771"/>
    <n v="12600000"/>
    <n v="2817771"/>
  </r>
  <r>
    <x v="293"/>
    <n v="101"/>
    <s v="Drama"/>
    <x v="2588"/>
    <x v="5"/>
    <n v="2011"/>
    <n v="7.1"/>
    <n v="40962534"/>
    <n v="12500000"/>
    <n v="28462534"/>
  </r>
  <r>
    <x v="579"/>
    <n v="100"/>
    <s v="Comedy|Romance"/>
    <x v="2589"/>
    <x v="5"/>
    <n v="2014"/>
    <n v="6.1"/>
    <n v="48637684"/>
    <n v="12500000"/>
    <n v="36137684"/>
  </r>
  <r>
    <x v="1010"/>
    <n v="117"/>
    <s v="Biography|Drama"/>
    <x v="2590"/>
    <x v="5"/>
    <n v="2002"/>
    <n v="7.3"/>
    <n v="21078145"/>
    <n v="12500000"/>
    <n v="8578145"/>
  </r>
  <r>
    <x v="735"/>
    <n v="109"/>
    <s v="Drama"/>
    <x v="2591"/>
    <x v="5"/>
    <n v="2002"/>
    <n v="6.9"/>
    <n v="14060950"/>
    <n v="12500000"/>
    <n v="1560950"/>
  </r>
  <r>
    <x v="707"/>
    <n v="100"/>
    <s v="Crime|Drama|Mystery"/>
    <x v="2592"/>
    <x v="5"/>
    <n v="1992"/>
    <n v="7.8"/>
    <n v="10725228"/>
    <n v="12500000"/>
    <n v="-1774772"/>
  </r>
  <r>
    <x v="1109"/>
    <n v="94"/>
    <s v="Drama|War"/>
    <x v="2593"/>
    <x v="5"/>
    <n v="2008"/>
    <n v="7.8"/>
    <n v="9030581"/>
    <n v="12500000"/>
    <n v="-3469419"/>
  </r>
  <r>
    <x v="1110"/>
    <n v="99"/>
    <s v="Crime|Drama"/>
    <x v="2594"/>
    <x v="5"/>
    <n v="1996"/>
    <n v="6.6"/>
    <n v="1227324"/>
    <n v="12500000"/>
    <n v="-11272676"/>
  </r>
  <r>
    <x v="275"/>
    <n v="69"/>
    <s v="Adventure|Animation|Family"/>
    <x v="2595"/>
    <x v="5"/>
    <n v="1988"/>
    <n v="7.3"/>
    <n v="48092846"/>
    <n v="12500000"/>
    <n v="35592846"/>
  </r>
  <r>
    <x v="1111"/>
    <n v="118"/>
    <s v="Comedy|Drama|Family|Sport"/>
    <x v="2596"/>
    <x v="5"/>
    <n v="2009"/>
    <n v="7"/>
    <n v="1089445"/>
    <n v="12500000"/>
    <n v="-11410555"/>
  </r>
  <r>
    <x v="92"/>
    <n v="107"/>
    <s v="Action|Adventure|Sci-Fi|Thriller"/>
    <x v="2597"/>
    <x v="5"/>
    <n v="1985"/>
    <n v="6.2"/>
    <n v="36200000"/>
    <n v="12305523"/>
    <n v="23894477"/>
  </r>
  <r>
    <x v="1112"/>
    <n v="88"/>
    <s v="Comedy|Fantasy|Horror|Thriller"/>
    <x v="2598"/>
    <x v="5"/>
    <n v="2004"/>
    <n v="4.9000000000000004"/>
    <n v="17016190"/>
    <n v="12000000"/>
    <n v="5016190"/>
  </r>
  <r>
    <x v="479"/>
    <n v="83"/>
    <s v="Comedy|Fantasy"/>
    <x v="2599"/>
    <x v="5"/>
    <n v="2008"/>
    <n v="4.3"/>
    <n v="7001720"/>
    <n v="12000000"/>
    <n v="-4998280"/>
  </r>
  <r>
    <x v="1048"/>
    <n v="144"/>
    <s v="Drama|Mystery"/>
    <x v="2600"/>
    <x v="22"/>
    <n v="2009"/>
    <n v="7.8"/>
    <n v="2222647"/>
    <n v="12000000"/>
    <n v="-9777353"/>
  </r>
  <r>
    <x v="668"/>
    <n v="126"/>
    <s v="Adventure|Comedy|Drama|Romance"/>
    <x v="2601"/>
    <x v="5"/>
    <n v="2004"/>
    <n v="7.5"/>
    <n v="71502303"/>
    <n v="12000000"/>
    <n v="59502303"/>
  </r>
  <r>
    <x v="431"/>
    <n v="84"/>
    <s v="Action|Crime|Thriller"/>
    <x v="2602"/>
    <x v="8"/>
    <n v="2004"/>
    <n v="7.2"/>
    <n v="1197786"/>
    <n v="12000000"/>
    <n v="-10802214"/>
  </r>
  <r>
    <x v="1113"/>
    <n v="117"/>
    <s v="Comedy|Drama|War"/>
    <x v="2603"/>
    <x v="5"/>
    <n v="1999"/>
    <n v="6.9"/>
    <n v="14348123"/>
    <n v="12000000"/>
    <n v="2348123"/>
  </r>
  <r>
    <x v="871"/>
    <n v="97"/>
    <s v="Comedy|Romance"/>
    <x v="2604"/>
    <x v="5"/>
    <n v="1995"/>
    <n v="6.8"/>
    <n v="56631572"/>
    <n v="12000000"/>
    <n v="44631572"/>
  </r>
  <r>
    <x v="693"/>
    <n v="106"/>
    <s v="Comedy|Drama|Romance"/>
    <x v="2605"/>
    <x v="5"/>
    <n v="2007"/>
    <n v="7.4"/>
    <n v="5949693"/>
    <n v="12000000"/>
    <n v="-6050307"/>
  </r>
  <r>
    <x v="136"/>
    <n v="122"/>
    <s v="Comedy|Romance"/>
    <x v="2606"/>
    <x v="5"/>
    <n v="2012"/>
    <n v="6.6"/>
    <n v="91547205"/>
    <n v="12000000"/>
    <n v="79547205"/>
  </r>
  <r>
    <x v="136"/>
    <n v="102"/>
    <s v="Comedy|Drama"/>
    <x v="2607"/>
    <x v="5"/>
    <n v="2002"/>
    <n v="6.3"/>
    <n v="75074950"/>
    <n v="12000000"/>
    <n v="63074950"/>
  </r>
  <r>
    <x v="61"/>
    <n v="78"/>
    <s v="Comedy"/>
    <x v="2608"/>
    <x v="5"/>
    <n v="1994"/>
    <n v="6.9"/>
    <n v="72217000"/>
    <n v="12000000"/>
    <n v="60217000"/>
  </r>
  <r>
    <x v="1114"/>
    <n v="114"/>
    <s v="Sci-Fi|Thriller"/>
    <x v="2609"/>
    <x v="5"/>
    <n v="1983"/>
    <n v="7.1"/>
    <n v="79568000"/>
    <n v="12000000"/>
    <n v="67568000"/>
  </r>
  <r>
    <x v="105"/>
    <n v="112"/>
    <s v="Crime|Drama|Romance|Thriller"/>
    <x v="2610"/>
    <x v="5"/>
    <n v="1985"/>
    <n v="7.4"/>
    <n v="65500000"/>
    <n v="12000000"/>
    <n v="53500000"/>
  </r>
  <r>
    <x v="1115"/>
    <n v="110"/>
    <s v="Action|Adventure|Drama|Thriller|War"/>
    <x v="2611"/>
    <x v="5"/>
    <n v="2012"/>
    <n v="6.5"/>
    <n v="70011073"/>
    <n v="12000000"/>
    <n v="58011073"/>
  </r>
  <r>
    <x v="530"/>
    <n v="104"/>
    <s v="Crime|Drama|Music|Romance"/>
    <x v="2612"/>
    <x v="5"/>
    <n v="2006"/>
    <n v="6.5"/>
    <n v="65269010"/>
    <n v="12000000"/>
    <n v="53269010"/>
  </r>
  <r>
    <x v="1116"/>
    <n v="81"/>
    <s v="Adventure|Animation|Comedy|Crime"/>
    <x v="2613"/>
    <x v="5"/>
    <n v="1996"/>
    <n v="6.8"/>
    <n v="63071133"/>
    <n v="12000000"/>
    <n v="51071133"/>
  </r>
  <r>
    <x v="180"/>
    <n v="154"/>
    <s v="Crime|Thriller"/>
    <x v="2614"/>
    <x v="5"/>
    <n v="1997"/>
    <n v="7.5"/>
    <n v="39647595"/>
    <n v="12000000"/>
    <n v="27647595"/>
  </r>
  <r>
    <x v="454"/>
    <n v="102"/>
    <s v="Adventure|Comedy"/>
    <x v="2615"/>
    <x v="5"/>
    <n v="2008"/>
    <n v="6.6"/>
    <n v="38087366"/>
    <n v="12000000"/>
    <n v="26087366"/>
  </r>
  <r>
    <x v="147"/>
    <n v="89"/>
    <s v="Drama|Sci-Fi|Thriller"/>
    <x v="2616"/>
    <x v="5"/>
    <n v="2012"/>
    <n v="7.1"/>
    <n v="64572496"/>
    <n v="12000000"/>
    <n v="52572496"/>
  </r>
  <r>
    <x v="514"/>
    <n v="132"/>
    <s v="Drama|Musical|Romance"/>
    <x v="2617"/>
    <x v="5"/>
    <n v="1983"/>
    <n v="6.6"/>
    <n v="30400000"/>
    <n v="12000000"/>
    <n v="18400000"/>
  </r>
  <r>
    <x v="1117"/>
    <n v="93"/>
    <s v="Comedy|Drama"/>
    <x v="2618"/>
    <x v="5"/>
    <n v="2002"/>
    <n v="3.3"/>
    <n v="37188667"/>
    <n v="12000000"/>
    <n v="25188667"/>
  </r>
  <r>
    <x v="1118"/>
    <n v="93"/>
    <s v="Comedy|Crime"/>
    <x v="2619"/>
    <x v="5"/>
    <n v="2012"/>
    <n v="6.7"/>
    <n v="54724272"/>
    <n v="12000000"/>
    <n v="42724272"/>
  </r>
  <r>
    <x v="1044"/>
    <n v="96"/>
    <s v="Drama|Thriller"/>
    <x v="2620"/>
    <x v="5"/>
    <n v="2002"/>
    <n v="6.8"/>
    <n v="31597131"/>
    <n v="12000000"/>
    <n v="19597131"/>
  </r>
  <r>
    <x v="1119"/>
    <n v="89"/>
    <s v="Horror|Sci-Fi|Thriller"/>
    <x v="2621"/>
    <x v="5"/>
    <n v="2008"/>
    <n v="6"/>
    <n v="31691811"/>
    <n v="12000000"/>
    <n v="19691811"/>
  </r>
  <r>
    <x v="1120"/>
    <n v="92"/>
    <s v="Horror|Mystery"/>
    <x v="2622"/>
    <x v="5"/>
    <n v="2008"/>
    <n v="5.4"/>
    <n v="31397498"/>
    <n v="12000000"/>
    <n v="19397498"/>
  </r>
  <r>
    <x v="1121"/>
    <n v="97"/>
    <s v="Comedy"/>
    <x v="2623"/>
    <x v="5"/>
    <n v="2004"/>
    <n v="4.3"/>
    <n v="31179516"/>
    <n v="12000000"/>
    <n v="19179516"/>
  </r>
  <r>
    <x v="403"/>
    <n v="93"/>
    <s v="Comedy|Fantasy"/>
    <x v="2624"/>
    <x v="5"/>
    <n v="2001"/>
    <n v="6.2"/>
    <n v="31155435"/>
    <n v="12000000"/>
    <n v="19155435"/>
  </r>
  <r>
    <x v="1122"/>
    <n v="89"/>
    <s v="Comedy|Drama|Family|Fantasy|Musical"/>
    <x v="2625"/>
    <x v="5"/>
    <n v="1992"/>
    <n v="7.7"/>
    <n v="27281507"/>
    <n v="12000000"/>
    <n v="15281507"/>
  </r>
  <r>
    <x v="491"/>
    <n v="123"/>
    <s v="Biography|Drama|Romance"/>
    <x v="2626"/>
    <x v="5"/>
    <n v="2002"/>
    <n v="7.4"/>
    <n v="25776062"/>
    <n v="12000000"/>
    <n v="13776062"/>
  </r>
  <r>
    <x v="1123"/>
    <n v="93"/>
    <s v="Documentary|Music"/>
    <x v="2627"/>
    <x v="5"/>
    <n v="2012"/>
    <n v="5.9"/>
    <n v="25240988"/>
    <n v="12000000"/>
    <n v="13240988"/>
  </r>
  <r>
    <x v="1124"/>
    <n v="133"/>
    <s v="Drama|Romance"/>
    <x v="2628"/>
    <x v="5"/>
    <n v="2014"/>
    <n v="7.8"/>
    <n v="124868837"/>
    <n v="12000000"/>
    <n v="112868837"/>
  </r>
  <r>
    <x v="259"/>
    <n v="121"/>
    <s v="Crime|Drama"/>
    <x v="2629"/>
    <x v="5"/>
    <n v="1998"/>
    <n v="7.4"/>
    <n v="22905674"/>
    <n v="12000000"/>
    <n v="10905674"/>
  </r>
  <r>
    <x v="582"/>
    <n v="102"/>
    <s v="Comedy|Romance"/>
    <x v="2630"/>
    <x v="5"/>
    <n v="2014"/>
    <n v="6.5"/>
    <n v="25277561"/>
    <n v="12000000"/>
    <n v="13277561"/>
  </r>
  <r>
    <x v="379"/>
    <n v="99"/>
    <s v="Horror|Mystery|Thriller"/>
    <x v="2631"/>
    <x v="5"/>
    <n v="1999"/>
    <n v="7"/>
    <n v="21133087"/>
    <n v="12000000"/>
    <n v="9133087"/>
  </r>
  <r>
    <x v="481"/>
    <n v="98"/>
    <s v="Biography|Drama"/>
    <x v="2632"/>
    <x v="5"/>
    <n v="2013"/>
    <n v="7.6"/>
    <n v="37707719"/>
    <n v="12000000"/>
    <n v="25707719"/>
  </r>
  <r>
    <x v="1017"/>
    <n v="104"/>
    <s v="Comedy|Family|Fantasy|Romance"/>
    <x v="2633"/>
    <x v="5"/>
    <n v="2006"/>
    <n v="5.3"/>
    <n v="18595716"/>
    <n v="12000000"/>
    <n v="6595716"/>
  </r>
  <r>
    <x v="1125"/>
    <n v="109"/>
    <s v="Drama|Mystery|Romance"/>
    <x v="2634"/>
    <x v="5"/>
    <n v="2015"/>
    <n v="6.4"/>
    <n v="31990064"/>
    <n v="12000000"/>
    <n v="19990064"/>
  </r>
  <r>
    <x v="668"/>
    <n v="115"/>
    <s v="Adventure|Comedy|Drama"/>
    <x v="2635"/>
    <x v="5"/>
    <n v="2013"/>
    <n v="7.8"/>
    <n v="17613460"/>
    <n v="12000000"/>
    <n v="5613460"/>
  </r>
  <r>
    <x v="335"/>
    <n v="91"/>
    <s v="Comedy|Crime|Family"/>
    <x v="2636"/>
    <x v="5"/>
    <n v="2001"/>
    <n v="5.3"/>
    <n v="17292381"/>
    <n v="12000000"/>
    <n v="5292381"/>
  </r>
  <r>
    <x v="743"/>
    <n v="94"/>
    <s v="Comedy|Drama"/>
    <x v="2637"/>
    <x v="5"/>
    <n v="2011"/>
    <n v="6.3"/>
    <n v="16300302"/>
    <n v="12000000"/>
    <n v="4300302"/>
  </r>
  <r>
    <x v="394"/>
    <n v="93"/>
    <s v="Action|Crime|Thriller"/>
    <x v="2638"/>
    <x v="5"/>
    <n v="2006"/>
    <n v="7"/>
    <n v="27829874"/>
    <n v="12000000"/>
    <n v="15829874"/>
  </r>
  <r>
    <x v="384"/>
    <n v="100"/>
    <s v="Comedy|Drama|Romance"/>
    <x v="2639"/>
    <x v="5"/>
    <n v="1998"/>
    <n v="6.6"/>
    <n v="12902790"/>
    <n v="12000000"/>
    <n v="902790"/>
  </r>
  <r>
    <x v="1126"/>
    <n v="93"/>
    <s v="Comedy"/>
    <x v="2640"/>
    <x v="5"/>
    <n v="2002"/>
    <n v="5.4"/>
    <n v="10198766"/>
    <n v="12000000"/>
    <n v="-1801234"/>
  </r>
  <r>
    <x v="489"/>
    <n v="123"/>
    <s v="Drama|Fantasy|Romance"/>
    <x v="2641"/>
    <x v="5"/>
    <n v="2013"/>
    <n v="7.8"/>
    <n v="15294553"/>
    <n v="12000000"/>
    <n v="3294553"/>
  </r>
  <r>
    <x v="1127"/>
    <n v="107"/>
    <s v="Drama|Thriller"/>
    <x v="2642"/>
    <x v="5"/>
    <n v="2012"/>
    <n v="6.6"/>
    <n v="7918283"/>
    <n v="12000000"/>
    <n v="-4081717"/>
  </r>
  <r>
    <x v="1128"/>
    <n v="106"/>
    <s v="Sci-Fi|Thriller"/>
    <x v="2643"/>
    <x v="5"/>
    <n v="2015"/>
    <n v="6.4"/>
    <n v="22331028"/>
    <n v="12000000"/>
    <n v="10331028"/>
  </r>
  <r>
    <x v="1129"/>
    <n v="109"/>
    <s v="Biography|Drama|Music"/>
    <x v="2644"/>
    <x v="5"/>
    <n v="2008"/>
    <n v="7"/>
    <n v="8134217"/>
    <n v="12000000"/>
    <n v="-3865783"/>
  </r>
  <r>
    <x v="1130"/>
    <n v="86"/>
    <s v="Comedy"/>
    <x v="2645"/>
    <x v="5"/>
    <n v="2006"/>
    <n v="6.3"/>
    <n v="5542025"/>
    <n v="12000000"/>
    <n v="-6457975"/>
  </r>
  <r>
    <x v="734"/>
    <n v="113"/>
    <s v="Comedy|Drama"/>
    <x v="2646"/>
    <x v="5"/>
    <n v="1998"/>
    <n v="6.3"/>
    <n v="5032496"/>
    <n v="12000000"/>
    <n v="-6967504"/>
  </r>
  <r>
    <x v="352"/>
    <n v="122"/>
    <s v="Comedy|Drama"/>
    <x v="2647"/>
    <x v="5"/>
    <n v="2006"/>
    <n v="6.2"/>
    <n v="6754898"/>
    <n v="12000000"/>
    <n v="-5245102"/>
  </r>
  <r>
    <x v="973"/>
    <n v="90"/>
    <s v="Comedy|Musical|Romance"/>
    <x v="2648"/>
    <x v="5"/>
    <n v="2003"/>
    <n v="2.1"/>
    <n v="4922166"/>
    <n v="12000000"/>
    <n v="-7077834"/>
  </r>
  <r>
    <x v="485"/>
    <n v="108"/>
    <s v="Comedy|Drama"/>
    <x v="2649"/>
    <x v="5"/>
    <n v="1996"/>
    <n v="5"/>
    <n v="4903000"/>
    <n v="12000000"/>
    <n v="-7097000"/>
  </r>
  <r>
    <x v="1131"/>
    <n v="113"/>
    <s v="Mystery|Thriller"/>
    <x v="2650"/>
    <x v="5"/>
    <n v="2003"/>
    <n v="5.3"/>
    <n v="4717455"/>
    <n v="12000000"/>
    <n v="-7282545"/>
  </r>
  <r>
    <x v="799"/>
    <n v="110"/>
    <s v="Drama|Romance"/>
    <x v="2651"/>
    <x v="5"/>
    <n v="2008"/>
    <n v="7.1"/>
    <n v="3148482"/>
    <n v="12000000"/>
    <n v="-8851518"/>
  </r>
  <r>
    <x v="1132"/>
    <n v="109"/>
    <s v="Drama"/>
    <x v="2652"/>
    <x v="5"/>
    <n v="2001"/>
    <n v="7"/>
    <n v="2326407"/>
    <n v="12000000"/>
    <n v="-9673593"/>
  </r>
  <r>
    <x v="1133"/>
    <n v="101"/>
    <s v="Fantasy|Horror|Thriller"/>
    <x v="2653"/>
    <x v="5"/>
    <n v="1999"/>
    <n v="7.1"/>
    <n v="2060953"/>
    <n v="12000000"/>
    <n v="-9939047"/>
  </r>
  <r>
    <x v="1134"/>
    <n v="97"/>
    <s v="Comedy|Drama|Romance"/>
    <x v="2654"/>
    <x v="5"/>
    <n v="2007"/>
    <n v="7"/>
    <n v="3950294"/>
    <n v="12000000"/>
    <n v="-8049706"/>
  </r>
  <r>
    <x v="1135"/>
    <n v="104"/>
    <s v="Comedy|Drama"/>
    <x v="2655"/>
    <x v="5"/>
    <n v="2002"/>
    <n v="7.1"/>
    <n v="1779284"/>
    <n v="12000000"/>
    <n v="-10220716"/>
  </r>
  <r>
    <x v="0"/>
    <n v="99"/>
    <s v="Drama|Thriller"/>
    <x v="2656"/>
    <x v="5"/>
    <n v="2013"/>
    <n v="6.8"/>
    <n v="1702277"/>
    <n v="12000000"/>
    <n v="-10297723"/>
  </r>
  <r>
    <x v="565"/>
    <n v="129"/>
    <s v="Drama|Romance|Sci-Fi"/>
    <x v="2657"/>
    <x v="14"/>
    <n v="2004"/>
    <n v="7.5"/>
    <n v="261481"/>
    <n v="12000000"/>
    <n v="-11738519"/>
  </r>
  <r>
    <x v="1136"/>
    <n v="91"/>
    <s v="Crime|Drama|Romance"/>
    <x v="2658"/>
    <x v="5"/>
    <n v="2007"/>
    <n v="6.3"/>
    <n v="1506998"/>
    <n v="12000000"/>
    <n v="-10493002"/>
  </r>
  <r>
    <x v="1137"/>
    <n v="100"/>
    <s v="Adventure|Drama|Family"/>
    <x v="2659"/>
    <x v="5"/>
    <n v="2005"/>
    <n v="7.3"/>
    <n v="860002"/>
    <n v="12000000"/>
    <n v="-11139998"/>
  </r>
  <r>
    <x v="382"/>
    <n v="111"/>
    <s v="Drama|Mystery|Romance"/>
    <x v="2660"/>
    <x v="5"/>
    <n v="2009"/>
    <n v="6.8"/>
    <n v="548934"/>
    <n v="12000000"/>
    <n v="-11451066"/>
  </r>
  <r>
    <x v="22"/>
    <n v="86"/>
    <s v="Comedy|Crime"/>
    <x v="2661"/>
    <x v="5"/>
    <n v="2002"/>
    <n v="6.4"/>
    <n v="333976"/>
    <n v="12000000"/>
    <n v="-11666024"/>
  </r>
  <r>
    <x v="795"/>
    <n v="107"/>
    <s v="Comedy|Drama"/>
    <x v="2662"/>
    <x v="5"/>
    <n v="1997"/>
    <n v="6"/>
    <n v="141853"/>
    <n v="12000000"/>
    <n v="-11858147"/>
  </r>
  <r>
    <x v="1138"/>
    <n v="120"/>
    <s v="Crime|Drama|Thriller"/>
    <x v="2663"/>
    <x v="5"/>
    <n v="2007"/>
    <n v="7.5"/>
    <n v="214202"/>
    <n v="12000000"/>
    <n v="-11785798"/>
  </r>
  <r>
    <x v="1139"/>
    <n v="110"/>
    <s v="Comedy"/>
    <x v="2664"/>
    <x v="5"/>
    <n v="1999"/>
    <n v="4.5999999999999996"/>
    <n v="175370"/>
    <n v="12000000"/>
    <n v="-11824630"/>
  </r>
  <r>
    <x v="1140"/>
    <n v="132"/>
    <s v="Drama|History|War"/>
    <x v="2665"/>
    <x v="6"/>
    <n v="2009"/>
    <n v="7.7"/>
    <n v="119922"/>
    <n v="12000000"/>
    <n v="-11880078"/>
  </r>
  <r>
    <x v="1141"/>
    <n v="111"/>
    <s v="Drama"/>
    <x v="2666"/>
    <x v="5"/>
    <n v="2015"/>
    <n v="7.5"/>
    <n v="14616"/>
    <n v="12000000"/>
    <n v="-11985384"/>
  </r>
  <r>
    <x v="281"/>
    <n v="99"/>
    <s v="Biography|Drama"/>
    <x v="2667"/>
    <x v="5"/>
    <n v="2014"/>
    <n v="5.8"/>
    <n v="91443253"/>
    <n v="12000000"/>
    <n v="79443253"/>
  </r>
  <r>
    <x v="215"/>
    <n v="91"/>
    <s v="Crime|Drama|Thriller"/>
    <x v="2668"/>
    <x v="5"/>
    <n v="1992"/>
    <n v="6"/>
    <n v="21370057"/>
    <n v="12000000"/>
    <n v="9370057"/>
  </r>
  <r>
    <x v="1142"/>
    <n v="100"/>
    <s v="Horror|Sci-Fi"/>
    <x v="2669"/>
    <x v="5"/>
    <n v="1986"/>
    <n v="5.5"/>
    <n v="4884663"/>
    <n v="12000000"/>
    <n v="-7115337"/>
  </r>
  <r>
    <x v="323"/>
    <n v="161"/>
    <s v="Adventure|Mystery|Sci-Fi"/>
    <x v="2670"/>
    <x v="5"/>
    <n v="1968"/>
    <n v="8.3000000000000007"/>
    <n v="56715371"/>
    <n v="12000000"/>
    <n v="44715371"/>
  </r>
  <r>
    <x v="213"/>
    <n v="92"/>
    <s v="Comedy|Sport"/>
    <x v="2671"/>
    <x v="5"/>
    <n v="1996"/>
    <n v="7"/>
    <n v="38624000"/>
    <n v="12000000"/>
    <n v="26624000"/>
  </r>
  <r>
    <x v="1143"/>
    <n v="103"/>
    <s v="Comedy|Romance"/>
    <x v="2672"/>
    <x v="5"/>
    <n v="2006"/>
    <n v="5.5"/>
    <n v="28435406"/>
    <n v="12000000"/>
    <n v="16435406"/>
  </r>
  <r>
    <x v="5"/>
    <n v="128"/>
    <s v="Adventure|Drama|Thriller"/>
    <x v="2673"/>
    <x v="3"/>
    <n v="2010"/>
    <n v="8"/>
    <n v="4018695"/>
    <n v="12000000"/>
    <n v="-7981305"/>
  </r>
  <r>
    <x v="786"/>
    <n v="95"/>
    <s v="Crime|Drama|Thriller"/>
    <x v="2674"/>
    <x v="5"/>
    <n v="2012"/>
    <n v="6.3"/>
    <n v="65804"/>
    <n v="12000000"/>
    <n v="-11934196"/>
  </r>
  <r>
    <x v="1144"/>
    <n v="134"/>
    <s v="Drama"/>
    <x v="2675"/>
    <x v="2"/>
    <n v="1993"/>
    <n v="7.5"/>
    <n v="48856"/>
    <n v="11900000"/>
    <n v="-11851144"/>
  </r>
  <r>
    <x v="981"/>
    <n v="134"/>
    <s v="Drama|Romance"/>
    <x v="2676"/>
    <x v="5"/>
    <n v="1993"/>
    <n v="7.9"/>
    <n v="22954968"/>
    <n v="11500000"/>
    <n v="11454968"/>
  </r>
  <r>
    <x v="1042"/>
    <n v="103"/>
    <s v="Fantasy|Horror"/>
    <x v="2677"/>
    <x v="5"/>
    <n v="1989"/>
    <n v="6.6"/>
    <n v="57469179"/>
    <n v="11500000"/>
    <n v="45969179"/>
  </r>
  <r>
    <x v="1145"/>
    <n v="109"/>
    <s v="Comedy"/>
    <x v="2678"/>
    <x v="5"/>
    <n v="2016"/>
    <n v="6"/>
    <n v="35537564"/>
    <n v="11500000"/>
    <n v="24037564"/>
  </r>
  <r>
    <x v="1146"/>
    <n v="100"/>
    <s v="Action|Crime|Drama|Thriller"/>
    <x v="2679"/>
    <x v="5"/>
    <n v="1993"/>
    <n v="6.6"/>
    <n v="3275585"/>
    <n v="11500000"/>
    <n v="-8224415"/>
  </r>
  <r>
    <x v="1040"/>
    <n v="86"/>
    <s v="Drama|Family"/>
    <x v="2680"/>
    <x v="5"/>
    <n v="2006"/>
    <n v="6.6"/>
    <n v="13751"/>
    <n v="11400000"/>
    <n v="-11386249"/>
  </r>
  <r>
    <x v="1147"/>
    <n v="121"/>
    <s v="Action|Drama|History|Romance|War|Western"/>
    <x v="2681"/>
    <x v="5"/>
    <n v="1999"/>
    <n v="6.2"/>
    <n v="229311"/>
    <n v="11350000"/>
    <n v="-11120689"/>
  </r>
  <r>
    <x v="835"/>
    <n v="92"/>
    <s v="Horror|Thriller"/>
    <x v="2682"/>
    <x v="5"/>
    <n v="2013"/>
    <n v="4.8"/>
    <n v="34334256"/>
    <n v="11000000"/>
    <n v="23334256"/>
  </r>
  <r>
    <x v="781"/>
    <n v="102"/>
    <s v="Comedy|Drama|Family"/>
    <x v="2683"/>
    <x v="5"/>
    <n v="1987"/>
    <n v="5.9"/>
    <n v="167780960"/>
    <n v="11000000"/>
    <n v="156780960"/>
  </r>
  <r>
    <x v="1148"/>
    <n v="85"/>
    <s v="Action|Horror|Sci-Fi|Thriller"/>
    <x v="2684"/>
    <x v="5"/>
    <n v="2001"/>
    <n v="4.4000000000000004"/>
    <n v="12610731"/>
    <n v="11000000"/>
    <n v="1610731"/>
  </r>
  <r>
    <x v="778"/>
    <n v="96"/>
    <s v="Drama|Mystery|Romance|Thriller"/>
    <x v="2685"/>
    <x v="5"/>
    <n v="2009"/>
    <n v="6.3"/>
    <n v="3074838"/>
    <n v="11000000"/>
    <n v="-7925162"/>
  </r>
  <r>
    <x v="177"/>
    <n v="95"/>
    <s v="Comedy"/>
    <x v="2686"/>
    <x v="5"/>
    <n v="1999"/>
    <n v="7"/>
    <n v="101736215"/>
    <n v="11000000"/>
    <n v="90736215"/>
  </r>
  <r>
    <x v="700"/>
    <n v="116"/>
    <s v="Action|Adventure|Sci-Fi"/>
    <x v="2687"/>
    <x v="5"/>
    <n v="1982"/>
    <n v="7.7"/>
    <n v="78900000"/>
    <n v="11000000"/>
    <n v="67900000"/>
  </r>
  <r>
    <x v="253"/>
    <n v="106"/>
    <s v="Comedy|Fantasy|Horror"/>
    <x v="2688"/>
    <x v="5"/>
    <n v="1984"/>
    <n v="7.2"/>
    <n v="148170000"/>
    <n v="11000000"/>
    <n v="137170000"/>
  </r>
  <r>
    <x v="152"/>
    <n v="125"/>
    <s v="Action|Adventure|Fantasy|Sci-Fi"/>
    <x v="2689"/>
    <x v="5"/>
    <n v="1977"/>
    <n v="8.6999999999999993"/>
    <n v="460935665"/>
    <n v="11000000"/>
    <n v="449935665"/>
  </r>
  <r>
    <x v="967"/>
    <n v="200"/>
    <s v="Drama|Romance|War"/>
    <x v="2690"/>
    <x v="5"/>
    <n v="1965"/>
    <n v="8"/>
    <n v="111722000"/>
    <n v="11000000"/>
    <n v="100722000"/>
  </r>
  <r>
    <x v="354"/>
    <n v="112"/>
    <s v="Comedy|Drama|Family|Music|Musical|Romance"/>
    <x v="2691"/>
    <x v="5"/>
    <n v="2008"/>
    <n v="4.5"/>
    <n v="90556401"/>
    <n v="11000000"/>
    <n v="79556401"/>
  </r>
  <r>
    <x v="564"/>
    <n v="120"/>
    <s v="Comedy|Crime"/>
    <x v="2692"/>
    <x v="5"/>
    <n v="1992"/>
    <n v="7.5"/>
    <n v="52929168"/>
    <n v="11000000"/>
    <n v="41929168"/>
  </r>
  <r>
    <x v="1149"/>
    <n v="107"/>
    <s v="Drama|Fantasy|Music|Romance"/>
    <x v="2693"/>
    <x v="5"/>
    <n v="2014"/>
    <n v="6.8"/>
    <n v="50461335"/>
    <n v="11000000"/>
    <n v="39461335"/>
  </r>
  <r>
    <x v="1150"/>
    <n v="107"/>
    <s v="Comedy|Sport"/>
    <x v="2694"/>
    <x v="5"/>
    <n v="1989"/>
    <n v="7.2"/>
    <n v="49797148"/>
    <n v="11000000"/>
    <n v="38797148"/>
  </r>
  <r>
    <x v="240"/>
    <n v="101"/>
    <s v="Drama|Romance"/>
    <x v="2695"/>
    <x v="5"/>
    <n v="2002"/>
    <n v="7.4"/>
    <n v="41227069"/>
    <n v="11000000"/>
    <n v="30227069"/>
  </r>
  <r>
    <x v="648"/>
    <n v="122"/>
    <s v="Crime|Drama"/>
    <x v="2696"/>
    <x v="5"/>
    <n v="1995"/>
    <n v="7.6"/>
    <n v="39025000"/>
    <n v="11000000"/>
    <n v="28025000"/>
  </r>
  <r>
    <x v="894"/>
    <n v="92"/>
    <s v="Horror|Mystery"/>
    <x v="2697"/>
    <x v="5"/>
    <n v="2009"/>
    <n v="6"/>
    <n v="27669413"/>
    <n v="11000000"/>
    <n v="16669413"/>
  </r>
  <r>
    <x v="1014"/>
    <n v="110"/>
    <s v="Drama"/>
    <x v="2698"/>
    <x v="5"/>
    <n v="2008"/>
    <n v="7.3"/>
    <n v="37766350"/>
    <n v="11000000"/>
    <n v="26766350"/>
  </r>
  <r>
    <x v="1151"/>
    <n v="86"/>
    <s v="Comedy|Crime"/>
    <x v="2699"/>
    <x v="5"/>
    <n v="2001"/>
    <n v="4.5999999999999996"/>
    <n v="23978402"/>
    <n v="11000000"/>
    <n v="12978402"/>
  </r>
  <r>
    <x v="1152"/>
    <n v="111"/>
    <s v="Drama|Romance"/>
    <x v="2700"/>
    <x v="5"/>
    <n v="2015"/>
    <n v="7.5"/>
    <n v="38317535"/>
    <n v="11000000"/>
    <n v="27317535"/>
  </r>
  <r>
    <x v="1153"/>
    <n v="89"/>
    <s v="Comedy|Sport"/>
    <x v="2701"/>
    <x v="5"/>
    <n v="2001"/>
    <n v="6.3"/>
    <n v="13903262"/>
    <n v="11000000"/>
    <n v="2903262"/>
  </r>
  <r>
    <x v="528"/>
    <n v="84"/>
    <s v="Comedy"/>
    <x v="2702"/>
    <x v="5"/>
    <n v="2000"/>
    <n v="5.0999999999999996"/>
    <n v="13592872"/>
    <n v="11000000"/>
    <n v="2592872"/>
  </r>
  <r>
    <x v="1154"/>
    <n v="98"/>
    <s v="Comedy|Drama"/>
    <x v="2703"/>
    <x v="5"/>
    <n v="2012"/>
    <n v="6.8"/>
    <n v="18381787"/>
    <n v="11000000"/>
    <n v="7381787"/>
  </r>
  <r>
    <x v="1155"/>
    <n v="95"/>
    <s v="Comedy"/>
    <x v="2704"/>
    <x v="5"/>
    <n v="2001"/>
    <n v="5.3"/>
    <n v="13558739"/>
    <n v="11000000"/>
    <n v="2558739"/>
  </r>
  <r>
    <x v="1156"/>
    <n v="100"/>
    <s v="Crime|Drama|Thriller"/>
    <x v="2705"/>
    <x v="5"/>
    <n v="2001"/>
    <n v="7.3"/>
    <n v="13103828"/>
    <n v="11000000"/>
    <n v="2103828"/>
  </r>
  <r>
    <x v="1157"/>
    <n v="109"/>
    <s v="Biography|Drama|History"/>
    <x v="2706"/>
    <x v="5"/>
    <n v="2015"/>
    <n v="7.3"/>
    <n v="33305037"/>
    <n v="11000000"/>
    <n v="22305037"/>
  </r>
  <r>
    <x v="143"/>
    <n v="118"/>
    <s v="Biography|Drama"/>
    <x v="2707"/>
    <x v="5"/>
    <n v="2004"/>
    <n v="7.1"/>
    <n v="10214647"/>
    <n v="11000000"/>
    <n v="-785353"/>
  </r>
  <r>
    <x v="1158"/>
    <n v="86"/>
    <s v="Comedy|Romance"/>
    <x v="2708"/>
    <x v="5"/>
    <n v="2002"/>
    <n v="5.3"/>
    <n v="4814244"/>
    <n v="11000000"/>
    <n v="-6185756"/>
  </r>
  <r>
    <x v="609"/>
    <n v="118"/>
    <s v="Drama|Romance"/>
    <x v="2709"/>
    <x v="5"/>
    <n v="1993"/>
    <n v="7.8"/>
    <n v="9170214"/>
    <n v="11000000"/>
    <n v="-1829786"/>
  </r>
  <r>
    <x v="1159"/>
    <n v="125"/>
    <s v="Crime|Drama"/>
    <x v="2710"/>
    <x v="5"/>
    <n v="2004"/>
    <n v="7.7"/>
    <n v="3753806"/>
    <n v="11000000"/>
    <n v="-7246194"/>
  </r>
  <r>
    <x v="1091"/>
    <n v="94"/>
    <s v="Comedy|Music|Romance"/>
    <x v="2711"/>
    <x v="5"/>
    <n v="2002"/>
    <n v="5.4"/>
    <n v="3034181"/>
    <n v="11000000"/>
    <n v="-7965819"/>
  </r>
  <r>
    <x v="812"/>
    <n v="113"/>
    <s v="Comedy|Drama|Romance"/>
    <x v="2712"/>
    <x v="5"/>
    <n v="1995"/>
    <n v="6.2"/>
    <n v="2832826"/>
    <n v="11000000"/>
    <n v="-8167174"/>
  </r>
  <r>
    <x v="570"/>
    <n v="104"/>
    <s v="Drama|Music"/>
    <x v="2713"/>
    <x v="5"/>
    <n v="2013"/>
    <n v="7.4"/>
    <n v="13214255"/>
    <n v="11000000"/>
    <n v="2214255"/>
  </r>
  <r>
    <x v="1160"/>
    <n v="102"/>
    <s v="Adventure|Drama|Romance"/>
    <x v="2714"/>
    <x v="5"/>
    <n v="1991"/>
    <n v="5.0999999999999996"/>
    <n v="2807854"/>
    <n v="11000000"/>
    <n v="-8192146"/>
  </r>
  <r>
    <x v="1161"/>
    <n v="104"/>
    <s v="Biography|Drama|Music"/>
    <x v="2715"/>
    <x v="5"/>
    <n v="2006"/>
    <n v="6.8"/>
    <n v="352786"/>
    <n v="11000000"/>
    <n v="-10647214"/>
  </r>
  <r>
    <x v="187"/>
    <n v="96"/>
    <s v="Comedy|Horror|Sci-Fi"/>
    <x v="2716"/>
    <x v="5"/>
    <n v="1990"/>
    <n v="7.1"/>
    <n v="16667084"/>
    <n v="11000000"/>
    <n v="5667084"/>
  </r>
  <r>
    <x v="411"/>
    <n v="98"/>
    <s v="Crime|Drama|Romance|Thriller"/>
    <x v="2717"/>
    <x v="5"/>
    <n v="2011"/>
    <n v="6.7"/>
    <n v="1987762"/>
    <n v="11000000"/>
    <n v="-9012238"/>
  </r>
  <r>
    <x v="33"/>
    <n v="116"/>
    <s v="Horror|Sci-Fi"/>
    <x v="2718"/>
    <x v="5"/>
    <n v="1979"/>
    <n v="8.5"/>
    <n v="78900000"/>
    <n v="11000000"/>
    <n v="67900000"/>
  </r>
  <r>
    <x v="97"/>
    <n v="96"/>
    <s v="Horror|Mystery|Thriller"/>
    <x v="2719"/>
    <x v="5"/>
    <n v="2003"/>
    <n v="4.9000000000000004"/>
    <n v="32131483"/>
    <n v="11000000"/>
    <n v="21131483"/>
  </r>
  <r>
    <x v="1162"/>
    <n v="145"/>
    <s v="Drama|History|War"/>
    <x v="2720"/>
    <x v="4"/>
    <n v="2012"/>
    <n v="6.6"/>
    <n v="5669081"/>
    <n v="10818775"/>
    <n v="-5149694"/>
  </r>
  <r>
    <x v="1163"/>
    <n v="95"/>
    <s v="Horror|Mystery"/>
    <x v="2721"/>
    <x v="5"/>
    <n v="2008"/>
    <n v="5.8"/>
    <n v="56729973"/>
    <n v="10800000"/>
    <n v="45929973"/>
  </r>
  <r>
    <x v="1142"/>
    <n v="120"/>
    <s v="Fantasy|Horror"/>
    <x v="2722"/>
    <x v="5"/>
    <n v="1982"/>
    <n v="7.4"/>
    <n v="76600000"/>
    <n v="10700000"/>
    <n v="65900000"/>
  </r>
  <r>
    <x v="1164"/>
    <n v="103"/>
    <s v="Horror"/>
    <x v="2723"/>
    <x v="5"/>
    <n v="2002"/>
    <n v="5.4"/>
    <n v="22160085"/>
    <n v="10600000"/>
    <n v="11560085"/>
  </r>
  <r>
    <x v="1165"/>
    <n v="105"/>
    <s v="Action|Crime|Thriller"/>
    <x v="2724"/>
    <x v="5"/>
    <n v="2010"/>
    <n v="6.7"/>
    <n v="26589953"/>
    <n v="10500000"/>
    <n v="16089953"/>
  </r>
  <r>
    <x v="511"/>
    <n v="97"/>
    <s v="Drama|Romance"/>
    <x v="2725"/>
    <x v="5"/>
    <n v="1999"/>
    <n v="6.9"/>
    <n v="38201895"/>
    <n v="10500000"/>
    <n v="27701895"/>
  </r>
  <r>
    <x v="51"/>
    <n v="120"/>
    <s v="Family|Sci-Fi"/>
    <x v="2726"/>
    <x v="5"/>
    <n v="1982"/>
    <n v="7.9"/>
    <n v="434949459"/>
    <n v="10500000"/>
    <n v="424449459"/>
  </r>
  <r>
    <x v="1166"/>
    <n v="99"/>
    <s v="Comedy|Drama"/>
    <x v="2727"/>
    <x v="5"/>
    <n v="1994"/>
    <n v="6.4"/>
    <n v="125169"/>
    <n v="10500000"/>
    <n v="-10374831"/>
  </r>
  <r>
    <x v="1167"/>
    <n v="98"/>
    <s v="Horror|Thriller"/>
    <x v="2728"/>
    <x v="5"/>
    <n v="1988"/>
    <n v="4.5"/>
    <n v="14114488"/>
    <n v="10500000"/>
    <n v="3614488"/>
  </r>
  <r>
    <x v="1168"/>
    <n v="110"/>
    <s v="Drama|Mystery|Thriller"/>
    <x v="2729"/>
    <x v="5"/>
    <n v="1997"/>
    <n v="7.3"/>
    <n v="10200000"/>
    <n v="10000000"/>
    <n v="200000"/>
  </r>
  <r>
    <x v="665"/>
    <n v="109"/>
    <s v="Drama"/>
    <x v="2730"/>
    <x v="5"/>
    <n v="2009"/>
    <n v="7.3"/>
    <n v="47536959"/>
    <n v="10000000"/>
    <n v="37536959"/>
  </r>
  <r>
    <x v="791"/>
    <n v="118"/>
    <s v="Drama|Romance|Sport"/>
    <x v="2731"/>
    <x v="5"/>
    <n v="2005"/>
    <n v="6.8"/>
    <n v="4280577"/>
    <n v="10000000"/>
    <n v="-5719423"/>
  </r>
  <r>
    <x v="1159"/>
    <n v="154"/>
    <s v="Biography|Comedy|Drama|History|Music|Musical"/>
    <x v="2732"/>
    <x v="5"/>
    <n v="1999"/>
    <n v="7.4"/>
    <n v="6201757"/>
    <n v="10000000"/>
    <n v="-3798243"/>
  </r>
  <r>
    <x v="321"/>
    <n v="122"/>
    <s v="Drama|Romance"/>
    <x v="2733"/>
    <x v="5"/>
    <n v="2015"/>
    <n v="5.3"/>
    <n v="531009"/>
    <n v="10000000"/>
    <n v="-9468991"/>
  </r>
  <r>
    <x v="963"/>
    <n v="109"/>
    <s v="Comedy|War"/>
    <x v="2734"/>
    <x v="5"/>
    <n v="1980"/>
    <n v="6.1"/>
    <n v="69800000"/>
    <n v="10000000"/>
    <n v="59800000"/>
  </r>
  <r>
    <x v="146"/>
    <n v="120"/>
    <s v="Crime|Drama|Thriller"/>
    <x v="2735"/>
    <x v="5"/>
    <n v="1997"/>
    <n v="6.9"/>
    <n v="44886089"/>
    <n v="10000000"/>
    <n v="34886089"/>
  </r>
  <r>
    <x v="1169"/>
    <n v="111"/>
    <s v="Drama|War"/>
    <x v="2736"/>
    <x v="8"/>
    <n v="2010"/>
    <n v="7.5"/>
    <n v="7691700"/>
    <n v="10000000"/>
    <n v="-2308300"/>
  </r>
  <r>
    <x v="302"/>
    <n v="125"/>
    <s v="Biography|Drama|Romance"/>
    <x v="2737"/>
    <x v="4"/>
    <n v="2004"/>
    <n v="8.1"/>
    <n v="2086345"/>
    <n v="10000000"/>
    <n v="-7913655"/>
  </r>
  <r>
    <x v="1170"/>
    <n v="81"/>
    <s v="Comedy|Crime"/>
    <x v="2738"/>
    <x v="5"/>
    <n v="2000"/>
    <n v="5.7"/>
    <n v="6982680"/>
    <n v="10000000"/>
    <n v="-3017320"/>
  </r>
  <r>
    <x v="1171"/>
    <n v="114"/>
    <s v="Crime|Drama|Thriller"/>
    <x v="2739"/>
    <x v="5"/>
    <n v="2000"/>
    <n v="7.2"/>
    <n v="447750"/>
    <n v="10000000"/>
    <n v="-9552250"/>
  </r>
  <r>
    <x v="1172"/>
    <n v="97"/>
    <s v="Comedy|Drama|Romance"/>
    <x v="2740"/>
    <x v="5"/>
    <n v="2007"/>
    <n v="6.5"/>
    <n v="11043445"/>
    <n v="10000000"/>
    <n v="1043445"/>
  </r>
  <r>
    <x v="510"/>
    <n v="126"/>
    <s v="Drama"/>
    <x v="2741"/>
    <x v="5"/>
    <n v="1997"/>
    <n v="8.3000000000000007"/>
    <n v="138339411"/>
    <n v="10000000"/>
    <n v="128339411"/>
  </r>
  <r>
    <x v="1173"/>
    <n v="121"/>
    <s v="Horror|Mystery"/>
    <x v="2742"/>
    <x v="5"/>
    <n v="2006"/>
    <n v="6.2"/>
    <n v="80150343"/>
    <n v="10000000"/>
    <n v="70150343"/>
  </r>
  <r>
    <x v="289"/>
    <n v="117"/>
    <s v="Action|Comedy|War"/>
    <x v="2743"/>
    <x v="5"/>
    <n v="1981"/>
    <n v="6.9"/>
    <n v="85300000"/>
    <n v="10000000"/>
    <n v="75300000"/>
  </r>
  <r>
    <x v="131"/>
    <n v="98"/>
    <s v="Comedy|Sport"/>
    <x v="2744"/>
    <x v="5"/>
    <n v="2000"/>
    <n v="5.9"/>
    <n v="68353550"/>
    <n v="10000000"/>
    <n v="58353550"/>
  </r>
  <r>
    <x v="1174"/>
    <n v="109"/>
    <s v="Action|Horror|Sci-Fi|Thriller"/>
    <x v="2745"/>
    <x v="5"/>
    <n v="2016"/>
    <n v="6.1"/>
    <n v="78845130"/>
    <n v="10000000"/>
    <n v="68845130"/>
  </r>
  <r>
    <x v="973"/>
    <n v="95"/>
    <s v="Comedy|Romance"/>
    <x v="2746"/>
    <x v="5"/>
    <n v="1999"/>
    <n v="5.8"/>
    <n v="63319509"/>
    <n v="10000000"/>
    <n v="53319509"/>
  </r>
  <r>
    <x v="1173"/>
    <n v="96"/>
    <s v="Horror|Mystery"/>
    <x v="2747"/>
    <x v="5"/>
    <n v="2007"/>
    <n v="5.9"/>
    <n v="63270259"/>
    <n v="10000000"/>
    <n v="53270259"/>
  </r>
  <r>
    <x v="559"/>
    <n v="101"/>
    <s v="Drama|Horror|Mystery|Thriller"/>
    <x v="2748"/>
    <x v="5"/>
    <n v="2005"/>
    <n v="5.5"/>
    <n v="55865715"/>
    <n v="10000000"/>
    <n v="45865715"/>
  </r>
  <r>
    <x v="381"/>
    <n v="100"/>
    <s v="Comedy|Drama|Family|Sport"/>
    <x v="2749"/>
    <x v="5"/>
    <n v="1992"/>
    <n v="6.4"/>
    <n v="50752337"/>
    <n v="10000000"/>
    <n v="40752337"/>
  </r>
  <r>
    <x v="852"/>
    <n v="98"/>
    <s v="Horror|Mystery|Thriller"/>
    <x v="2750"/>
    <x v="5"/>
    <n v="2004"/>
    <n v="5.9"/>
    <n v="110175871"/>
    <n v="10000000"/>
    <n v="100175871"/>
  </r>
  <r>
    <x v="938"/>
    <n v="90"/>
    <s v="Horror|Mystery"/>
    <x v="2751"/>
    <x v="5"/>
    <n v="2001"/>
    <n v="6.1"/>
    <n v="37470017"/>
    <n v="10000000"/>
    <n v="27470017"/>
  </r>
  <r>
    <x v="381"/>
    <n v="90"/>
    <s v="Adventure|Comedy|Music|Sci-Fi"/>
    <x v="2752"/>
    <x v="5"/>
    <n v="1989"/>
    <n v="6.9"/>
    <n v="40485039"/>
    <n v="10000000"/>
    <n v="30485039"/>
  </r>
  <r>
    <x v="1175"/>
    <n v="153"/>
    <s v="Drama|Family|Musical"/>
    <x v="2753"/>
    <x v="5"/>
    <n v="1968"/>
    <n v="7.5"/>
    <n v="16800000"/>
    <n v="10000000"/>
    <n v="6800000"/>
  </r>
  <r>
    <x v="395"/>
    <n v="124"/>
    <s v="Comedy|Drama"/>
    <x v="2754"/>
    <x v="5"/>
    <n v="2011"/>
    <n v="7.3"/>
    <n v="46377022"/>
    <n v="10000000"/>
    <n v="36377022"/>
  </r>
  <r>
    <x v="1176"/>
    <n v="97"/>
    <s v="Horror|Mystery|Thriller"/>
    <x v="2755"/>
    <x v="5"/>
    <n v="2016"/>
    <n v="6"/>
    <n v="35794166"/>
    <n v="10000000"/>
    <n v="25794166"/>
  </r>
  <r>
    <x v="1119"/>
    <n v="80"/>
    <s v="Horror|Mystery|Thriller"/>
    <x v="2756"/>
    <x v="5"/>
    <n v="2010"/>
    <n v="6.3"/>
    <n v="33583175"/>
    <n v="10000000"/>
    <n v="23583175"/>
  </r>
  <r>
    <x v="1177"/>
    <n v="97"/>
    <s v="Fantasy|Horror|Thriller"/>
    <x v="2757"/>
    <x v="5"/>
    <n v="2015"/>
    <n v="6.1"/>
    <n v="52200504"/>
    <n v="10000000"/>
    <n v="42200504"/>
  </r>
  <r>
    <x v="1178"/>
    <n v="109"/>
    <s v="Action|Comedy|Drama|Music"/>
    <x v="2758"/>
    <x v="5"/>
    <n v="1985"/>
    <n v="6.9"/>
    <n v="33000000"/>
    <n v="10000000"/>
    <n v="23000000"/>
  </r>
  <r>
    <x v="686"/>
    <n v="140"/>
    <s v="Horror|Sci-Fi"/>
    <x v="2759"/>
    <x v="5"/>
    <n v="1992"/>
    <n v="5.4"/>
    <n v="32101000"/>
    <n v="10000000"/>
    <n v="22101000"/>
  </r>
  <r>
    <x v="574"/>
    <n v="130"/>
    <s v="Adventure|Comedy|Drama|Fantasy"/>
    <x v="2760"/>
    <x v="5"/>
    <n v="1999"/>
    <n v="7.4"/>
    <n v="30651422"/>
    <n v="10000000"/>
    <n v="20651422"/>
  </r>
  <r>
    <x v="1179"/>
    <n v="98"/>
    <s v="Comedy|Drama"/>
    <x v="2761"/>
    <x v="5"/>
    <n v="2002"/>
    <n v="5.6"/>
    <n v="30306281"/>
    <n v="10000000"/>
    <n v="20306281"/>
  </r>
  <r>
    <x v="253"/>
    <n v="101"/>
    <s v="Fantasy|Horror|Sci-Fi"/>
    <x v="2762"/>
    <x v="5"/>
    <n v="1983"/>
    <n v="6.5"/>
    <n v="29500000"/>
    <n v="10000000"/>
    <n v="19500000"/>
  </r>
  <r>
    <x v="334"/>
    <n v="100"/>
    <s v="Action|Comedy|Crime"/>
    <x v="2763"/>
    <x v="5"/>
    <n v="1994"/>
    <n v="5.8"/>
    <n v="29392418"/>
    <n v="10000000"/>
    <n v="19392418"/>
  </r>
  <r>
    <x v="821"/>
    <n v="100"/>
    <s v="Comedy|Romance"/>
    <x v="2764"/>
    <x v="5"/>
    <n v="1998"/>
    <n v="6.5"/>
    <n v="25339117"/>
    <n v="10000000"/>
    <n v="15339117"/>
  </r>
  <r>
    <x v="393"/>
    <n v="114"/>
    <s v="Crime|Drama"/>
    <x v="2765"/>
    <x v="5"/>
    <n v="1983"/>
    <n v="7.2"/>
    <n v="25600000"/>
    <n v="10000000"/>
    <n v="15600000"/>
  </r>
  <r>
    <x v="1180"/>
    <n v="97"/>
    <s v="Horror|Mystery|Thriller"/>
    <x v="2766"/>
    <x v="5"/>
    <n v="2015"/>
    <n v="5.2"/>
    <n v="27736779"/>
    <n v="10000000"/>
    <n v="17736779"/>
  </r>
  <r>
    <x v="1065"/>
    <n v="96"/>
    <s v="Horror|Mystery|Thriller"/>
    <x v="2767"/>
    <x v="5"/>
    <n v="2001"/>
    <n v="4.7"/>
    <n v="20384136"/>
    <n v="10000000"/>
    <n v="10384136"/>
  </r>
  <r>
    <x v="1181"/>
    <n v="98"/>
    <s v="Mystery|Sci-Fi|Thriller"/>
    <x v="2768"/>
    <x v="5"/>
    <n v="2009"/>
    <n v="5.9"/>
    <n v="25464480"/>
    <n v="10000000"/>
    <n v="15464480"/>
  </r>
  <r>
    <x v="902"/>
    <n v="105"/>
    <s v="Comedy|Drama|Music"/>
    <x v="2769"/>
    <x v="5"/>
    <n v="2006"/>
    <n v="6.8"/>
    <n v="20338609"/>
    <n v="10000000"/>
    <n v="10338609"/>
  </r>
  <r>
    <x v="1182"/>
    <n v="123"/>
    <s v="Drama|Thriller"/>
    <x v="2770"/>
    <x v="5"/>
    <n v="1993"/>
    <n v="5.9"/>
    <n v="18272447"/>
    <n v="10000000"/>
    <n v="8272447"/>
  </r>
  <r>
    <x v="545"/>
    <n v="97"/>
    <s v="Action|Sci-Fi|Thriller"/>
    <x v="2771"/>
    <x v="5"/>
    <n v="2010"/>
    <n v="4.4000000000000004"/>
    <n v="21371425"/>
    <n v="10000000"/>
    <n v="11371425"/>
  </r>
  <r>
    <x v="395"/>
    <n v="122"/>
    <s v="Comedy|Drama"/>
    <x v="2772"/>
    <x v="5"/>
    <n v="2015"/>
    <n v="6.6"/>
    <n v="33071558"/>
    <n v="10000000"/>
    <n v="23071558"/>
  </r>
  <r>
    <x v="1183"/>
    <n v="101"/>
    <s v="Drama|Family"/>
    <x v="2773"/>
    <x v="5"/>
    <n v="2008"/>
    <n v="6.7"/>
    <n v="17655201"/>
    <n v="10000000"/>
    <n v="7655201"/>
  </r>
  <r>
    <x v="485"/>
    <n v="129"/>
    <s v="Drama|Music|Romance"/>
    <x v="2774"/>
    <x v="5"/>
    <n v="1990"/>
    <n v="6.5"/>
    <n v="16153600"/>
    <n v="10000000"/>
    <n v="6153600"/>
  </r>
  <r>
    <x v="433"/>
    <n v="81"/>
    <s v="Action|Comedy"/>
    <x v="2775"/>
    <x v="5"/>
    <n v="2002"/>
    <n v="6.2"/>
    <n v="16033556"/>
    <n v="10000000"/>
    <n v="6033556"/>
  </r>
  <r>
    <x v="931"/>
    <n v="130"/>
    <s v="Drama"/>
    <x v="2776"/>
    <x v="5"/>
    <n v="2012"/>
    <n v="7.4"/>
    <n v="21589307"/>
    <n v="10000000"/>
    <n v="11589307"/>
  </r>
  <r>
    <x v="1184"/>
    <n v="84"/>
    <s v="Comedy|Crime"/>
    <x v="2777"/>
    <x v="5"/>
    <n v="2007"/>
    <n v="5.9"/>
    <n v="20339754"/>
    <n v="10000000"/>
    <n v="10339754"/>
  </r>
  <r>
    <x v="1185"/>
    <n v="106"/>
    <s v="Documentary|Music"/>
    <x v="2778"/>
    <x v="5"/>
    <n v="2013"/>
    <n v="4.0999999999999996"/>
    <n v="28873374"/>
    <n v="10000000"/>
    <n v="18873374"/>
  </r>
  <r>
    <x v="742"/>
    <n v="96"/>
    <s v="Comedy|Crime|Drama|Thriller"/>
    <x v="2779"/>
    <x v="5"/>
    <n v="2005"/>
    <n v="6.8"/>
    <n v="12570442"/>
    <n v="10000000"/>
    <n v="2570442"/>
  </r>
  <r>
    <x v="1186"/>
    <n v="104"/>
    <s v="Drama|Romance"/>
    <x v="2780"/>
    <x v="5"/>
    <n v="1997"/>
    <n v="7.4"/>
    <n v="12514138"/>
    <n v="10000000"/>
    <n v="2514138"/>
  </r>
  <r>
    <x v="1187"/>
    <n v="108"/>
    <s v="Adventure|Drama"/>
    <x v="2781"/>
    <x v="5"/>
    <n v="2005"/>
    <n v="7"/>
    <n v="11703287"/>
    <n v="10000000"/>
    <n v="1703287"/>
  </r>
  <r>
    <x v="1116"/>
    <n v="89"/>
    <s v="Comedy"/>
    <x v="2782"/>
    <x v="5"/>
    <n v="1999"/>
    <n v="7.8"/>
    <n v="10824921"/>
    <n v="10000000"/>
    <n v="824921"/>
  </r>
  <r>
    <x v="1188"/>
    <n v="97"/>
    <s v="Comedy|Romance|Thriller"/>
    <x v="2783"/>
    <x v="5"/>
    <n v="1999"/>
    <n v="6.5"/>
    <n v="10561238"/>
    <n v="10000000"/>
    <n v="561238"/>
  </r>
  <r>
    <x v="35"/>
    <n v="106"/>
    <s v="Biography|Crime|Drama|Romance"/>
    <x v="2784"/>
    <x v="5"/>
    <n v="2014"/>
    <n v="7"/>
    <n v="14479776"/>
    <n v="10000000"/>
    <n v="4479776"/>
  </r>
  <r>
    <x v="31"/>
    <n v="100"/>
    <s v="Comedy|Crime|Thriller"/>
    <x v="2785"/>
    <x v="5"/>
    <n v="1998"/>
    <n v="6.3"/>
    <n v="9801782"/>
    <n v="10000000"/>
    <n v="-198218"/>
  </r>
  <r>
    <x v="965"/>
    <n v="89"/>
    <s v="Comedy|Romance"/>
    <x v="2786"/>
    <x v="5"/>
    <n v="2004"/>
    <n v="5.3"/>
    <n v="8070311"/>
    <n v="10000000"/>
    <n v="-1929689"/>
  </r>
  <r>
    <x v="1189"/>
    <n v="95"/>
    <s v="Action|Comedy|Romance"/>
    <x v="2787"/>
    <x v="5"/>
    <n v="2010"/>
    <n v="5.5"/>
    <n v="8460995"/>
    <n v="10000000"/>
    <n v="-1539005"/>
  </r>
  <r>
    <x v="481"/>
    <n v="97"/>
    <s v="Crime|Drama|Thriller"/>
    <x v="2788"/>
    <x v="5"/>
    <n v="2002"/>
    <n v="7.4"/>
    <n v="8111360"/>
    <n v="10000000"/>
    <n v="-1888640"/>
  </r>
  <r>
    <x v="1190"/>
    <n v="95"/>
    <s v="Comedy|Fantasy|Romance"/>
    <x v="2789"/>
    <x v="5"/>
    <n v="2008"/>
    <n v="5.2"/>
    <n v="7563670"/>
    <n v="10000000"/>
    <n v="-2436330"/>
  </r>
  <r>
    <x v="1191"/>
    <n v="101"/>
    <s v="Adventure|Comedy|Drama|Romance|Sci-Fi"/>
    <x v="2790"/>
    <x v="5"/>
    <n v="2012"/>
    <n v="6.7"/>
    <n v="6619173"/>
    <n v="10000000"/>
    <n v="-3380827"/>
  </r>
  <r>
    <x v="1192"/>
    <n v="82"/>
    <s v="Action|Horror|Thriller"/>
    <x v="2791"/>
    <x v="5"/>
    <n v="2012"/>
    <n v="6.1"/>
    <n v="6842058"/>
    <n v="10000000"/>
    <n v="-3157942"/>
  </r>
  <r>
    <x v="1193"/>
    <n v="74"/>
    <s v="Animation|Comedy|Family|Fantasy|Musical"/>
    <x v="2792"/>
    <x v="5"/>
    <n v="2004"/>
    <n v="5.8"/>
    <n v="6491350"/>
    <n v="10000000"/>
    <n v="-3508650"/>
  </r>
  <r>
    <x v="1194"/>
    <n v="130"/>
    <s v="Drama|Music|Mystery|Romance"/>
    <x v="2793"/>
    <x v="8"/>
    <n v="1998"/>
    <n v="7.7"/>
    <n v="9473382"/>
    <n v="10000000"/>
    <n v="-526618"/>
  </r>
  <r>
    <x v="525"/>
    <n v="112"/>
    <s v="Biography|Drama"/>
    <x v="2794"/>
    <x v="5"/>
    <n v="1999"/>
    <n v="8"/>
    <n v="6197866"/>
    <n v="10000000"/>
    <n v="-3802134"/>
  </r>
  <r>
    <x v="1195"/>
    <n v="96"/>
    <s v="Action|Crime|Drama"/>
    <x v="2795"/>
    <x v="5"/>
    <n v="2002"/>
    <n v="5.6"/>
    <n v="6044618"/>
    <n v="10000000"/>
    <n v="-3955382"/>
  </r>
  <r>
    <x v="1196"/>
    <n v="89"/>
    <s v="Comedy|Drama"/>
    <x v="2796"/>
    <x v="5"/>
    <n v="2013"/>
    <n v="6.7"/>
    <n v="7764027"/>
    <n v="10000000"/>
    <n v="-2235973"/>
  </r>
  <r>
    <x v="837"/>
    <n v="120"/>
    <s v="Adventure|Biography|Drama|War"/>
    <x v="2797"/>
    <x v="5"/>
    <n v="2006"/>
    <n v="7.3"/>
    <n v="5484375"/>
    <n v="10000000"/>
    <n v="-4515625"/>
  </r>
  <r>
    <x v="1197"/>
    <n v="106"/>
    <s v="Comedy|Drama|Music"/>
    <x v="2798"/>
    <x v="5"/>
    <n v="2015"/>
    <n v="7.1"/>
    <n v="5348317"/>
    <n v="10000000"/>
    <n v="-4651683"/>
  </r>
  <r>
    <x v="1198"/>
    <n v="83"/>
    <s v="Comedy|Drama"/>
    <x v="2799"/>
    <x v="5"/>
    <n v="2011"/>
    <n v="6.5"/>
    <n v="4244155"/>
    <n v="10000000"/>
    <n v="-5755845"/>
  </r>
  <r>
    <x v="1199"/>
    <n v="120"/>
    <s v="Drama|Romance"/>
    <x v="2800"/>
    <x v="18"/>
    <n v="2009"/>
    <n v="7"/>
    <n v="5004648"/>
    <n v="10000000"/>
    <n v="-4995352"/>
  </r>
  <r>
    <x v="1200"/>
    <n v="111"/>
    <s v="Drama|Mystery|Sci-Fi"/>
    <x v="2801"/>
    <x v="5"/>
    <n v="2012"/>
    <n v="5.5"/>
    <n v="3333823"/>
    <n v="10000000"/>
    <n v="-6666177"/>
  </r>
  <r>
    <x v="1201"/>
    <n v="135"/>
    <s v="Drama|Romance"/>
    <x v="2802"/>
    <x v="5"/>
    <n v="2000"/>
    <n v="7.1"/>
    <n v="3041803"/>
    <n v="10000000"/>
    <n v="-6958197"/>
  </r>
  <r>
    <x v="1202"/>
    <n v="92"/>
    <s v="Action|Drama|Thriller"/>
    <x v="2803"/>
    <x v="5"/>
    <n v="1987"/>
    <n v="5.6"/>
    <n v="3060858"/>
    <n v="10000000"/>
    <n v="-6939142"/>
  </r>
  <r>
    <x v="938"/>
    <n v="120"/>
    <s v="Drama|Romance|Sport"/>
    <x v="2804"/>
    <x v="5"/>
    <n v="2006"/>
    <n v="7.3"/>
    <n v="1055654"/>
    <n v="10000000"/>
    <n v="-8944346"/>
  </r>
  <r>
    <x v="1203"/>
    <n v="97"/>
    <s v="Comedy"/>
    <x v="2805"/>
    <x v="5"/>
    <n v="2011"/>
    <n v="3.3"/>
    <n v="2331318"/>
    <n v="10000000"/>
    <n v="-7668682"/>
  </r>
  <r>
    <x v="485"/>
    <n v="135"/>
    <s v="Comedy|Drama|Music"/>
    <x v="2806"/>
    <x v="5"/>
    <n v="2000"/>
    <n v="6.5"/>
    <n v="2185266"/>
    <n v="10000000"/>
    <n v="-7814734"/>
  </r>
  <r>
    <x v="1204"/>
    <n v="93"/>
    <s v="Horror|Mystery|Thriller"/>
    <x v="2807"/>
    <x v="5"/>
    <n v="2016"/>
    <n v="4.8"/>
    <n v="26583369"/>
    <n v="10000000"/>
    <n v="16583369"/>
  </r>
  <r>
    <x v="1205"/>
    <n v="97"/>
    <s v="Comedy|Drama"/>
    <x v="2808"/>
    <x v="5"/>
    <n v="2014"/>
    <n v="6.3"/>
    <n v="7574066"/>
    <n v="10000000"/>
    <n v="-2425934"/>
  </r>
  <r>
    <x v="54"/>
    <n v="98"/>
    <s v="Drama|Romance"/>
    <x v="2809"/>
    <x v="5"/>
    <n v="2011"/>
    <n v="7.2"/>
    <n v="1754319"/>
    <n v="10000000"/>
    <n v="-8245681"/>
  </r>
  <r>
    <x v="1206"/>
    <n v="101"/>
    <s v="Comedy|Crime|Romance"/>
    <x v="2810"/>
    <x v="5"/>
    <n v="2000"/>
    <n v="5.7"/>
    <n v="1631839"/>
    <n v="10000000"/>
    <n v="-8368161"/>
  </r>
  <r>
    <x v="796"/>
    <n v="132"/>
    <s v="Drama|Romance"/>
    <x v="2811"/>
    <x v="5"/>
    <n v="2002"/>
    <n v="7.2"/>
    <n v="1309849"/>
    <n v="10000000"/>
    <n v="-8690151"/>
  </r>
  <r>
    <x v="650"/>
    <n v="106"/>
    <s v="Biography|Crime|Drama"/>
    <x v="2812"/>
    <x v="5"/>
    <n v="2012"/>
    <n v="6.9"/>
    <n v="1939441"/>
    <n v="10000000"/>
    <n v="-8060559"/>
  </r>
  <r>
    <x v="1094"/>
    <n v="87"/>
    <s v="Comedy|Crime|Thriller"/>
    <x v="2813"/>
    <x v="5"/>
    <n v="2000"/>
    <n v="6.2"/>
    <n v="1276984"/>
    <n v="10000000"/>
    <n v="-8723016"/>
  </r>
  <r>
    <x v="1207"/>
    <n v="104"/>
    <s v="Crime|Drama|Thriller"/>
    <x v="2814"/>
    <x v="5"/>
    <n v="2003"/>
    <n v="7.2"/>
    <n v="1011054"/>
    <n v="10000000"/>
    <n v="-8988946"/>
  </r>
  <r>
    <x v="1208"/>
    <n v="93"/>
    <s v="Comedy"/>
    <x v="2815"/>
    <x v="5"/>
    <n v="2007"/>
    <n v="5.3"/>
    <n v="900926"/>
    <n v="10000000"/>
    <n v="-9099074"/>
  </r>
  <r>
    <x v="565"/>
    <n v="95"/>
    <s v="Drama|Romance"/>
    <x v="2816"/>
    <x v="5"/>
    <n v="2007"/>
    <n v="6.7"/>
    <n v="866778"/>
    <n v="10000000"/>
    <n v="-9133222"/>
  </r>
  <r>
    <x v="140"/>
    <n v="89"/>
    <s v="Comedy|Romance"/>
    <x v="2817"/>
    <x v="5"/>
    <n v="2002"/>
    <n v="3.6"/>
    <n v="598645"/>
    <n v="10000000"/>
    <n v="-9401355"/>
  </r>
  <r>
    <x v="1209"/>
    <n v="107"/>
    <s v="Action|Comedy|Thriller"/>
    <x v="2818"/>
    <x v="5"/>
    <n v="2008"/>
    <n v="5.7"/>
    <n v="578527"/>
    <n v="10000000"/>
    <n v="-9421473"/>
  </r>
  <r>
    <x v="868"/>
    <n v="85"/>
    <s v="Action|Comedy|Sport"/>
    <x v="2819"/>
    <x v="14"/>
    <n v="2001"/>
    <n v="7.3"/>
    <n v="488872"/>
    <n v="10000000"/>
    <n v="-9511128"/>
  </r>
  <r>
    <x v="1210"/>
    <n v="93"/>
    <s v="Drama"/>
    <x v="2820"/>
    <x v="5"/>
    <n v="2003"/>
    <n v="5"/>
    <n v="365734"/>
    <n v="10000000"/>
    <n v="-9634266"/>
  </r>
  <r>
    <x v="1211"/>
    <n v="86"/>
    <s v="Action|Comedy|Drama"/>
    <x v="2821"/>
    <x v="5"/>
    <n v="2001"/>
    <n v="6.2"/>
    <n v="226792"/>
    <n v="10000000"/>
    <n v="-9773208"/>
  </r>
  <r>
    <x v="1212"/>
    <n v="82"/>
    <s v="Drama|Thriller"/>
    <x v="2822"/>
    <x v="5"/>
    <n v="2005"/>
    <n v="6.3"/>
    <n v="131617"/>
    <n v="10000000"/>
    <n v="-9868383"/>
  </r>
  <r>
    <x v="1213"/>
    <n v="125"/>
    <s v="Drama|History|War"/>
    <x v="2823"/>
    <x v="4"/>
    <n v="2013"/>
    <n v="6.2"/>
    <n v="169379"/>
    <n v="10000000"/>
    <n v="-9830621"/>
  </r>
  <r>
    <x v="1214"/>
    <n v="86"/>
    <s v="Comedy"/>
    <x v="2824"/>
    <x v="5"/>
    <n v="1997"/>
    <n v="3.5"/>
    <n v="15447"/>
    <n v="10000000"/>
    <n v="-9984553"/>
  </r>
  <r>
    <x v="1215"/>
    <n v="91"/>
    <s v="Comedy|Drama"/>
    <x v="2825"/>
    <x v="5"/>
    <n v="2009"/>
    <n v="5.5"/>
    <n v="19348"/>
    <n v="10000000"/>
    <n v="-9980652"/>
  </r>
  <r>
    <x v="1216"/>
    <n v="93"/>
    <s v="Comedy|Romance"/>
    <x v="2826"/>
    <x v="5"/>
    <n v="2007"/>
    <n v="3.9"/>
    <n v="5561"/>
    <n v="10000000"/>
    <n v="-9994439"/>
  </r>
  <r>
    <x v="1217"/>
    <n v="104"/>
    <s v="Crime|Mystery|Thriller"/>
    <x v="2827"/>
    <x v="5"/>
    <n v="2008"/>
    <n v="6.1"/>
    <n v="3607"/>
    <n v="10000000"/>
    <n v="-9996393"/>
  </r>
  <r>
    <x v="1218"/>
    <n v="81"/>
    <s v="Comedy|Drama|Romance"/>
    <x v="2828"/>
    <x v="26"/>
    <n v="2013"/>
    <n v="6.9"/>
    <n v="11835"/>
    <n v="10000000"/>
    <n v="-9988165"/>
  </r>
  <r>
    <x v="501"/>
    <n v="135"/>
    <s v="Action|Adventure|Comedy|Western"/>
    <x v="2829"/>
    <x v="0"/>
    <n v="2008"/>
    <n v="7.3"/>
    <n v="128486"/>
    <n v="10000000"/>
    <n v="-9871514"/>
  </r>
  <r>
    <x v="1219"/>
    <n v="106"/>
    <s v="Biography|Drama|Music"/>
    <x v="2830"/>
    <x v="5"/>
    <n v="2010"/>
    <n v="6.6"/>
    <n v="3571735"/>
    <n v="10000000"/>
    <n v="-6428265"/>
  </r>
  <r>
    <x v="1159"/>
    <n v="129"/>
    <s v="Comedy|Drama"/>
    <x v="2831"/>
    <x v="5"/>
    <n v="2010"/>
    <n v="7.3"/>
    <n v="3205244"/>
    <n v="10000000"/>
    <n v="-6794756"/>
  </r>
  <r>
    <x v="1220"/>
    <n v="90"/>
    <s v="Action|Sci-Fi|Sport"/>
    <x v="2832"/>
    <x v="5"/>
    <n v="1989"/>
    <n v="6.5"/>
    <n v="882290"/>
    <n v="10000000"/>
    <n v="-9117710"/>
  </r>
  <r>
    <x v="1221"/>
    <n v="94"/>
    <s v="Horror"/>
    <x v="2833"/>
    <x v="5"/>
    <n v="2007"/>
    <n v="5.4"/>
    <n v="17544812"/>
    <n v="10000000"/>
    <n v="7544812"/>
  </r>
  <r>
    <x v="1222"/>
    <n v="95"/>
    <s v="Comedy"/>
    <x v="2834"/>
    <x v="5"/>
    <n v="1998"/>
    <n v="2.2999999999999998"/>
    <n v="306715"/>
    <n v="10000000"/>
    <n v="-9693285"/>
  </r>
  <r>
    <x v="340"/>
    <n v="98"/>
    <s v="Biography|Drama|Sport"/>
    <x v="2835"/>
    <x v="5"/>
    <n v="2009"/>
    <n v="7.6"/>
    <n v="449558"/>
    <n v="10000000"/>
    <n v="-9550442"/>
  </r>
  <r>
    <x v="481"/>
    <n v="94"/>
    <s v="Biography|Drama"/>
    <x v="2836"/>
    <x v="5"/>
    <n v="2006"/>
    <n v="7.3"/>
    <n v="56437947"/>
    <n v="9800000"/>
    <n v="46637947"/>
  </r>
  <r>
    <x v="1223"/>
    <n v="80"/>
    <s v="Animation|Comedy|Crime|Drama|Family"/>
    <x v="2837"/>
    <x v="8"/>
    <n v="2012"/>
    <n v="7.9"/>
    <n v="71442"/>
    <n v="9600000"/>
    <n v="-9528558"/>
  </r>
  <r>
    <x v="1224"/>
    <n v="144"/>
    <s v="Drama|Romance"/>
    <x v="2838"/>
    <x v="5"/>
    <n v="2005"/>
    <n v="6.7"/>
    <n v="2483955"/>
    <n v="9600000"/>
    <n v="-7116045"/>
  </r>
  <r>
    <x v="285"/>
    <n v="98"/>
    <s v="Comedy"/>
    <x v="2839"/>
    <x v="5"/>
    <n v="2000"/>
    <n v="6.1"/>
    <n v="57176582"/>
    <n v="9500000"/>
    <n v="47676582"/>
  </r>
  <r>
    <x v="636"/>
    <n v="117"/>
    <s v="Action|Adventure|Thriller"/>
    <x v="2840"/>
    <x v="5"/>
    <n v="1967"/>
    <n v="6.9"/>
    <n v="43100000"/>
    <n v="9500000"/>
    <n v="33600000"/>
  </r>
  <r>
    <x v="1225"/>
    <n v="106"/>
    <s v="Crime|Drama|Thriller"/>
    <x v="2841"/>
    <x v="5"/>
    <n v="2010"/>
    <n v="7"/>
    <n v="58214"/>
    <n v="9500000"/>
    <n v="-9441786"/>
  </r>
  <r>
    <x v="1226"/>
    <n v="80"/>
    <s v="Animation|Comedy|Drama"/>
    <x v="2842"/>
    <x v="8"/>
    <n v="2003"/>
    <n v="7.8"/>
    <n v="7002255"/>
    <n v="9500000"/>
    <n v="-2497745"/>
  </r>
  <r>
    <x v="1227"/>
    <n v="197"/>
    <s v="Action|Adventure|Comedy|Crime"/>
    <x v="2843"/>
    <x v="5"/>
    <n v="1963"/>
    <n v="7.6"/>
    <n v="46300000"/>
    <n v="9400000"/>
    <n v="36900000"/>
  </r>
  <r>
    <x v="1228"/>
    <n v="172"/>
    <s v="Drama"/>
    <x v="2844"/>
    <x v="18"/>
    <n v="2013"/>
    <n v="7.7"/>
    <n v="2835886"/>
    <n v="9200000"/>
    <n v="-6364114"/>
  </r>
  <r>
    <x v="208"/>
    <n v="87"/>
    <s v="Comedy"/>
    <x v="2845"/>
    <x v="5"/>
    <n v="2007"/>
    <n v="7.4"/>
    <n v="8579684"/>
    <n v="9000000"/>
    <n v="-420316"/>
  </r>
  <r>
    <x v="1176"/>
    <n v="75"/>
    <s v="Horror|Thriller"/>
    <x v="2846"/>
    <x v="5"/>
    <n v="2006"/>
    <n v="5.0999999999999996"/>
    <n v="23078294"/>
    <n v="9000000"/>
    <n v="14078294"/>
  </r>
  <r>
    <x v="865"/>
    <n v="118"/>
    <s v="Comedy|Drama"/>
    <x v="2847"/>
    <x v="5"/>
    <n v="2005"/>
    <n v="6.9"/>
    <n v="18761993"/>
    <n v="9000000"/>
    <n v="9761993"/>
  </r>
  <r>
    <x v="1229"/>
    <n v="90"/>
    <s v="Comedy|Drama|Music|Romance"/>
    <x v="2848"/>
    <x v="5"/>
    <n v="2008"/>
    <n v="6.7"/>
    <n v="31487293"/>
    <n v="9000000"/>
    <n v="22487293"/>
  </r>
  <r>
    <x v="462"/>
    <n v="93"/>
    <s v="Comedy|Drama"/>
    <x v="2849"/>
    <x v="5"/>
    <n v="1998"/>
    <n v="7.7"/>
    <n v="17096053"/>
    <n v="9000000"/>
    <n v="8096053"/>
  </r>
  <r>
    <x v="865"/>
    <n v="121"/>
    <s v="Drama"/>
    <x v="2850"/>
    <x v="5"/>
    <n v="2014"/>
    <n v="6.6"/>
    <n v="21569041"/>
    <n v="9000000"/>
    <n v="12569041"/>
  </r>
  <r>
    <x v="159"/>
    <n v="89"/>
    <s v="Crime|Drama|Mystery|Thriller"/>
    <x v="2851"/>
    <x v="5"/>
    <n v="1999"/>
    <n v="7.1"/>
    <n v="3193102"/>
    <n v="9000000"/>
    <n v="-5806898"/>
  </r>
  <r>
    <x v="566"/>
    <n v="181"/>
    <s v="Drama|Family|Musical|Romance"/>
    <x v="2852"/>
    <x v="5"/>
    <n v="1971"/>
    <n v="8"/>
    <n v="50000000"/>
    <n v="9000000"/>
    <n v="41000000"/>
  </r>
  <r>
    <x v="1230"/>
    <n v="130"/>
    <s v="Action|Adventure|Thriller"/>
    <x v="2853"/>
    <x v="5"/>
    <n v="1965"/>
    <n v="7"/>
    <n v="63600000"/>
    <n v="9000000"/>
    <n v="54600000"/>
  </r>
  <r>
    <x v="349"/>
    <n v="123"/>
    <s v="Action|Crime|Drama|Romance|Thriller"/>
    <x v="2854"/>
    <x v="5"/>
    <n v="1996"/>
    <n v="6.8"/>
    <n v="36049108"/>
    <n v="9000000"/>
    <n v="27049108"/>
  </r>
  <r>
    <x v="623"/>
    <n v="120"/>
    <s v="Comedy|Drama"/>
    <x v="2855"/>
    <x v="5"/>
    <n v="1999"/>
    <n v="6.7"/>
    <n v="34074895"/>
    <n v="9000000"/>
    <n v="25074895"/>
  </r>
  <r>
    <x v="1231"/>
    <n v="87"/>
    <s v="Fantasy|Horror"/>
    <x v="2856"/>
    <x v="5"/>
    <n v="1988"/>
    <n v="6.5"/>
    <n v="33244684"/>
    <n v="9000000"/>
    <n v="24244684"/>
  </r>
  <r>
    <x v="1232"/>
    <n v="123"/>
    <s v="Documentary|Drama"/>
    <x v="2857"/>
    <x v="5"/>
    <n v="2007"/>
    <n v="8"/>
    <n v="24530513"/>
    <n v="9000000"/>
    <n v="15530513"/>
  </r>
  <r>
    <x v="1174"/>
    <n v="103"/>
    <s v="Action|Horror|Sci-Fi|Thriller"/>
    <x v="2858"/>
    <x v="5"/>
    <n v="2014"/>
    <n v="6.5"/>
    <n v="71519230"/>
    <n v="9000000"/>
    <n v="62519230"/>
  </r>
  <r>
    <x v="1233"/>
    <n v="91"/>
    <s v="Comedy|Drama|Romance"/>
    <x v="2859"/>
    <x v="5"/>
    <n v="2000"/>
    <n v="4.9000000000000004"/>
    <n v="20035310"/>
    <n v="9000000"/>
    <n v="11035310"/>
  </r>
  <r>
    <x v="1081"/>
    <n v="88"/>
    <s v="Adventure|Comedy"/>
    <x v="2860"/>
    <x v="5"/>
    <n v="2004"/>
    <n v="7.1"/>
    <n v="18225165"/>
    <n v="9000000"/>
    <n v="9225165"/>
  </r>
  <r>
    <x v="827"/>
    <n v="94"/>
    <s v="Horror"/>
    <x v="2861"/>
    <x v="5"/>
    <n v="2006"/>
    <n v="4.5"/>
    <n v="16235293"/>
    <n v="9000000"/>
    <n v="7235293"/>
  </r>
  <r>
    <x v="94"/>
    <n v="137"/>
    <s v="Action|Biography|Drama|History|Romance|War"/>
    <x v="2862"/>
    <x v="5"/>
    <n v="1989"/>
    <n v="7.7"/>
    <n v="10161099"/>
    <n v="9000000"/>
    <n v="1161099"/>
  </r>
  <r>
    <x v="508"/>
    <n v="99"/>
    <s v="Comedy|Drama"/>
    <x v="2863"/>
    <x v="5"/>
    <n v="2002"/>
    <n v="7"/>
    <n v="4681503"/>
    <n v="9000000"/>
    <n v="-4318497"/>
  </r>
  <r>
    <x v="801"/>
    <n v="95"/>
    <s v="Biography|Drama|Sport"/>
    <x v="2864"/>
    <x v="5"/>
    <n v="2007"/>
    <n v="6.2"/>
    <n v="2955039"/>
    <n v="9000000"/>
    <n v="-6044961"/>
  </r>
  <r>
    <x v="924"/>
    <n v="103"/>
    <s v="Comedy|Drama|Romance"/>
    <x v="2865"/>
    <x v="5"/>
    <n v="2005"/>
    <n v="5.7"/>
    <n v="1530535"/>
    <n v="9000000"/>
    <n v="-7469465"/>
  </r>
  <r>
    <x v="857"/>
    <n v="92"/>
    <s v="Comedy|Music"/>
    <x v="2866"/>
    <x v="5"/>
    <n v="2008"/>
    <n v="6.4"/>
    <n v="4881867"/>
    <n v="9000000"/>
    <n v="-4118133"/>
  </r>
  <r>
    <x v="922"/>
    <n v="84"/>
    <s v="Documentary|Music"/>
    <x v="2867"/>
    <x v="5"/>
    <n v="2011"/>
    <n v="5.4"/>
    <n v="11860839"/>
    <n v="9000000"/>
    <n v="2860839"/>
  </r>
  <r>
    <x v="1234"/>
    <n v="120"/>
    <s v="Horror"/>
    <x v="2868"/>
    <x v="5"/>
    <n v="1990"/>
    <n v="6.1"/>
    <n v="349618"/>
    <n v="9000000"/>
    <n v="-8650382"/>
  </r>
  <r>
    <x v="1159"/>
    <n v="121"/>
    <s v="Drama"/>
    <x v="2869"/>
    <x v="5"/>
    <n v="2002"/>
    <n v="7.6"/>
    <n v="112935"/>
    <n v="9000000"/>
    <n v="-8887065"/>
  </r>
  <r>
    <x v="1235"/>
    <n v="97"/>
    <s v="Drama"/>
    <x v="2870"/>
    <x v="5"/>
    <n v="2009"/>
    <n v="6.2"/>
    <n v="883887"/>
    <n v="9000000"/>
    <n v="-8116113"/>
  </r>
  <r>
    <x v="1236"/>
    <n v="97"/>
    <s v="Comedy|Music|Romance"/>
    <x v="2871"/>
    <x v="5"/>
    <n v="2005"/>
    <n v="4.2"/>
    <n v="1046166"/>
    <n v="9000000"/>
    <n v="-7953834"/>
  </r>
  <r>
    <x v="1237"/>
    <n v="96"/>
    <s v="Action|Crime|Thriller"/>
    <x v="2872"/>
    <x v="5"/>
    <n v="2014"/>
    <n v="5.7"/>
    <n v="162"/>
    <n v="9000000"/>
    <n v="-8999838"/>
  </r>
  <r>
    <x v="883"/>
    <n v="106"/>
    <s v="Action|Adventure|Drama"/>
    <x v="2873"/>
    <x v="5"/>
    <n v="2013"/>
    <n v="6.9"/>
    <n v="6262942"/>
    <n v="9000000"/>
    <n v="-2737058"/>
  </r>
  <r>
    <x v="1238"/>
    <n v="119"/>
    <s v="Action|Adventure|Sci-Fi"/>
    <x v="2874"/>
    <x v="5"/>
    <n v="1976"/>
    <n v="6.8"/>
    <n v="25000000"/>
    <n v="9000000"/>
    <n v="16000000"/>
  </r>
  <r>
    <x v="1239"/>
    <n v="107"/>
    <s v="Adventure|Drama|Romance|War"/>
    <x v="2875"/>
    <x v="5"/>
    <n v="1977"/>
    <n v="6.3"/>
    <n v="1000000"/>
    <n v="9000000"/>
    <n v="-8000000"/>
  </r>
  <r>
    <x v="586"/>
    <n v="99"/>
    <s v="Comedy|Drama|Fantasy|Romance"/>
    <x v="2876"/>
    <x v="5"/>
    <n v="1998"/>
    <n v="6.8"/>
    <n v="11883495"/>
    <n v="9000000"/>
    <n v="2883495"/>
  </r>
  <r>
    <x v="1240"/>
    <n v="96"/>
    <s v="Action|Comedy|Drama|Thriller"/>
    <x v="2877"/>
    <x v="5"/>
    <n v="2011"/>
    <n v="5.3"/>
    <n v="27445"/>
    <n v="9000000"/>
    <n v="-8972555"/>
  </r>
  <r>
    <x v="16"/>
    <n v="113"/>
    <s v="Mystery|Thriller"/>
    <x v="2878"/>
    <x v="5"/>
    <n v="2000"/>
    <n v="8.5"/>
    <n v="25530884"/>
    <n v="9000000"/>
    <n v="16530884"/>
  </r>
  <r>
    <x v="1048"/>
    <n v="127"/>
    <s v="Drama|Romance"/>
    <x v="2879"/>
    <x v="8"/>
    <n v="2012"/>
    <n v="7.9"/>
    <n v="225377"/>
    <n v="8900000"/>
    <n v="-8674623"/>
  </r>
  <r>
    <x v="1241"/>
    <n v="93"/>
    <s v="Adventure|Comedy"/>
    <x v="2880"/>
    <x v="5"/>
    <n v="1986"/>
    <n v="6.5"/>
    <n v="174635000"/>
    <n v="8800000"/>
    <n v="165835000"/>
  </r>
  <r>
    <x v="625"/>
    <n v="100"/>
    <s v="Animation|Drama|Mystery|Sci-Fi|Thriller"/>
    <x v="2881"/>
    <x v="5"/>
    <n v="2006"/>
    <n v="7.1"/>
    <n v="5480996"/>
    <n v="8700000"/>
    <n v="-3219004"/>
  </r>
  <r>
    <x v="1242"/>
    <n v="84"/>
    <s v="Crime|Mystery|Thriller"/>
    <x v="2882"/>
    <x v="5"/>
    <n v="2007"/>
    <n v="6.5"/>
    <n v="14373825"/>
    <n v="8600000"/>
    <n v="5773825"/>
  </r>
  <r>
    <x v="439"/>
    <n v="119"/>
    <s v="Comedy|Horror|Thriller"/>
    <x v="2883"/>
    <x v="5"/>
    <n v="2004"/>
    <n v="5.6"/>
    <n v="4992159"/>
    <n v="8550000"/>
    <n v="-3557841"/>
  </r>
  <r>
    <x v="1231"/>
    <n v="93"/>
    <s v="Fantasy|Horror"/>
    <x v="2884"/>
    <x v="5"/>
    <n v="1996"/>
    <n v="5.7"/>
    <n v="15171475"/>
    <n v="8500000"/>
    <n v="6671475"/>
  </r>
  <r>
    <x v="701"/>
    <n v="85"/>
    <s v="Drama|Thriller"/>
    <x v="2885"/>
    <x v="5"/>
    <n v="2002"/>
    <n v="5"/>
    <n v="28563926"/>
    <n v="8500000"/>
    <n v="20063926"/>
  </r>
  <r>
    <x v="98"/>
    <n v="119"/>
    <s v="Action|Crime|Drama|Thriller"/>
    <x v="2886"/>
    <x v="5"/>
    <n v="2000"/>
    <n v="6.7"/>
    <n v="6047856"/>
    <n v="8500000"/>
    <n v="-2452144"/>
  </r>
  <r>
    <x v="1243"/>
    <n v="125"/>
    <s v="Drama|Music|Romance"/>
    <x v="2887"/>
    <x v="5"/>
    <n v="1979"/>
    <n v="6.9"/>
    <n v="29200000"/>
    <n v="8500000"/>
    <n v="20700000"/>
  </r>
  <r>
    <x v="1244"/>
    <n v="96"/>
    <s v="Comedy"/>
    <x v="2888"/>
    <x v="5"/>
    <n v="2013"/>
    <n v="5"/>
    <n v="21564616"/>
    <n v="8500000"/>
    <n v="13064616"/>
  </r>
  <r>
    <x v="1245"/>
    <n v="101"/>
    <s v="Comedy"/>
    <x v="2889"/>
    <x v="5"/>
    <n v="2015"/>
    <n v="6.5"/>
    <n v="34017854"/>
    <n v="8500000"/>
    <n v="25517854"/>
  </r>
  <r>
    <x v="1131"/>
    <n v="119"/>
    <s v="Biography|Drama|Romance"/>
    <x v="2890"/>
    <x v="5"/>
    <n v="2009"/>
    <n v="7"/>
    <n v="4440055"/>
    <n v="8500000"/>
    <n v="-4059945"/>
  </r>
  <r>
    <x v="1173"/>
    <n v="150"/>
    <s v="Horror|Musical|Sci-Fi"/>
    <x v="2891"/>
    <x v="5"/>
    <n v="2008"/>
    <n v="6.7"/>
    <n v="140244"/>
    <n v="8500000"/>
    <n v="-8359756"/>
  </r>
  <r>
    <x v="1246"/>
    <n v="117"/>
    <s v="Crime|Drama|Thriller"/>
    <x v="2892"/>
    <x v="5"/>
    <n v="2014"/>
    <n v="7.9"/>
    <n v="32279955"/>
    <n v="8500000"/>
    <n v="23779955"/>
  </r>
  <r>
    <x v="776"/>
    <n v="93"/>
    <s v="Comedy|Fantasy|Horror|Thriller"/>
    <x v="2893"/>
    <x v="5"/>
    <n v="1991"/>
    <n v="4.9000000000000004"/>
    <n v="34872293"/>
    <n v="8500000"/>
    <n v="26372293"/>
  </r>
  <r>
    <x v="1247"/>
    <n v="95"/>
    <s v="Drama|Horror"/>
    <x v="2894"/>
    <x v="5"/>
    <n v="2015"/>
    <n v="5.6"/>
    <n v="131175"/>
    <n v="8500000"/>
    <n v="-8368825"/>
  </r>
  <r>
    <x v="394"/>
    <n v="91"/>
    <s v="Horror|Thriller"/>
    <x v="2895"/>
    <x v="5"/>
    <n v="2015"/>
    <n v="4.5"/>
    <n v="1712111"/>
    <n v="8495000"/>
    <n v="-6782889"/>
  </r>
  <r>
    <x v="786"/>
    <n v="103"/>
    <s v="Horror|Thriller"/>
    <x v="2896"/>
    <x v="22"/>
    <n v="2000"/>
    <n v="6.1"/>
    <n v="5725"/>
    <n v="8400000"/>
    <n v="-8394275"/>
  </r>
  <r>
    <x v="1248"/>
    <n v="107"/>
    <s v="Drama|Music|Romance"/>
    <x v="2897"/>
    <x v="5"/>
    <n v="1984"/>
    <n v="6.5"/>
    <n v="80000000"/>
    <n v="8200000"/>
    <n v="71800000"/>
  </r>
  <r>
    <x v="1159"/>
    <n v="150"/>
    <s v="Biography|Drama|History"/>
    <x v="2898"/>
    <x v="5"/>
    <n v="2014"/>
    <n v="6.8"/>
    <n v="3958500"/>
    <n v="8200000"/>
    <n v="-4241500"/>
  </r>
  <r>
    <x v="1249"/>
    <n v="84"/>
    <s v="Action|Comedy|Crime"/>
    <x v="2899"/>
    <x v="5"/>
    <n v="1993"/>
    <n v="6.1"/>
    <n v="27979400"/>
    <n v="8200000"/>
    <n v="19779400"/>
  </r>
  <r>
    <x v="591"/>
    <n v="174"/>
    <s v="Biography|Drama|Family|Musical|Romance"/>
    <x v="2900"/>
    <x v="5"/>
    <n v="1965"/>
    <n v="8"/>
    <n v="163214286"/>
    <n v="8200000"/>
    <n v="155014286"/>
  </r>
  <r>
    <x v="1250"/>
    <n v="126"/>
    <s v="Action|Drama|Family|Sport"/>
    <x v="2901"/>
    <x v="5"/>
    <n v="1984"/>
    <n v="7.2"/>
    <n v="90800000"/>
    <n v="8000000"/>
    <n v="82800000"/>
  </r>
  <r>
    <x v="1251"/>
    <n v="93"/>
    <s v="Horror"/>
    <x v="2902"/>
    <x v="5"/>
    <n v="2008"/>
    <n v="5.9"/>
    <n v="17427926"/>
    <n v="8000000"/>
    <n v="9427926"/>
  </r>
  <r>
    <x v="344"/>
    <n v="121"/>
    <s v="Action|Comedy|Mystery"/>
    <x v="2903"/>
    <x v="5"/>
    <n v="2007"/>
    <n v="7.9"/>
    <n v="23618786"/>
    <n v="8000000"/>
    <n v="15618786"/>
  </r>
  <r>
    <x v="411"/>
    <n v="132"/>
    <s v="Horror"/>
    <x v="2904"/>
    <x v="5"/>
    <n v="1973"/>
    <n v="8"/>
    <n v="204565000"/>
    <n v="8000000"/>
    <n v="196565000"/>
  </r>
  <r>
    <x v="51"/>
    <n v="130"/>
    <s v="Adventure|Drama|Thriller"/>
    <x v="2905"/>
    <x v="5"/>
    <n v="1975"/>
    <n v="8"/>
    <n v="260000000"/>
    <n v="8000000"/>
    <n v="252000000"/>
  </r>
  <r>
    <x v="1212"/>
    <n v="95"/>
    <s v="Action|Crime|Sci-Fi|Thriller"/>
    <x v="2906"/>
    <x v="5"/>
    <n v="1992"/>
    <n v="5.9"/>
    <n v="6739141"/>
    <n v="8000000"/>
    <n v="-1260859"/>
  </r>
  <r>
    <x v="997"/>
    <n v="90"/>
    <s v="Drama|Mystery|Thriller"/>
    <x v="2907"/>
    <x v="5"/>
    <n v="2007"/>
    <n v="6.4"/>
    <n v="303439"/>
    <n v="8000000"/>
    <n v="-7696561"/>
  </r>
  <r>
    <x v="646"/>
    <n v="98"/>
    <s v="Drama|Mystery|Thriller"/>
    <x v="2908"/>
    <x v="5"/>
    <n v="2002"/>
    <n v="6.8"/>
    <n v="1641788"/>
    <n v="8000000"/>
    <n v="-6358212"/>
  </r>
  <r>
    <x v="1252"/>
    <n v="90"/>
    <s v="Comedy|Romance"/>
    <x v="2909"/>
    <x v="5"/>
    <n v="2009"/>
    <n v="5.9"/>
    <n v="100503"/>
    <n v="8000000"/>
    <n v="-7899497"/>
  </r>
  <r>
    <x v="1253"/>
    <n v="120"/>
    <s v="Crime|Drama|Thriller"/>
    <x v="2910"/>
    <x v="5"/>
    <n v="2000"/>
    <n v="7"/>
    <n v="16938179"/>
    <n v="8000000"/>
    <n v="8938179"/>
  </r>
  <r>
    <x v="1254"/>
    <n v="79"/>
    <s v="Comedy"/>
    <x v="2911"/>
    <x v="5"/>
    <n v="1994"/>
    <n v="6.5"/>
    <n v="4350774"/>
    <n v="8000000"/>
    <n v="-3649226"/>
  </r>
  <r>
    <x v="668"/>
    <n v="103"/>
    <s v="Comedy|Drama"/>
    <x v="2912"/>
    <x v="5"/>
    <n v="1999"/>
    <n v="7.3"/>
    <n v="14879556"/>
    <n v="8000000"/>
    <n v="6879556"/>
  </r>
  <r>
    <x v="1255"/>
    <n v="126"/>
    <s v="Adventure|Drama|Thriller"/>
    <x v="2913"/>
    <x v="5"/>
    <n v="1999"/>
    <n v="7.1"/>
    <n v="1997807"/>
    <n v="8000000"/>
    <n v="-6002193"/>
  </r>
  <r>
    <x v="180"/>
    <n v="178"/>
    <s v="Crime|Drama"/>
    <x v="2914"/>
    <x v="5"/>
    <n v="1994"/>
    <n v="8.9"/>
    <n v="107930000"/>
    <n v="8000000"/>
    <n v="99930000"/>
  </r>
  <r>
    <x v="93"/>
    <n v="111"/>
    <s v="Comedy|Fantasy|Romance"/>
    <x v="2915"/>
    <x v="5"/>
    <n v="1984"/>
    <n v="6.2"/>
    <n v="69800000"/>
    <n v="8000000"/>
    <n v="61800000"/>
  </r>
  <r>
    <x v="1256"/>
    <n v="101"/>
    <s v="Comedy|Drama"/>
    <x v="2916"/>
    <x v="5"/>
    <n v="2006"/>
    <n v="7.9"/>
    <n v="59889948"/>
    <n v="8000000"/>
    <n v="51889948"/>
  </r>
  <r>
    <x v="337"/>
    <n v="89"/>
    <s v="Adventure|Drama"/>
    <x v="2917"/>
    <x v="5"/>
    <n v="1986"/>
    <n v="8.1"/>
    <n v="52287414"/>
    <n v="8000000"/>
    <n v="44287414"/>
  </r>
  <r>
    <x v="458"/>
    <n v="113"/>
    <s v="Drama|Horror|Sci-Fi|Thriller"/>
    <x v="2918"/>
    <x v="5"/>
    <n v="2002"/>
    <n v="7.6"/>
    <n v="45063889"/>
    <n v="8000000"/>
    <n v="37063889"/>
  </r>
  <r>
    <x v="1257"/>
    <n v="95"/>
    <s v="Drama|Music"/>
    <x v="2919"/>
    <x v="5"/>
    <n v="2004"/>
    <n v="3.5"/>
    <n v="40066497"/>
    <n v="8000000"/>
    <n v="32066497"/>
  </r>
  <r>
    <x v="1258"/>
    <n v="112"/>
    <s v="Biography|Crime|Drama"/>
    <x v="2920"/>
    <x v="5"/>
    <n v="1979"/>
    <n v="7.6"/>
    <n v="36500000"/>
    <n v="8000000"/>
    <n v="28500000"/>
  </r>
  <r>
    <x v="1067"/>
    <n v="109"/>
    <s v="Comedy|Drama|Music|Romance"/>
    <x v="2921"/>
    <x v="5"/>
    <n v="2002"/>
    <n v="6.5"/>
    <n v="27362712"/>
    <n v="8000000"/>
    <n v="19362712"/>
  </r>
  <r>
    <x v="1259"/>
    <n v="108"/>
    <s v="Comedy|Crime|Drama|Romance|Thriller"/>
    <x v="2922"/>
    <x v="5"/>
    <n v="1996"/>
    <n v="5.6"/>
    <n v="34746109"/>
    <n v="8000000"/>
    <n v="26746109"/>
  </r>
  <r>
    <x v="618"/>
    <n v="100"/>
    <s v="Comedy|Drama|Romance"/>
    <x v="2923"/>
    <x v="5"/>
    <n v="2011"/>
    <n v="7.7"/>
    <n v="34963967"/>
    <n v="8000000"/>
    <n v="26963967"/>
  </r>
  <r>
    <x v="1260"/>
    <n v="90"/>
    <s v="Horror|Mystery|Thriller"/>
    <x v="2924"/>
    <x v="5"/>
    <n v="2008"/>
    <n v="5.2"/>
    <n v="25926543"/>
    <n v="8000000"/>
    <n v="17926543"/>
  </r>
  <r>
    <x v="1261"/>
    <n v="94"/>
    <s v="Comedy|Romance"/>
    <x v="2925"/>
    <x v="5"/>
    <n v="2014"/>
    <n v="6.1"/>
    <n v="26049082"/>
    <n v="8000000"/>
    <n v="18049082"/>
  </r>
  <r>
    <x v="94"/>
    <n v="111"/>
    <s v="Comedy|Drama|Romance"/>
    <x v="2926"/>
    <x v="5"/>
    <n v="1993"/>
    <n v="7.4"/>
    <n v="22551000"/>
    <n v="8000000"/>
    <n v="14551000"/>
  </r>
  <r>
    <x v="533"/>
    <n v="107"/>
    <s v="Fantasy|Horror|Mystery|Thriller"/>
    <x v="2927"/>
    <x v="5"/>
    <n v="1994"/>
    <n v="6.4"/>
    <n v="18090181"/>
    <n v="8000000"/>
    <n v="10090181"/>
  </r>
  <r>
    <x v="493"/>
    <n v="91"/>
    <s v="Comedy|Drama|Romance"/>
    <x v="2928"/>
    <x v="5"/>
    <n v="1999"/>
    <n v="5.7"/>
    <n v="17843379"/>
    <n v="8000000"/>
    <n v="9843379"/>
  </r>
  <r>
    <x v="1117"/>
    <n v="82"/>
    <s v="Comedy|Crime"/>
    <x v="2929"/>
    <x v="5"/>
    <n v="1998"/>
    <n v="6.7"/>
    <n v="17278980"/>
    <n v="8000000"/>
    <n v="9278980"/>
  </r>
  <r>
    <x v="1262"/>
    <n v="97"/>
    <s v="Comedy|Romance"/>
    <x v="2930"/>
    <x v="5"/>
    <n v="2009"/>
    <n v="5.6"/>
    <n v="16699684"/>
    <n v="8000000"/>
    <n v="8699684"/>
  </r>
  <r>
    <x v="1263"/>
    <n v="138"/>
    <s v="Action|Crime|Thriller"/>
    <x v="2931"/>
    <x v="5"/>
    <n v="2009"/>
    <n v="6.3"/>
    <n v="10269307"/>
    <n v="8000000"/>
    <n v="2269307"/>
  </r>
  <r>
    <x v="1264"/>
    <n v="93"/>
    <s v="Comedy|Drama|Romance"/>
    <x v="2932"/>
    <x v="5"/>
    <n v="2013"/>
    <n v="7.1"/>
    <n v="17536788"/>
    <n v="8000000"/>
    <n v="9536788"/>
  </r>
  <r>
    <x v="324"/>
    <n v="92"/>
    <s v="Comedy|Romance"/>
    <x v="2933"/>
    <x v="5"/>
    <n v="2010"/>
    <n v="7.1"/>
    <n v="58401464"/>
    <n v="8000000"/>
    <n v="50401464"/>
  </r>
  <r>
    <x v="726"/>
    <n v="92"/>
    <s v="Drama|Horror"/>
    <x v="2934"/>
    <x v="5"/>
    <n v="2000"/>
    <n v="6.9"/>
    <n v="8279017"/>
    <n v="8000000"/>
    <n v="279017"/>
  </r>
  <r>
    <x v="965"/>
    <n v="104"/>
    <s v="Comedy|Drama"/>
    <x v="2935"/>
    <x v="5"/>
    <n v="2011"/>
    <n v="5.4"/>
    <n v="10106233"/>
    <n v="8000000"/>
    <n v="2106233"/>
  </r>
  <r>
    <x v="864"/>
    <n v="89"/>
    <s v="Comedy"/>
    <x v="2936"/>
    <x v="5"/>
    <n v="1999"/>
    <n v="5.0999999999999996"/>
    <n v="4692814"/>
    <n v="8000000"/>
    <n v="-3307186"/>
  </r>
  <r>
    <x v="1265"/>
    <n v="92"/>
    <s v="Comedy|Fantasy|Romance"/>
    <x v="2937"/>
    <x v="5"/>
    <n v="2000"/>
    <n v="5.3"/>
    <n v="5018450"/>
    <n v="8000000"/>
    <n v="-2981550"/>
  </r>
  <r>
    <x v="1266"/>
    <n v="90"/>
    <s v="Animation|Comedy|Drama|Romance"/>
    <x v="2938"/>
    <x v="5"/>
    <n v="2015"/>
    <n v="7.3"/>
    <n v="3442820"/>
    <n v="8000000"/>
    <n v="-4557180"/>
  </r>
  <r>
    <x v="1267"/>
    <n v="111"/>
    <s v="Comedy|Crime|Musical|Romance"/>
    <x v="2939"/>
    <x v="8"/>
    <n v="2002"/>
    <n v="7.1"/>
    <n v="3076425"/>
    <n v="8000000"/>
    <n v="-4923575"/>
  </r>
  <r>
    <x v="1024"/>
    <n v="79"/>
    <s v="Action|Comedy|Crime|Thriller"/>
    <x v="2940"/>
    <x v="5"/>
    <n v="1991"/>
    <n v="6"/>
    <n v="2275557"/>
    <n v="8000000"/>
    <n v="-5724443"/>
  </r>
  <r>
    <x v="429"/>
    <n v="104"/>
    <s v="Comedy|Crime"/>
    <x v="2941"/>
    <x v="5"/>
    <n v="1998"/>
    <n v="6.6"/>
    <n v="1789892"/>
    <n v="8000000"/>
    <n v="-6210108"/>
  </r>
  <r>
    <x v="1268"/>
    <n v="101"/>
    <s v="Comedy|Drama|Romance"/>
    <x v="2942"/>
    <x v="5"/>
    <n v="2010"/>
    <n v="7.2"/>
    <n v="6350058"/>
    <n v="8000000"/>
    <n v="-1649942"/>
  </r>
  <r>
    <x v="908"/>
    <n v="92"/>
    <s v="Biography|Drama"/>
    <x v="2943"/>
    <x v="5"/>
    <n v="2007"/>
    <n v="6.9"/>
    <n v="1071240"/>
    <n v="8000000"/>
    <n v="-6928760"/>
  </r>
  <r>
    <x v="1269"/>
    <n v="106"/>
    <s v="Biography|Drama|Romance|Sport"/>
    <x v="2944"/>
    <x v="5"/>
    <n v="1997"/>
    <n v="6.8"/>
    <n v="532190"/>
    <n v="8000000"/>
    <n v="-7467810"/>
  </r>
  <r>
    <x v="1270"/>
    <n v="104"/>
    <s v="Drama|Music"/>
    <x v="2945"/>
    <x v="5"/>
    <n v="2013"/>
    <n v="7.4"/>
    <n v="16168741"/>
    <n v="8000000"/>
    <n v="8168741"/>
  </r>
  <r>
    <x v="1271"/>
    <n v="108"/>
    <s v="Drama|Romance|Thriller"/>
    <x v="2946"/>
    <x v="5"/>
    <n v="2005"/>
    <n v="6.5"/>
    <n v="568695"/>
    <n v="8000000"/>
    <n v="-7431305"/>
  </r>
  <r>
    <x v="1272"/>
    <n v="99"/>
    <s v="Crime|Drama"/>
    <x v="2947"/>
    <x v="5"/>
    <n v="2007"/>
    <n v="6.4"/>
    <n v="398420"/>
    <n v="8000000"/>
    <n v="-7601580"/>
  </r>
  <r>
    <x v="1273"/>
    <n v="109"/>
    <s v="Comedy|Crime|Musical|Mystery"/>
    <x v="2948"/>
    <x v="5"/>
    <n v="2003"/>
    <n v="5.6"/>
    <n v="336456"/>
    <n v="8000000"/>
    <n v="-7663544"/>
  </r>
  <r>
    <x v="1274"/>
    <n v="93"/>
    <s v="Comedy|Drama|Horror|Sci-Fi"/>
    <x v="2949"/>
    <x v="5"/>
    <n v="2006"/>
    <n v="6.8"/>
    <n v="298110"/>
    <n v="8000000"/>
    <n v="-7701890"/>
  </r>
  <r>
    <x v="1275"/>
    <n v="99"/>
    <s v="Comedy|Drama|Romance"/>
    <x v="2950"/>
    <x v="5"/>
    <n v="2005"/>
    <n v="5.5"/>
    <n v="127144"/>
    <n v="8000000"/>
    <n v="-7872856"/>
  </r>
  <r>
    <x v="564"/>
    <n v="98"/>
    <s v="Action|Comedy|Crime"/>
    <x v="2951"/>
    <x v="5"/>
    <n v="2010"/>
    <n v="6.9"/>
    <n v="117190"/>
    <n v="8000000"/>
    <n v="-7882810"/>
  </r>
  <r>
    <x v="1276"/>
    <n v="95"/>
    <s v="Crime|Horror|Thriller"/>
    <x v="2952"/>
    <x v="5"/>
    <n v="2008"/>
    <n v="6"/>
    <n v="108662"/>
    <n v="8000000"/>
    <n v="-7891338"/>
  </r>
  <r>
    <x v="1277"/>
    <n v="107"/>
    <s v="Crime|Drama|Thriller"/>
    <x v="2953"/>
    <x v="5"/>
    <n v="2006"/>
    <n v="6.4"/>
    <n v="53481"/>
    <n v="8000000"/>
    <n v="-7946519"/>
  </r>
  <r>
    <x v="1278"/>
    <n v="97"/>
    <s v="Drama"/>
    <x v="2954"/>
    <x v="5"/>
    <n v="2014"/>
    <n v="5.3"/>
    <n v="52961"/>
    <n v="8000000"/>
    <n v="-7947039"/>
  </r>
  <r>
    <x v="1116"/>
    <n v="92"/>
    <s v="Comedy|Crime|Romance"/>
    <x v="2955"/>
    <x v="5"/>
    <n v="2009"/>
    <n v="6.2"/>
    <n v="10814185"/>
    <n v="8000000"/>
    <n v="2814185"/>
  </r>
  <r>
    <x v="1279"/>
    <n v="113"/>
    <s v="Drama"/>
    <x v="2956"/>
    <x v="5"/>
    <n v="2011"/>
    <n v="6.7"/>
    <n v="3014541"/>
    <n v="8000000"/>
    <n v="-4985459"/>
  </r>
  <r>
    <x v="248"/>
    <n v="89"/>
    <s v="Fantasy|Horror|Romance|Thriller"/>
    <x v="2957"/>
    <x v="5"/>
    <n v="1989"/>
    <n v="5.0999999999999996"/>
    <n v="22168359"/>
    <n v="8000000"/>
    <n v="14168359"/>
  </r>
  <r>
    <x v="1280"/>
    <n v="144"/>
    <s v="Drama|Romance|Western"/>
    <x v="2958"/>
    <x v="5"/>
    <n v="1946"/>
    <n v="6.9"/>
    <n v="20400000"/>
    <n v="8000000"/>
    <n v="12400000"/>
  </r>
  <r>
    <x v="1281"/>
    <n v="91"/>
    <s v="Comedy|Drama"/>
    <x v="2959"/>
    <x v="5"/>
    <n v="2008"/>
    <n v="6.9"/>
    <n v="12055108"/>
    <n v="8000000"/>
    <n v="4055108"/>
  </r>
  <r>
    <x v="1282"/>
    <n v="99"/>
    <s v="Drama|Romance"/>
    <x v="2960"/>
    <x v="5"/>
    <n v="2009"/>
    <n v="6.1"/>
    <n v="10572742"/>
    <n v="8000000"/>
    <n v="2572742"/>
  </r>
  <r>
    <x v="1283"/>
    <n v="96"/>
    <s v="Documentary"/>
    <x v="2961"/>
    <x v="5"/>
    <n v="2003"/>
    <n v="2.7"/>
    <n v="3713002"/>
    <n v="8000000"/>
    <n v="-4286998"/>
  </r>
  <r>
    <x v="1284"/>
    <n v="80"/>
    <s v="Documentary"/>
    <x v="2962"/>
    <x v="8"/>
    <n v="2005"/>
    <n v="7.6"/>
    <n v="77413017"/>
    <n v="8000000"/>
    <n v="69413017"/>
  </r>
  <r>
    <x v="1035"/>
    <n v="116"/>
    <s v="Crime|Drama|Music"/>
    <x v="2963"/>
    <x v="5"/>
    <n v="2005"/>
    <n v="7.4"/>
    <n v="22201636"/>
    <n v="8000000"/>
    <n v="14201636"/>
  </r>
  <r>
    <x v="1285"/>
    <n v="98"/>
    <s v="Action|Fantasy|Horror|Mystery|Thriller"/>
    <x v="2964"/>
    <x v="5"/>
    <n v="1995"/>
    <n v="6.6"/>
    <n v="16115878"/>
    <n v="8000000"/>
    <n v="8115878"/>
  </r>
  <r>
    <x v="1286"/>
    <n v="90"/>
    <s v="Comedy|Drama|Romance"/>
    <x v="2965"/>
    <x v="5"/>
    <n v="2005"/>
    <n v="6.9"/>
    <n v="671240"/>
    <n v="7900000"/>
    <n v="-7228760"/>
  </r>
  <r>
    <x v="1287"/>
    <n v="101"/>
    <s v="Crime|Drama"/>
    <x v="2966"/>
    <x v="5"/>
    <n v="1998"/>
    <n v="8.6"/>
    <n v="6712241"/>
    <n v="7500000"/>
    <n v="-787759"/>
  </r>
  <r>
    <x v="308"/>
    <n v="99"/>
    <s v="Comedy|Drama|Family"/>
    <x v="2967"/>
    <x v="5"/>
    <n v="1989"/>
    <n v="7.4"/>
    <n v="106593296"/>
    <n v="7500000"/>
    <n v="99093296"/>
  </r>
  <r>
    <x v="632"/>
    <n v="115"/>
    <s v="Comedy|Drama"/>
    <x v="2968"/>
    <x v="5"/>
    <n v="1997"/>
    <n v="6.9"/>
    <n v="43490057"/>
    <n v="7500000"/>
    <n v="35990057"/>
  </r>
  <r>
    <x v="1288"/>
    <n v="89"/>
    <s v="Action|Comedy"/>
    <x v="2969"/>
    <x v="14"/>
    <n v="1995"/>
    <n v="6.7"/>
    <n v="32333860"/>
    <n v="7500000"/>
    <n v="24833860"/>
  </r>
  <r>
    <x v="1289"/>
    <n v="109"/>
    <s v="Comedy|Drama|Romance"/>
    <x v="2970"/>
    <x v="5"/>
    <n v="1984"/>
    <n v="6"/>
    <n v="5100000"/>
    <n v="7500000"/>
    <n v="-2400000"/>
  </r>
  <r>
    <x v="750"/>
    <n v="105"/>
    <s v="Crime|Drama|Mystery|Thriller"/>
    <x v="2971"/>
    <x v="5"/>
    <n v="2002"/>
    <n v="7.2"/>
    <n v="10460089"/>
    <n v="7500000"/>
    <n v="2960089"/>
  </r>
  <r>
    <x v="1290"/>
    <n v="102"/>
    <s v="Comedy|Drama|Romance|Sport"/>
    <x v="2972"/>
    <x v="5"/>
    <n v="2002"/>
    <n v="6"/>
    <n v="4239767"/>
    <n v="7500000"/>
    <n v="-3260233"/>
  </r>
  <r>
    <x v="1291"/>
    <n v="97"/>
    <s v="Comedy|Crime"/>
    <x v="2973"/>
    <x v="5"/>
    <n v="2008"/>
    <n v="3.1"/>
    <n v="4131640"/>
    <n v="7500000"/>
    <n v="-3368360"/>
  </r>
  <r>
    <x v="1292"/>
    <n v="118"/>
    <s v="Drama|Romance"/>
    <x v="2974"/>
    <x v="5"/>
    <n v="2004"/>
    <n v="6.9"/>
    <n v="3347439"/>
    <n v="7500000"/>
    <n v="-4152561"/>
  </r>
  <r>
    <x v="899"/>
    <n v="93"/>
    <s v="Drama|Romance|Sci-Fi|Thriller"/>
    <x v="2975"/>
    <x v="5"/>
    <n v="2003"/>
    <n v="6.3"/>
    <n v="197148"/>
    <n v="7500000"/>
    <n v="-7302852"/>
  </r>
  <r>
    <x v="1293"/>
    <n v="100"/>
    <s v="Action|Adventure|Fantasy|Sci-Fi|Thriller"/>
    <x v="2976"/>
    <x v="5"/>
    <n v="1999"/>
    <n v="3.5"/>
    <n v="12610552"/>
    <n v="7500000"/>
    <n v="5110552"/>
  </r>
  <r>
    <x v="743"/>
    <n v="96"/>
    <s v="Comedy|Drama|Romance"/>
    <x v="2977"/>
    <x v="5"/>
    <n v="2007"/>
    <n v="7.5"/>
    <n v="143492840"/>
    <n v="7500000"/>
    <n v="135992840"/>
  </r>
  <r>
    <x v="25"/>
    <n v="95"/>
    <s v="Comedy|Drama|Romance"/>
    <x v="2978"/>
    <x v="5"/>
    <n v="2009"/>
    <n v="7.7"/>
    <n v="32391374"/>
    <n v="7500000"/>
    <n v="24891374"/>
  </r>
  <r>
    <x v="293"/>
    <n v="93"/>
    <s v="Biography|Drama|History"/>
    <x v="2979"/>
    <x v="5"/>
    <n v="2005"/>
    <n v="7.5"/>
    <n v="31501218"/>
    <n v="7500000"/>
    <n v="24001218"/>
  </r>
  <r>
    <x v="1294"/>
    <n v="100"/>
    <s v="Drama|Mystery"/>
    <x v="2980"/>
    <x v="5"/>
    <n v="2009"/>
    <n v="7.1"/>
    <n v="9176553"/>
    <n v="7500000"/>
    <n v="1676553"/>
  </r>
  <r>
    <x v="1061"/>
    <n v="130"/>
    <s v="Drama|Sci-Fi"/>
    <x v="2981"/>
    <x v="5"/>
    <n v="2011"/>
    <n v="7.1"/>
    <n v="3029870"/>
    <n v="7400000"/>
    <n v="-4370130"/>
  </r>
  <r>
    <x v="1295"/>
    <n v="89"/>
    <s v="Animation|Biography|Drama|War"/>
    <x v="2982"/>
    <x v="8"/>
    <n v="2007"/>
    <n v="8"/>
    <n v="4443403"/>
    <n v="7300000"/>
    <n v="-2856597"/>
  </r>
  <r>
    <x v="1296"/>
    <n v="97"/>
    <s v="Action|Crime|Drama|Thriller"/>
    <x v="2983"/>
    <x v="5"/>
    <n v="2009"/>
    <n v="7.2"/>
    <n v="1818681"/>
    <n v="7300000"/>
    <n v="-5481319"/>
  </r>
  <r>
    <x v="1297"/>
    <n v="176"/>
    <s v="Drama|Romance"/>
    <x v="2984"/>
    <x v="3"/>
    <n v="2012"/>
    <n v="6.9"/>
    <n v="3047539"/>
    <n v="7217600"/>
    <n v="-4170061"/>
  </r>
  <r>
    <x v="703"/>
    <n v="113"/>
    <s v="Biography|Comedy|Drama|History"/>
    <x v="2985"/>
    <x v="5"/>
    <n v="2010"/>
    <n v="7.2"/>
    <n v="1094798"/>
    <n v="7200000"/>
    <n v="-6105202"/>
  </r>
  <r>
    <x v="1105"/>
    <n v="120"/>
    <s v="Action|Adventure|Thriller"/>
    <x v="2986"/>
    <x v="5"/>
    <n v="1971"/>
    <n v="6.7"/>
    <n v="43800000"/>
    <n v="7200000"/>
    <n v="36600000"/>
  </r>
  <r>
    <x v="60"/>
    <n v="109"/>
    <s v="Crime|Drama|Thriller"/>
    <x v="2987"/>
    <x v="5"/>
    <n v="2012"/>
    <n v="7.7"/>
    <n v="40983001"/>
    <n v="7000000"/>
    <n v="33983001"/>
  </r>
  <r>
    <x v="446"/>
    <n v="115"/>
    <s v="Crime|Drama"/>
    <x v="2988"/>
    <x v="5"/>
    <n v="1995"/>
    <n v="6.8"/>
    <n v="529766"/>
    <n v="7000000"/>
    <n v="-6470234"/>
  </r>
  <r>
    <x v="198"/>
    <n v="99"/>
    <s v="Fantasy|Horror|Thriller"/>
    <x v="2989"/>
    <x v="5"/>
    <n v="1988"/>
    <n v="5.7"/>
    <n v="49369900"/>
    <n v="7000000"/>
    <n v="42369900"/>
  </r>
  <r>
    <x v="1298"/>
    <n v="98"/>
    <s v="Horror|Sci-Fi|Thriller"/>
    <x v="2990"/>
    <x v="5"/>
    <n v="2013"/>
    <n v="5.5"/>
    <n v="23838"/>
    <n v="7000000"/>
    <n v="-6976162"/>
  </r>
  <r>
    <x v="424"/>
    <n v="112"/>
    <s v="Drama|Music|Romance"/>
    <x v="2991"/>
    <x v="5"/>
    <n v="2009"/>
    <n v="7.3"/>
    <n v="39462438"/>
    <n v="7000000"/>
    <n v="32462438"/>
  </r>
  <r>
    <x v="1299"/>
    <n v="142"/>
    <s v="Action|Adventure|Thriller"/>
    <x v="2992"/>
    <x v="5"/>
    <n v="1969"/>
    <n v="6.8"/>
    <n v="22800000"/>
    <n v="7000000"/>
    <n v="15800000"/>
  </r>
  <r>
    <x v="1300"/>
    <n v="102"/>
    <s v="Crime|Drama"/>
    <x v="2993"/>
    <x v="5"/>
    <n v="2000"/>
    <n v="7.6"/>
    <n v="15047419"/>
    <n v="7000000"/>
    <n v="8047419"/>
  </r>
  <r>
    <x v="1011"/>
    <n v="118"/>
    <s v="Horror|Thriller"/>
    <x v="2994"/>
    <x v="5"/>
    <n v="2016"/>
    <n v="7"/>
    <n v="1330827"/>
    <n v="7000000"/>
    <n v="-5669173"/>
  </r>
  <r>
    <x v="1131"/>
    <n v="121"/>
    <s v="Drama|Music|Romance"/>
    <x v="2995"/>
    <x v="5"/>
    <n v="1993"/>
    <n v="7.6"/>
    <n v="40158000"/>
    <n v="7000000"/>
    <n v="33158000"/>
  </r>
  <r>
    <x v="159"/>
    <n v="110"/>
    <s v="Comedy|Drama"/>
    <x v="2996"/>
    <x v="5"/>
    <n v="2012"/>
    <n v="6.1"/>
    <n v="113709992"/>
    <n v="7000000"/>
    <n v="106709992"/>
  </r>
  <r>
    <x v="1105"/>
    <n v="121"/>
    <s v="Action|Adventure|Thriller"/>
    <x v="2997"/>
    <x v="5"/>
    <n v="1973"/>
    <n v="6.8"/>
    <n v="35400000"/>
    <n v="7000000"/>
    <n v="28400000"/>
  </r>
  <r>
    <x v="442"/>
    <n v="110"/>
    <s v="Biography|Crime|Drama"/>
    <x v="2998"/>
    <x v="5"/>
    <n v="2005"/>
    <n v="7.4"/>
    <n v="28747570"/>
    <n v="7000000"/>
    <n v="21747570"/>
  </r>
  <r>
    <x v="425"/>
    <n v="104"/>
    <s v="Action|Crime|Thriller"/>
    <x v="2999"/>
    <x v="5"/>
    <n v="1995"/>
    <n v="7.2"/>
    <n v="25625110"/>
    <n v="7000000"/>
    <n v="18625110"/>
  </r>
  <r>
    <x v="939"/>
    <n v="96"/>
    <s v="Action|Comedy|Crime|Thriller"/>
    <x v="3000"/>
    <x v="5"/>
    <n v="1988"/>
    <n v="5.2"/>
    <n v="20257000"/>
    <n v="7000000"/>
    <n v="13257000"/>
  </r>
  <r>
    <x v="1301"/>
    <n v="89"/>
    <s v="Horror|Mystery"/>
    <x v="3001"/>
    <x v="5"/>
    <n v="2014"/>
    <n v="4"/>
    <n v="15818967"/>
    <n v="7000000"/>
    <n v="8818967"/>
  </r>
  <r>
    <x v="363"/>
    <n v="92"/>
    <s v="Comedy"/>
    <x v="3002"/>
    <x v="5"/>
    <n v="1996"/>
    <n v="6.8"/>
    <n v="14891000"/>
    <n v="7000000"/>
    <n v="7891000"/>
  </r>
  <r>
    <x v="1007"/>
    <n v="109"/>
    <s v="Crime|Horror"/>
    <x v="3003"/>
    <x v="5"/>
    <n v="2005"/>
    <n v="6.9"/>
    <n v="16901126"/>
    <n v="7000000"/>
    <n v="9901126"/>
  </r>
  <r>
    <x v="1067"/>
    <n v="103"/>
    <s v="Comedy|Crime|Drama"/>
    <x v="3004"/>
    <x v="5"/>
    <n v="2015"/>
    <n v="7.3"/>
    <n v="17474107"/>
    <n v="7000000"/>
    <n v="10474107"/>
  </r>
  <r>
    <x v="600"/>
    <n v="95"/>
    <s v="Crime|Drama|Thriller"/>
    <x v="3005"/>
    <x v="5"/>
    <n v="1999"/>
    <n v="6.1"/>
    <n v="14003141"/>
    <n v="7000000"/>
    <n v="7003141"/>
  </r>
  <r>
    <x v="1007"/>
    <n v="105"/>
    <s v="Horror"/>
    <x v="3006"/>
    <x v="5"/>
    <n v="2003"/>
    <n v="6"/>
    <n v="12583510"/>
    <n v="7000000"/>
    <n v="5583510"/>
  </r>
  <r>
    <x v="570"/>
    <n v="106"/>
    <s v="Comedy|Drama"/>
    <x v="3007"/>
    <x v="5"/>
    <n v="2009"/>
    <n v="7"/>
    <n v="9190525"/>
    <n v="7000000"/>
    <n v="2190525"/>
  </r>
  <r>
    <x v="567"/>
    <n v="103"/>
    <s v="Action|Fantasy|Horror|Thriller"/>
    <x v="3008"/>
    <x v="5"/>
    <n v="1989"/>
    <n v="6.2"/>
    <n v="9094451"/>
    <n v="7000000"/>
    <n v="2094451"/>
  </r>
  <r>
    <x v="1014"/>
    <n v="116"/>
    <s v="Drama|Music"/>
    <x v="3009"/>
    <x v="5"/>
    <n v="2014"/>
    <n v="6.9"/>
    <n v="14612840"/>
    <n v="7000000"/>
    <n v="7612840"/>
  </r>
  <r>
    <x v="1302"/>
    <n v="99"/>
    <s v="Drama|Romance"/>
    <x v="3010"/>
    <x v="5"/>
    <n v="2009"/>
    <n v="7.6"/>
    <n v="9166863"/>
    <n v="7000000"/>
    <n v="2166863"/>
  </r>
  <r>
    <x v="67"/>
    <n v="164"/>
    <s v="Drama"/>
    <x v="3011"/>
    <x v="5"/>
    <n v="1988"/>
    <n v="7.6"/>
    <n v="8373585"/>
    <n v="7000000"/>
    <n v="1373585"/>
  </r>
  <r>
    <x v="1272"/>
    <n v="96"/>
    <s v="Comedy|Drama|Romance"/>
    <x v="3012"/>
    <x v="5"/>
    <n v="1999"/>
    <n v="6.4"/>
    <n v="7292175"/>
    <n v="7000000"/>
    <n v="292175"/>
  </r>
  <r>
    <x v="1303"/>
    <n v="122"/>
    <s v="Comedy|Drama|Musical|Romance"/>
    <x v="3013"/>
    <x v="5"/>
    <n v="2004"/>
    <n v="6.2"/>
    <n v="6601079"/>
    <n v="7000000"/>
    <n v="-398921"/>
  </r>
  <r>
    <x v="1079"/>
    <n v="93"/>
    <s v="Comedy|Sport"/>
    <x v="3014"/>
    <x v="5"/>
    <n v="2007"/>
    <n v="2"/>
    <n v="5694308"/>
    <n v="7000000"/>
    <n v="-1305692"/>
  </r>
  <r>
    <x v="1304"/>
    <n v="96"/>
    <s v="Action|Crime|Horror|Sci-Fi|Thriller"/>
    <x v="3015"/>
    <x v="5"/>
    <n v="1992"/>
    <n v="6.2"/>
    <n v="5430822"/>
    <n v="7000000"/>
    <n v="-1569178"/>
  </r>
  <r>
    <x v="1305"/>
    <n v="113"/>
    <s v="Adventure|Biography|Drama"/>
    <x v="3016"/>
    <x v="5"/>
    <n v="2001"/>
    <n v="6.5"/>
    <n v="4720371"/>
    <n v="7000000"/>
    <n v="-2279629"/>
  </r>
  <r>
    <x v="1297"/>
    <n v="192"/>
    <s v="Drama|Musical|Romance"/>
    <x v="3017"/>
    <x v="3"/>
    <n v="2004"/>
    <n v="7.9"/>
    <n v="2921738"/>
    <n v="7000000"/>
    <n v="-4078262"/>
  </r>
  <r>
    <x v="1168"/>
    <n v="99"/>
    <s v="Drama|Sport"/>
    <x v="3018"/>
    <x v="5"/>
    <n v="2008"/>
    <n v="6.8"/>
    <n v="2344847"/>
    <n v="7000000"/>
    <n v="-4655153"/>
  </r>
  <r>
    <x v="1198"/>
    <n v="91"/>
    <s v="Comedy|Drama|Romance"/>
    <x v="3019"/>
    <x v="5"/>
    <n v="2010"/>
    <n v="6.3"/>
    <n v="7455447"/>
    <n v="7000000"/>
    <n v="455447"/>
  </r>
  <r>
    <x v="1306"/>
    <n v="100"/>
    <s v="Drama|Family"/>
    <x v="3020"/>
    <x v="5"/>
    <n v="1999"/>
    <n v="6.3"/>
    <n v="2148212"/>
    <n v="7000000"/>
    <n v="-4851788"/>
  </r>
  <r>
    <x v="1307"/>
    <n v="105"/>
    <s v="Biography|Crime|Drama"/>
    <x v="3021"/>
    <x v="5"/>
    <n v="2002"/>
    <n v="6.6"/>
    <n v="2062066"/>
    <n v="7000000"/>
    <n v="-4937934"/>
  </r>
  <r>
    <x v="1056"/>
    <n v="99"/>
    <s v="Biography|Drama"/>
    <x v="3022"/>
    <x v="5"/>
    <n v="2006"/>
    <n v="6.4"/>
    <n v="1654367"/>
    <n v="7000000"/>
    <n v="-5345633"/>
  </r>
  <r>
    <x v="1308"/>
    <n v="112"/>
    <s v="Drama|Thriller"/>
    <x v="3023"/>
    <x v="5"/>
    <n v="2011"/>
    <n v="7.5"/>
    <n v="1738692"/>
    <n v="7000000"/>
    <n v="-5261308"/>
  </r>
  <r>
    <x v="1309"/>
    <n v="99"/>
    <s v="Drama|Sport"/>
    <x v="3024"/>
    <x v="5"/>
    <n v="2009"/>
    <n v="6.5"/>
    <n v="1889522"/>
    <n v="7000000"/>
    <n v="-5110478"/>
  </r>
  <r>
    <x v="555"/>
    <n v="97"/>
    <s v="Comedy|Drama"/>
    <x v="3025"/>
    <x v="5"/>
    <n v="2010"/>
    <n v="6.3"/>
    <n v="1768416"/>
    <n v="7000000"/>
    <n v="-5231584"/>
  </r>
  <r>
    <x v="1310"/>
    <n v="106"/>
    <s v="Drama"/>
    <x v="3026"/>
    <x v="5"/>
    <n v="2010"/>
    <n v="7.1"/>
    <n v="382946"/>
    <n v="7000000"/>
    <n v="-6617054"/>
  </r>
  <r>
    <x v="1311"/>
    <n v="96"/>
    <s v="Drama|Romance"/>
    <x v="3027"/>
    <x v="5"/>
    <n v="2002"/>
    <n v="6.7"/>
    <n v="196067"/>
    <n v="7000000"/>
    <n v="-6803933"/>
  </r>
  <r>
    <x v="1229"/>
    <n v="103"/>
    <s v="Biography|Drama|Romance"/>
    <x v="3028"/>
    <x v="5"/>
    <n v="2015"/>
    <n v="6.5"/>
    <n v="532988"/>
    <n v="7000000"/>
    <n v="-6467012"/>
  </r>
  <r>
    <x v="1312"/>
    <n v="108"/>
    <s v="Comedy"/>
    <x v="3029"/>
    <x v="5"/>
    <n v="2010"/>
    <n v="5.9"/>
    <n v="453079"/>
    <n v="7000000"/>
    <n v="-6546921"/>
  </r>
  <r>
    <x v="1313"/>
    <n v="118"/>
    <s v="Comedy|Crime|Thriller"/>
    <x v="3030"/>
    <x v="5"/>
    <n v="2010"/>
    <n v="6"/>
    <n v="46451"/>
    <n v="7000000"/>
    <n v="-6953549"/>
  </r>
  <r>
    <x v="1314"/>
    <n v="97"/>
    <s v="Drama"/>
    <x v="3031"/>
    <x v="5"/>
    <n v="2005"/>
    <n v="6.9"/>
    <n v="233103"/>
    <n v="7000000"/>
    <n v="-6766897"/>
  </r>
  <r>
    <x v="1315"/>
    <n v="141"/>
    <s v="Biography|Drama"/>
    <x v="3032"/>
    <x v="5"/>
    <n v="2001"/>
    <n v="7.7"/>
    <n v="6173485"/>
    <n v="7000000"/>
    <n v="-826515"/>
  </r>
  <r>
    <x v="916"/>
    <n v="111"/>
    <s v="Comedy|Drama"/>
    <x v="3033"/>
    <x v="5"/>
    <n v="2001"/>
    <n v="7.4"/>
    <n v="6200756"/>
    <n v="7000000"/>
    <n v="-799244"/>
  </r>
  <r>
    <x v="462"/>
    <n v="91"/>
    <s v="Comedy|Crime|Drama"/>
    <x v="3034"/>
    <x v="5"/>
    <n v="1996"/>
    <n v="7.1"/>
    <n v="1040879"/>
    <n v="7000000"/>
    <n v="-5959121"/>
  </r>
  <r>
    <x v="812"/>
    <n v="114"/>
    <s v="Comedy|Drama|Romance"/>
    <x v="3035"/>
    <x v="3"/>
    <n v="2001"/>
    <n v="7.4"/>
    <n v="13876974"/>
    <n v="7000000"/>
    <n v="6876974"/>
  </r>
  <r>
    <x v="219"/>
    <n v="115"/>
    <s v="Western"/>
    <x v="3036"/>
    <x v="5"/>
    <n v="1985"/>
    <n v="7.3"/>
    <n v="41400000"/>
    <n v="6900000"/>
    <n v="34500000"/>
  </r>
  <r>
    <x v="625"/>
    <n v="102"/>
    <s v="Comedy"/>
    <x v="3037"/>
    <x v="5"/>
    <n v="1993"/>
    <n v="7.7"/>
    <n v="7993039"/>
    <n v="6900000"/>
    <n v="1093039"/>
  </r>
  <r>
    <x v="1316"/>
    <n v="101"/>
    <s v="Drama|Horror|Thriller"/>
    <x v="3038"/>
    <x v="5"/>
    <n v="2012"/>
    <n v="5.6"/>
    <n v="31607598"/>
    <n v="6900000"/>
    <n v="24707598"/>
  </r>
  <r>
    <x v="1317"/>
    <n v="108"/>
    <s v="Comedy|Drama"/>
    <x v="3039"/>
    <x v="5"/>
    <n v="2005"/>
    <n v="7"/>
    <n v="49526"/>
    <n v="6800000"/>
    <n v="-6750474"/>
  </r>
  <r>
    <x v="1318"/>
    <n v="101"/>
    <s v="Crime|Thriller"/>
    <x v="3040"/>
    <x v="5"/>
    <n v="2003"/>
    <n v="6.4"/>
    <n v="10696"/>
    <n v="6800000"/>
    <n v="-6789304"/>
  </r>
  <r>
    <x v="483"/>
    <n v="139"/>
    <s v="Drama|Mystery|War"/>
    <x v="3041"/>
    <x v="8"/>
    <n v="2010"/>
    <n v="8.1999999999999993"/>
    <n v="6857096"/>
    <n v="6800000"/>
    <n v="57096"/>
  </r>
  <r>
    <x v="961"/>
    <n v="112"/>
    <s v="Comedy|Drama"/>
    <x v="3042"/>
    <x v="5"/>
    <n v="2011"/>
    <n v="5.7"/>
    <n v="37295394"/>
    <n v="6600000"/>
    <n v="30695394"/>
  </r>
  <r>
    <x v="381"/>
    <n v="143"/>
    <s v="Drama|Music"/>
    <x v="3043"/>
    <x v="5"/>
    <n v="1995"/>
    <n v="7.3"/>
    <n v="82528097"/>
    <n v="6500000"/>
    <n v="76028097"/>
  </r>
  <r>
    <x v="620"/>
    <n v="115"/>
    <s v="Crime|Drama|Thriller"/>
    <x v="3044"/>
    <x v="5"/>
    <n v="2004"/>
    <n v="7.9"/>
    <n v="54557348"/>
    <n v="6500000"/>
    <n v="48057348"/>
  </r>
  <r>
    <x v="1319"/>
    <n v="85"/>
    <s v="Comedy|Drama"/>
    <x v="3045"/>
    <x v="5"/>
    <n v="2004"/>
    <n v="6.7"/>
    <n v="70527"/>
    <n v="6500000"/>
    <n v="-6429473"/>
  </r>
  <r>
    <x v="1320"/>
    <n v="75"/>
    <s v="Adventure|Animation|Family|Fantasy"/>
    <x v="3046"/>
    <x v="5"/>
    <n v="2009"/>
    <n v="7.7"/>
    <n v="686383"/>
    <n v="6500000"/>
    <n v="-5813617"/>
  </r>
  <r>
    <x v="743"/>
    <n v="92"/>
    <s v="Comedy|Drama"/>
    <x v="3047"/>
    <x v="5"/>
    <n v="2005"/>
    <n v="7.6"/>
    <n v="24792061"/>
    <n v="6500000"/>
    <n v="18292061"/>
  </r>
  <r>
    <x v="678"/>
    <n v="99"/>
    <s v="Horror|Mystery"/>
    <x v="3048"/>
    <x v="5"/>
    <n v="2014"/>
    <n v="5.4"/>
    <n v="84263837"/>
    <n v="6500000"/>
    <n v="77763837"/>
  </r>
  <r>
    <x v="1321"/>
    <n v="88"/>
    <s v="Comedy|Drama|Musical"/>
    <x v="3049"/>
    <x v="5"/>
    <n v="2009"/>
    <n v="6.3"/>
    <n v="110029"/>
    <n v="6500000"/>
    <n v="-6389971"/>
  </r>
  <r>
    <x v="1322"/>
    <n v="108"/>
    <s v="Biography|Drama|Music"/>
    <x v="3050"/>
    <x v="5"/>
    <n v="1987"/>
    <n v="6.8"/>
    <n v="54215416"/>
    <n v="6500000"/>
    <n v="47715416"/>
  </r>
  <r>
    <x v="215"/>
    <n v="104"/>
    <s v="Mystery|Romance|Thriller"/>
    <x v="3051"/>
    <x v="5"/>
    <n v="1980"/>
    <n v="7.1"/>
    <n v="31899000"/>
    <n v="6500000"/>
    <n v="25399000"/>
  </r>
  <r>
    <x v="63"/>
    <n v="108"/>
    <s v="Adventure|Comedy|Drama|Family"/>
    <x v="3052"/>
    <x v="5"/>
    <n v="1993"/>
    <n v="6.2"/>
    <n v="24103594"/>
    <n v="6500000"/>
    <n v="17603594"/>
  </r>
  <r>
    <x v="56"/>
    <n v="102"/>
    <s v="Comedy|Crime"/>
    <x v="3053"/>
    <x v="5"/>
    <n v="1999"/>
    <n v="7.3"/>
    <n v="16842303"/>
    <n v="6500000"/>
    <n v="10342303"/>
  </r>
  <r>
    <x v="1264"/>
    <n v="88"/>
    <s v="Comedy|Drama|Romance"/>
    <x v="3054"/>
    <x v="5"/>
    <n v="2006"/>
    <n v="5.9"/>
    <n v="13367101"/>
    <n v="6500000"/>
    <n v="6867101"/>
  </r>
  <r>
    <x v="1323"/>
    <n v="91"/>
    <s v="Horror|Sci-Fi|Thriller"/>
    <x v="3055"/>
    <x v="5"/>
    <n v="1999"/>
    <n v="3.6"/>
    <n v="10149779"/>
    <n v="6500000"/>
    <n v="3649779"/>
  </r>
  <r>
    <x v="843"/>
    <n v="101"/>
    <s v="Drama"/>
    <x v="3056"/>
    <x v="5"/>
    <n v="2011"/>
    <n v="7.3"/>
    <n v="4000304"/>
    <n v="6500000"/>
    <n v="-2499696"/>
  </r>
  <r>
    <x v="1324"/>
    <n v="100"/>
    <s v="Drama|Western"/>
    <x v="3057"/>
    <x v="5"/>
    <n v="2005"/>
    <n v="6.6"/>
    <n v="2024854"/>
    <n v="6500000"/>
    <n v="-4475146"/>
  </r>
  <r>
    <x v="1325"/>
    <n v="116"/>
    <s v="Drama|Thriller"/>
    <x v="3058"/>
    <x v="5"/>
    <n v="2013"/>
    <n v="6.9"/>
    <n v="2268296"/>
    <n v="6500000"/>
    <n v="-4231704"/>
  </r>
  <r>
    <x v="1018"/>
    <n v="97"/>
    <s v="Drama|Romance"/>
    <x v="3059"/>
    <x v="5"/>
    <n v="2004"/>
    <n v="6.8"/>
    <n v="1029017"/>
    <n v="6500000"/>
    <n v="-5470983"/>
  </r>
  <r>
    <x v="1326"/>
    <n v="106"/>
    <s v="Drama"/>
    <x v="3060"/>
    <x v="5"/>
    <n v="2000"/>
    <n v="7.3"/>
    <n v="64148"/>
    <n v="6500000"/>
    <n v="-6435852"/>
  </r>
  <r>
    <x v="1327"/>
    <n v="105"/>
    <s v="Drama|Romance|War"/>
    <x v="3061"/>
    <x v="5"/>
    <n v="2009"/>
    <n v="7.2"/>
    <n v="66637"/>
    <n v="6500000"/>
    <n v="-6433363"/>
  </r>
  <r>
    <x v="24"/>
    <n v="107"/>
    <s v="Action|Sci-Fi"/>
    <x v="3062"/>
    <x v="5"/>
    <n v="1984"/>
    <n v="8.1"/>
    <n v="38400000"/>
    <n v="6500000"/>
    <n v="31900000"/>
  </r>
  <r>
    <x v="485"/>
    <n v="121"/>
    <s v="Comedy|Drama|Musical"/>
    <x v="3063"/>
    <x v="5"/>
    <n v="1988"/>
    <n v="5.8"/>
    <n v="14545844"/>
    <n v="6500000"/>
    <n v="8045844"/>
  </r>
  <r>
    <x v="1328"/>
    <n v="94"/>
    <s v="Comedy"/>
    <x v="3064"/>
    <x v="5"/>
    <n v="2008"/>
    <n v="4.5999999999999996"/>
    <n v="4693919"/>
    <n v="6500000"/>
    <n v="-1806081"/>
  </r>
  <r>
    <x v="485"/>
    <n v="120"/>
    <s v="Drama"/>
    <x v="3065"/>
    <x v="5"/>
    <n v="1989"/>
    <n v="7.9"/>
    <n v="27545445"/>
    <n v="6500000"/>
    <n v="21045445"/>
  </r>
  <r>
    <x v="1157"/>
    <n v="99"/>
    <s v="Biography|Drama"/>
    <x v="3066"/>
    <x v="5"/>
    <n v="2011"/>
    <n v="7"/>
    <n v="14597405"/>
    <n v="6400000"/>
    <n v="8197405"/>
  </r>
  <r>
    <x v="1329"/>
    <n v="83"/>
    <s v="Comedy|Crime"/>
    <x v="3067"/>
    <x v="5"/>
    <n v="1994"/>
    <n v="3.3"/>
    <n v="126247"/>
    <n v="6200000"/>
    <n v="-6073753"/>
  </r>
  <r>
    <x v="1330"/>
    <n v="145"/>
    <s v="Drama|Sci-Fi"/>
    <x v="3068"/>
    <x v="22"/>
    <n v="1927"/>
    <n v="8.3000000000000007"/>
    <n v="26435"/>
    <n v="6000000"/>
    <n v="-5973565"/>
  </r>
  <r>
    <x v="1331"/>
    <n v="90"/>
    <s v="Comedy|Romance"/>
    <x v="3069"/>
    <x v="5"/>
    <n v="2001"/>
    <n v="6.1"/>
    <n v="22235901"/>
    <n v="6000000"/>
    <n v="16235901"/>
  </r>
  <r>
    <x v="140"/>
    <n v="104"/>
    <s v="Comedy|Crime"/>
    <x v="3070"/>
    <x v="5"/>
    <n v="2000"/>
    <n v="8.3000000000000007"/>
    <n v="30093107"/>
    <n v="6000000"/>
    <n v="24093107"/>
  </r>
  <r>
    <x v="749"/>
    <n v="107"/>
    <s v="Comedy|Drama|Romance"/>
    <x v="3071"/>
    <x v="5"/>
    <n v="2006"/>
    <n v="5"/>
    <n v="63231524"/>
    <n v="6000000"/>
    <n v="57231524"/>
  </r>
  <r>
    <x v="709"/>
    <n v="94"/>
    <s v="Comedy"/>
    <x v="3072"/>
    <x v="5"/>
    <n v="2013"/>
    <n v="4.3"/>
    <n v="8828771"/>
    <n v="6000000"/>
    <n v="2828771"/>
  </r>
  <r>
    <x v="451"/>
    <n v="104"/>
    <s v="Drama|War"/>
    <x v="3073"/>
    <x v="5"/>
    <n v="1995"/>
    <n v="7.5"/>
    <n v="2600000"/>
    <n v="6000000"/>
    <n v="-3400000"/>
  </r>
  <r>
    <x v="1332"/>
    <n v="153"/>
    <s v="Comedy|Family|Romance"/>
    <x v="3074"/>
    <x v="3"/>
    <n v="2007"/>
    <n v="5.4"/>
    <n v="872643"/>
    <n v="6000000"/>
    <n v="-5127357"/>
  </r>
  <r>
    <x v="393"/>
    <n v="175"/>
    <s v="Crime|Drama"/>
    <x v="3075"/>
    <x v="5"/>
    <n v="1972"/>
    <n v="9.1999999999999993"/>
    <n v="134821952"/>
    <n v="6000000"/>
    <n v="128821952"/>
  </r>
  <r>
    <x v="155"/>
    <n v="94"/>
    <s v="Adventure|Biography|Drama|History"/>
    <x v="3076"/>
    <x v="10"/>
    <n v="2002"/>
    <n v="7.5"/>
    <n v="6165429"/>
    <n v="6000000"/>
    <n v="165429"/>
  </r>
  <r>
    <x v="264"/>
    <n v="112"/>
    <s v="Crime|Drama"/>
    <x v="3077"/>
    <x v="5"/>
    <n v="1991"/>
    <n v="7.8"/>
    <n v="57504069"/>
    <n v="6000000"/>
    <n v="51504069"/>
  </r>
  <r>
    <x v="574"/>
    <n v="123"/>
    <s v="Comedy|Romance"/>
    <x v="3078"/>
    <x v="5"/>
    <n v="1995"/>
    <n v="7.2"/>
    <n v="2122561"/>
    <n v="6000000"/>
    <n v="-3877439"/>
  </r>
  <r>
    <x v="1066"/>
    <n v="110"/>
    <s v="Musical|Romance"/>
    <x v="3079"/>
    <x v="5"/>
    <n v="1978"/>
    <n v="7.2"/>
    <n v="181360000"/>
    <n v="6000000"/>
    <n v="175360000"/>
  </r>
  <r>
    <x v="84"/>
    <n v="120"/>
    <s v="Drama|War"/>
    <x v="3080"/>
    <x v="5"/>
    <n v="1986"/>
    <n v="8.1"/>
    <n v="137963328"/>
    <n v="6000000"/>
    <n v="131963328"/>
  </r>
  <r>
    <x v="1232"/>
    <n v="122"/>
    <s v="Documentary|Drama|War"/>
    <x v="3081"/>
    <x v="5"/>
    <n v="2004"/>
    <n v="7.5"/>
    <n v="119078393"/>
    <n v="6000000"/>
    <n v="113078393"/>
  </r>
  <r>
    <x v="1333"/>
    <n v="110"/>
    <s v="Biography|Crime|Drama|Western"/>
    <x v="3082"/>
    <x v="5"/>
    <n v="1969"/>
    <n v="8.1"/>
    <n v="102308900"/>
    <n v="6000000"/>
    <n v="96308900"/>
  </r>
  <r>
    <x v="1334"/>
    <n v="139"/>
    <s v="Comedy|Family|Fantasy|Musical"/>
    <x v="3083"/>
    <x v="5"/>
    <n v="1964"/>
    <n v="7.8"/>
    <n v="102300000"/>
    <n v="6000000"/>
    <n v="96300000"/>
  </r>
  <r>
    <x v="353"/>
    <n v="124"/>
    <s v="Drama"/>
    <x v="3084"/>
    <x v="5"/>
    <n v="1980"/>
    <n v="7.8"/>
    <n v="54800000"/>
    <n v="6000000"/>
    <n v="48800000"/>
  </r>
  <r>
    <x v="1335"/>
    <n v="152"/>
    <s v="Crime|Drama|Musical|Romance|Thriller"/>
    <x v="3085"/>
    <x v="5"/>
    <n v="1961"/>
    <n v="7.6"/>
    <n v="43650000"/>
    <n v="6000000"/>
    <n v="37650000"/>
  </r>
  <r>
    <x v="367"/>
    <n v="98"/>
    <s v="Comedy|Sport"/>
    <x v="3086"/>
    <x v="5"/>
    <n v="1980"/>
    <n v="7.4"/>
    <n v="39800000"/>
    <n v="6000000"/>
    <n v="33800000"/>
  </r>
  <r>
    <x v="1336"/>
    <n v="106"/>
    <s v="Comedy|Drama"/>
    <x v="3087"/>
    <x v="5"/>
    <n v="2001"/>
    <n v="6.3"/>
    <n v="27457409"/>
    <n v="6000000"/>
    <n v="21457409"/>
  </r>
  <r>
    <x v="1067"/>
    <n v="106"/>
    <s v="Comedy|Drama|Romance"/>
    <x v="3088"/>
    <x v="5"/>
    <n v="1999"/>
    <n v="6.9"/>
    <n v="25047631"/>
    <n v="6000000"/>
    <n v="19047631"/>
  </r>
  <r>
    <x v="30"/>
    <n v="106"/>
    <s v="Crime|Drama|Mystery|Thriller"/>
    <x v="3089"/>
    <x v="5"/>
    <n v="1995"/>
    <n v="8.6"/>
    <n v="23272306"/>
    <n v="6000000"/>
    <n v="17272306"/>
  </r>
  <r>
    <x v="212"/>
    <n v="94"/>
    <s v="Comedy|Romance"/>
    <x v="3090"/>
    <x v="5"/>
    <n v="2002"/>
    <n v="6.4"/>
    <n v="21005329"/>
    <n v="6000000"/>
    <n v="15005329"/>
  </r>
  <r>
    <x v="138"/>
    <n v="109"/>
    <s v="Drama|Sport"/>
    <x v="3091"/>
    <x v="5"/>
    <n v="2008"/>
    <n v="7.9"/>
    <n v="26236603"/>
    <n v="6000000"/>
    <n v="20236603"/>
  </r>
  <r>
    <x v="1130"/>
    <n v="90"/>
    <s v="Comedy"/>
    <x v="3092"/>
    <x v="5"/>
    <n v="2000"/>
    <n v="7.5"/>
    <n v="18621249"/>
    <n v="6000000"/>
    <n v="12621249"/>
  </r>
  <r>
    <x v="461"/>
    <n v="106"/>
    <s v="Action|Sci-Fi"/>
    <x v="3093"/>
    <x v="5"/>
    <n v="1981"/>
    <n v="7.2"/>
    <n v="25244700"/>
    <n v="6000000"/>
    <n v="19244700"/>
  </r>
  <r>
    <x v="1337"/>
    <n v="89"/>
    <s v="Comedy|Family"/>
    <x v="3094"/>
    <x v="5"/>
    <n v="2007"/>
    <n v="2.9"/>
    <n v="13235267"/>
    <n v="6000000"/>
    <n v="7235267"/>
  </r>
  <r>
    <x v="330"/>
    <n v="104"/>
    <s v="Comedy|Drama|Romance"/>
    <x v="3095"/>
    <x v="5"/>
    <n v="1988"/>
    <n v="6.2"/>
    <n v="12793213"/>
    <n v="6000000"/>
    <n v="6793213"/>
  </r>
  <r>
    <x v="1338"/>
    <n v="98"/>
    <s v="Comedy|Horror|Thriller"/>
    <x v="3096"/>
    <x v="5"/>
    <n v="1995"/>
    <n v="6.1"/>
    <n v="11797927"/>
    <n v="6000000"/>
    <n v="5797927"/>
  </r>
  <r>
    <x v="1339"/>
    <n v="121"/>
    <s v="Biography|Drama|History|Thriller"/>
    <x v="3097"/>
    <x v="5"/>
    <n v="2006"/>
    <n v="7.7"/>
    <n v="17605861"/>
    <n v="6000000"/>
    <n v="11605861"/>
  </r>
  <r>
    <x v="1340"/>
    <n v="42"/>
    <s v="Adventure|Documentary|Short"/>
    <x v="3098"/>
    <x v="5"/>
    <n v="2008"/>
    <n v="6.5"/>
    <n v="7518876"/>
    <n v="6000000"/>
    <n v="1518876"/>
  </r>
  <r>
    <x v="1341"/>
    <n v="122"/>
    <s v="Biography|Drama"/>
    <x v="3099"/>
    <x v="5"/>
    <n v="2000"/>
    <n v="7"/>
    <n v="8596914"/>
    <n v="6000000"/>
    <n v="2596914"/>
  </r>
  <r>
    <x v="1342"/>
    <n v="101"/>
    <s v="Comedy|Drama|Romance"/>
    <x v="3100"/>
    <x v="5"/>
    <n v="1999"/>
    <n v="5.9"/>
    <n v="6851636"/>
    <n v="6000000"/>
    <n v="851636"/>
  </r>
  <r>
    <x v="1343"/>
    <n v="102"/>
    <s v="Drama|Mystery|Romance|Thriller"/>
    <x v="3101"/>
    <x v="5"/>
    <n v="2012"/>
    <n v="7.1"/>
    <n v="11434867"/>
    <n v="6000000"/>
    <n v="5434867"/>
  </r>
  <r>
    <x v="1344"/>
    <n v="84"/>
    <s v="Comedy|Western"/>
    <x v="3102"/>
    <x v="4"/>
    <n v="2012"/>
    <n v="5.5"/>
    <n v="5895238"/>
    <n v="6000000"/>
    <n v="-104762"/>
  </r>
  <r>
    <x v="1345"/>
    <n v="104"/>
    <s v="Comedy|Drama"/>
    <x v="3103"/>
    <x v="5"/>
    <n v="2009"/>
    <n v="7.4"/>
    <n v="6670712"/>
    <n v="6000000"/>
    <n v="670712"/>
  </r>
  <r>
    <x v="1346"/>
    <n v="96"/>
    <s v="Comedy|Crime|Thriller"/>
    <x v="3104"/>
    <x v="5"/>
    <n v="2011"/>
    <n v="7.3"/>
    <n v="5359774"/>
    <n v="6000000"/>
    <n v="-640226"/>
  </r>
  <r>
    <x v="555"/>
    <n v="90"/>
    <s v="Drama|Romance"/>
    <x v="3105"/>
    <x v="5"/>
    <n v="1999"/>
    <n v="7.2"/>
    <n v="4859475"/>
    <n v="6000000"/>
    <n v="-1140525"/>
  </r>
  <r>
    <x v="1347"/>
    <n v="90"/>
    <s v="Comedy|Romance"/>
    <x v="3106"/>
    <x v="5"/>
    <n v="2009"/>
    <n v="5.0999999999999996"/>
    <n v="4542775"/>
    <n v="6000000"/>
    <n v="-1457225"/>
  </r>
  <r>
    <x v="1348"/>
    <n v="106"/>
    <s v="Comedy|Drama"/>
    <x v="3107"/>
    <x v="5"/>
    <n v="2014"/>
    <n v="6.7"/>
    <n v="3588432"/>
    <n v="6000000"/>
    <n v="-2411568"/>
  </r>
  <r>
    <x v="1349"/>
    <n v="96"/>
    <s v="Comedy|Drama|Fantasy|Romance"/>
    <x v="3108"/>
    <x v="5"/>
    <n v="1999"/>
    <n v="5.3"/>
    <n v="4394936"/>
    <n v="6000000"/>
    <n v="-1605064"/>
  </r>
  <r>
    <x v="1350"/>
    <n v="95"/>
    <s v="Comedy|Drama|Music|Musical"/>
    <x v="3109"/>
    <x v="5"/>
    <n v="2001"/>
    <n v="7.8"/>
    <n v="3029081"/>
    <n v="6000000"/>
    <n v="-2970919"/>
  </r>
  <r>
    <x v="999"/>
    <n v="99"/>
    <s v="Action|Drama"/>
    <x v="3110"/>
    <x v="5"/>
    <n v="1993"/>
    <n v="6.7"/>
    <n v="3273588"/>
    <n v="6000000"/>
    <n v="-2726412"/>
  </r>
  <r>
    <x v="1351"/>
    <n v="99"/>
    <s v="Drama|History"/>
    <x v="3111"/>
    <x v="5"/>
    <n v="2003"/>
    <n v="7.2"/>
    <n v="2207975"/>
    <n v="6000000"/>
    <n v="-3792025"/>
  </r>
  <r>
    <x v="1352"/>
    <n v="95"/>
    <s v="Comedy|Crime|Drama|Thriller"/>
    <x v="3112"/>
    <x v="5"/>
    <n v="2001"/>
    <n v="5.8"/>
    <n v="2025238"/>
    <n v="6000000"/>
    <n v="-3974762"/>
  </r>
  <r>
    <x v="618"/>
    <n v="99"/>
    <s v="Comedy|Drama|Romance"/>
    <x v="3113"/>
    <x v="5"/>
    <n v="2008"/>
    <n v="7"/>
    <n v="2077046"/>
    <n v="6000000"/>
    <n v="-3922954"/>
  </r>
  <r>
    <x v="1353"/>
    <n v="107"/>
    <s v="Action|Adventure|Fantasy|Sci-Fi"/>
    <x v="3114"/>
    <x v="5"/>
    <n v="1991"/>
    <n v="3.8"/>
    <n v="869325"/>
    <n v="6000000"/>
    <n v="-5130675"/>
  </r>
  <r>
    <x v="1354"/>
    <n v="90"/>
    <s v="Biography|Drama|Sport"/>
    <x v="3115"/>
    <x v="5"/>
    <n v="2010"/>
    <n v="5.7"/>
    <n v="399611"/>
    <n v="6000000"/>
    <n v="-5600389"/>
  </r>
  <r>
    <x v="863"/>
    <n v="96"/>
    <s v="Drama|Romance"/>
    <x v="3116"/>
    <x v="5"/>
    <n v="2009"/>
    <n v="6.7"/>
    <n v="115862"/>
    <n v="6000000"/>
    <n v="-5884138"/>
  </r>
  <r>
    <x v="404"/>
    <n v="104"/>
    <s v="Drama|History"/>
    <x v="3117"/>
    <x v="5"/>
    <n v="2011"/>
    <n v="6.1"/>
    <n v="1346503"/>
    <n v="6000000"/>
    <n v="-4653497"/>
  </r>
  <r>
    <x v="1355"/>
    <n v="97"/>
    <s v="Drama|Romance"/>
    <x v="3118"/>
    <x v="5"/>
    <n v="2006"/>
    <n v="6.2"/>
    <n v="117560"/>
    <n v="6000000"/>
    <n v="-5882440"/>
  </r>
  <r>
    <x v="1040"/>
    <n v="107"/>
    <s v="Comedy|Crime|Romance"/>
    <x v="3119"/>
    <x v="5"/>
    <n v="2001"/>
    <n v="6.2"/>
    <n v="54606"/>
    <n v="6000000"/>
    <n v="-5945394"/>
  </r>
  <r>
    <x v="1356"/>
    <n v="85"/>
    <s v="Comedy"/>
    <x v="3120"/>
    <x v="5"/>
    <n v="2008"/>
    <n v="4.7"/>
    <n v="36497"/>
    <n v="6000000"/>
    <n v="-5963503"/>
  </r>
  <r>
    <x v="1357"/>
    <n v="86"/>
    <s v="Drama|Music"/>
    <x v="3121"/>
    <x v="5"/>
    <n v="2014"/>
    <n v="5.8"/>
    <n v="20200"/>
    <n v="6000000"/>
    <n v="-5979800"/>
  </r>
  <r>
    <x v="1358"/>
    <n v="98"/>
    <s v="Comedy|Drama|Sport"/>
    <x v="3122"/>
    <x v="5"/>
    <n v="2004"/>
    <n v="7.6"/>
    <n v="795126"/>
    <n v="6000000"/>
    <n v="-5204874"/>
  </r>
  <r>
    <x v="935"/>
    <n v="109"/>
    <s v="Drama"/>
    <x v="3123"/>
    <x v="5"/>
    <n v="1997"/>
    <n v="7.3"/>
    <n v="14821531"/>
    <n v="6000000"/>
    <n v="8821531"/>
  </r>
  <r>
    <x v="1359"/>
    <n v="112"/>
    <s v="Comedy|Crime|Drama|Mystery|Romance"/>
    <x v="3124"/>
    <x v="8"/>
    <n v="2003"/>
    <n v="7.7"/>
    <n v="3432342"/>
    <n v="6000000"/>
    <n v="-2567658"/>
  </r>
  <r>
    <x v="621"/>
    <n v="101"/>
    <s v="Drama|Family"/>
    <x v="3125"/>
    <x v="5"/>
    <n v="2002"/>
    <n v="7.6"/>
    <n v="20772796"/>
    <n v="6000000"/>
    <n v="14772796"/>
  </r>
  <r>
    <x v="1360"/>
    <n v="82"/>
    <s v="Comedy"/>
    <x v="3126"/>
    <x v="5"/>
    <n v="2000"/>
    <n v="4"/>
    <n v="9821335"/>
    <n v="6000000"/>
    <n v="3821335"/>
  </r>
  <r>
    <x v="1361"/>
    <n v="96"/>
    <s v="Comedy|Drama"/>
    <x v="3127"/>
    <x v="5"/>
    <n v="2004"/>
    <n v="7"/>
    <n v="371081"/>
    <n v="6000000"/>
    <n v="-5628919"/>
  </r>
  <r>
    <x v="1221"/>
    <n v="100"/>
    <s v="Adventure|Horror"/>
    <x v="3128"/>
    <x v="5"/>
    <n v="2013"/>
    <n v="5.4"/>
    <n v="7186670"/>
    <n v="6000000"/>
    <n v="1186670"/>
  </r>
  <r>
    <x v="1362"/>
    <n v="89"/>
    <s v="Horror|Thriller"/>
    <x v="3129"/>
    <x v="5"/>
    <n v="2012"/>
    <n v="6.1"/>
    <n v="12843"/>
    <n v="6000000"/>
    <n v="-5987157"/>
  </r>
  <r>
    <x v="1255"/>
    <n v="141"/>
    <s v="Drama|Romance"/>
    <x v="3130"/>
    <x v="5"/>
    <n v="2002"/>
    <n v="6.9"/>
    <n v="3064356"/>
    <n v="5600000"/>
    <n v="-2535644"/>
  </r>
  <r>
    <x v="1086"/>
    <n v="95"/>
    <s v="Action|Sport"/>
    <x v="3131"/>
    <x v="5"/>
    <n v="2006"/>
    <n v="2.1"/>
    <n v="7009668"/>
    <n v="5600000"/>
    <n v="1409668"/>
  </r>
  <r>
    <x v="1164"/>
    <n v="85"/>
    <s v="Horror"/>
    <x v="3132"/>
    <x v="4"/>
    <n v="2009"/>
    <n v="6.6"/>
    <n v="27024"/>
    <n v="5600000"/>
    <n v="-5572976"/>
  </r>
  <r>
    <x v="1333"/>
    <n v="129"/>
    <s v="Comedy|Crime|Drama"/>
    <x v="3133"/>
    <x v="5"/>
    <n v="1973"/>
    <n v="8.3000000000000007"/>
    <n v="159600000"/>
    <n v="5500000"/>
    <n v="154100000"/>
  </r>
  <r>
    <x v="634"/>
    <n v="125"/>
    <s v="Biography|Drama|Sport"/>
    <x v="3134"/>
    <x v="5"/>
    <n v="1981"/>
    <n v="7.2"/>
    <n v="58800000"/>
    <n v="5500000"/>
    <n v="53300000"/>
  </r>
  <r>
    <x v="1363"/>
    <n v="116"/>
    <s v="Comedy|Drama|Romance"/>
    <x v="3135"/>
    <x v="5"/>
    <n v="2005"/>
    <n v="5.6"/>
    <n v="50382128"/>
    <n v="5500000"/>
    <n v="44882128"/>
  </r>
  <r>
    <x v="580"/>
    <n v="105"/>
    <s v="Biography|Drama|Music|Romance"/>
    <x v="3136"/>
    <x v="5"/>
    <n v="1996"/>
    <n v="7.7"/>
    <n v="35811509"/>
    <n v="5500000"/>
    <n v="30311509"/>
  </r>
  <r>
    <x v="994"/>
    <n v="91"/>
    <s v="Biography|Drama|Romance"/>
    <x v="3137"/>
    <x v="5"/>
    <n v="2001"/>
    <n v="7.1"/>
    <n v="1292119"/>
    <n v="5500000"/>
    <n v="-4207881"/>
  </r>
  <r>
    <x v="1364"/>
    <n v="97"/>
    <s v="Drama|Music"/>
    <x v="3138"/>
    <x v="8"/>
    <n v="2004"/>
    <n v="7.9"/>
    <n v="3629758"/>
    <n v="5500000"/>
    <n v="-1870242"/>
  </r>
  <r>
    <x v="1365"/>
    <n v="99"/>
    <s v="Comedy|Crime|Drama|Romance|Thriller"/>
    <x v="3139"/>
    <x v="5"/>
    <n v="2001"/>
    <n v="4.9000000000000004"/>
    <n v="56007"/>
    <n v="5500000"/>
    <n v="-5443993"/>
  </r>
  <r>
    <x v="1366"/>
    <n v="99"/>
    <s v="Comedy|Drama"/>
    <x v="3140"/>
    <x v="2"/>
    <n v="2013"/>
    <n v="6.1"/>
    <n v="22770"/>
    <n v="5500000"/>
    <n v="-5477230"/>
  </r>
  <r>
    <x v="1367"/>
    <n v="111"/>
    <s v="Comedy|Drama"/>
    <x v="3141"/>
    <x v="8"/>
    <n v="2002"/>
    <n v="7.3"/>
    <n v="3895664"/>
    <n v="5300000"/>
    <n v="-1404336"/>
  </r>
  <r>
    <x v="713"/>
    <n v="96"/>
    <s v="Comedy|Romance"/>
    <x v="3142"/>
    <x v="5"/>
    <n v="2007"/>
    <n v="5"/>
    <n v="766487"/>
    <n v="5250000"/>
    <n v="-4483513"/>
  </r>
  <r>
    <x v="220"/>
    <n v="103"/>
    <s v="Adventure|Comedy|Fantasy|Sci-Fi"/>
    <x v="3143"/>
    <x v="5"/>
    <n v="1981"/>
    <n v="7"/>
    <n v="42365600"/>
    <n v="5000000"/>
    <n v="37365600"/>
  </r>
  <r>
    <x v="1368"/>
    <n v="95"/>
    <s v="Drama|Romance|Thriller"/>
    <x v="3144"/>
    <x v="5"/>
    <n v="2001"/>
    <n v="6.2"/>
    <n v="16017403"/>
    <n v="5000000"/>
    <n v="11017403"/>
  </r>
  <r>
    <x v="1369"/>
    <n v="108"/>
    <s v="Mystery|Thriller"/>
    <x v="3145"/>
    <x v="5"/>
    <n v="2015"/>
    <n v="7.1"/>
    <n v="43771291"/>
    <n v="5000000"/>
    <n v="38771291"/>
  </r>
  <r>
    <x v="1370"/>
    <n v="96"/>
    <s v="Comedy|Drama"/>
    <x v="3146"/>
    <x v="5"/>
    <n v="2009"/>
    <n v="6.5"/>
    <n v="1474508"/>
    <n v="5000000"/>
    <n v="-3525492"/>
  </r>
  <r>
    <x v="1371"/>
    <n v="103"/>
    <s v="Biography|Drama"/>
    <x v="3147"/>
    <x v="5"/>
    <n v="2014"/>
    <n v="6.6"/>
    <n v="3093491"/>
    <n v="5000000"/>
    <n v="-1906509"/>
  </r>
  <r>
    <x v="1372"/>
    <n v="90"/>
    <s v="Comedy|Horror|Thriller"/>
    <x v="3148"/>
    <x v="5"/>
    <n v="2006"/>
    <n v="6.6"/>
    <n v="136432"/>
    <n v="5000000"/>
    <n v="-4863568"/>
  </r>
  <r>
    <x v="1373"/>
    <n v="90"/>
    <s v="Comedy|Drama"/>
    <x v="3149"/>
    <x v="5"/>
    <n v="2009"/>
    <n v="4.7"/>
    <n v="92900"/>
    <n v="5000000"/>
    <n v="-4907100"/>
  </r>
  <r>
    <x v="714"/>
    <n v="93"/>
    <s v="Drama|Romance"/>
    <x v="3150"/>
    <x v="5"/>
    <n v="2002"/>
    <n v="6.5"/>
    <n v="14015786"/>
    <n v="5000000"/>
    <n v="9015786"/>
  </r>
  <r>
    <x v="400"/>
    <n v="95"/>
    <s v="Drama|Family|Sport"/>
    <x v="3151"/>
    <x v="5"/>
    <n v="2000"/>
    <n v="7"/>
    <n v="34099640"/>
    <n v="5000000"/>
    <n v="29099640"/>
  </r>
  <r>
    <x v="405"/>
    <n v="125"/>
    <s v="Comedy|Drama|Romance"/>
    <x v="3152"/>
    <x v="18"/>
    <n v="2003"/>
    <n v="6.5"/>
    <n v="223878"/>
    <n v="5000000"/>
    <n v="-4776122"/>
  </r>
  <r>
    <x v="625"/>
    <n v="99"/>
    <s v="Comedy|Crime|Drama"/>
    <x v="3153"/>
    <x v="5"/>
    <n v="2011"/>
    <n v="6.8"/>
    <n v="9203192"/>
    <n v="5000000"/>
    <n v="4203192"/>
  </r>
  <r>
    <x v="1374"/>
    <n v="92"/>
    <s v="Comedy|Drama"/>
    <x v="3154"/>
    <x v="5"/>
    <n v="2003"/>
    <n v="6.7"/>
    <n v="6239558"/>
    <n v="5000000"/>
    <n v="1239558"/>
  </r>
  <r>
    <x v="1375"/>
    <n v="104"/>
    <s v="Crime|Drama|Mystery|Thriller"/>
    <x v="3155"/>
    <x v="5"/>
    <n v="2003"/>
    <n v="6.6"/>
    <n v="1056102"/>
    <n v="5000000"/>
    <n v="-3943898"/>
  </r>
  <r>
    <x v="47"/>
    <n v="106"/>
    <s v="Fantasy|Horror|Thriller"/>
    <x v="3156"/>
    <x v="5"/>
    <n v="2013"/>
    <n v="6.6"/>
    <n v="83574831"/>
    <n v="5000000"/>
    <n v="78574831"/>
  </r>
  <r>
    <x v="841"/>
    <n v="87"/>
    <s v="Comedy|Documentary"/>
    <x v="3157"/>
    <x v="5"/>
    <n v="2002"/>
    <n v="6.6"/>
    <n v="64267897"/>
    <n v="5000000"/>
    <n v="59267897"/>
  </r>
  <r>
    <x v="862"/>
    <n v="94"/>
    <s v="Horror"/>
    <x v="3158"/>
    <x v="5"/>
    <n v="2011"/>
    <n v="5.8"/>
    <n v="104007828"/>
    <n v="5000000"/>
    <n v="99007828"/>
  </r>
  <r>
    <x v="1376"/>
    <n v="89"/>
    <s v="Fantasy|Horror"/>
    <x v="3159"/>
    <x v="5"/>
    <n v="2014"/>
    <n v="4.4000000000000004"/>
    <n v="50820940"/>
    <n v="5000000"/>
    <n v="45820940"/>
  </r>
  <r>
    <x v="1377"/>
    <n v="115"/>
    <s v="Comedy|Drama"/>
    <x v="3160"/>
    <x v="4"/>
    <n v="2013"/>
    <n v="7.6"/>
    <n v="44456509"/>
    <n v="5000000"/>
    <n v="39456509"/>
  </r>
  <r>
    <x v="862"/>
    <n v="96"/>
    <s v="Horror"/>
    <x v="3161"/>
    <x v="5"/>
    <n v="2012"/>
    <n v="4.5999999999999996"/>
    <n v="53884821"/>
    <n v="5000000"/>
    <n v="48884821"/>
  </r>
  <r>
    <x v="1378"/>
    <n v="135"/>
    <s v="Drama|History"/>
    <x v="3162"/>
    <x v="5"/>
    <n v="1953"/>
    <n v="6.8"/>
    <n v="36000000"/>
    <n v="5000000"/>
    <n v="31000000"/>
  </r>
  <r>
    <x v="1379"/>
    <n v="101"/>
    <s v="Fantasy|Horror|Thriller"/>
    <x v="3163"/>
    <x v="5"/>
    <n v="2014"/>
    <n v="5"/>
    <n v="32453345"/>
    <n v="5000000"/>
    <n v="27453345"/>
  </r>
  <r>
    <x v="610"/>
    <n v="117"/>
    <s v="Biography|Drama"/>
    <x v="3164"/>
    <x v="5"/>
    <n v="2013"/>
    <n v="8"/>
    <n v="27296514"/>
    <n v="5000000"/>
    <n v="22296514"/>
  </r>
  <r>
    <x v="1380"/>
    <n v="104"/>
    <s v="Horror|Mystery"/>
    <x v="3165"/>
    <x v="5"/>
    <n v="2013"/>
    <n v="6.5"/>
    <n v="27689474"/>
    <n v="5000000"/>
    <n v="22689474"/>
  </r>
  <r>
    <x v="574"/>
    <n v="97"/>
    <s v="Comedy"/>
    <x v="3166"/>
    <x v="5"/>
    <n v="2006"/>
    <n v="7.4"/>
    <n v="24138847"/>
    <n v="5000000"/>
    <n v="19138847"/>
  </r>
  <r>
    <x v="550"/>
    <n v="110"/>
    <s v="Drama|Music"/>
    <x v="3167"/>
    <x v="5"/>
    <n v="2000"/>
    <n v="7.7"/>
    <n v="21994911"/>
    <n v="5000000"/>
    <n v="16994911"/>
  </r>
  <r>
    <x v="1381"/>
    <n v="103"/>
    <s v="Comedy|Drama"/>
    <x v="3168"/>
    <x v="5"/>
    <n v="2013"/>
    <n v="7.4"/>
    <n v="21501098"/>
    <n v="5000000"/>
    <n v="16501098"/>
  </r>
  <r>
    <x v="1382"/>
    <n v="94"/>
    <s v="Comedy|Drama|Music|Romance"/>
    <x v="3169"/>
    <x v="5"/>
    <n v="1991"/>
    <n v="5.0999999999999996"/>
    <n v="19281235"/>
    <n v="5000000"/>
    <n v="14281235"/>
  </r>
  <r>
    <x v="1383"/>
    <n v="77"/>
    <s v="Animation|Comedy|Family"/>
    <x v="3170"/>
    <x v="5"/>
    <n v="1999"/>
    <n v="5"/>
    <n v="19421271"/>
    <n v="5000000"/>
    <n v="14421271"/>
  </r>
  <r>
    <x v="1384"/>
    <n v="134"/>
    <s v="Drama"/>
    <x v="3171"/>
    <x v="5"/>
    <n v="1997"/>
    <n v="7.2"/>
    <n v="20733485"/>
    <n v="5000000"/>
    <n v="15733485"/>
  </r>
  <r>
    <x v="1385"/>
    <n v="90"/>
    <s v="Comedy|Drama"/>
    <x v="3172"/>
    <x v="5"/>
    <n v="2011"/>
    <n v="6.4"/>
    <n v="24809547"/>
    <n v="5000000"/>
    <n v="19809547"/>
  </r>
  <r>
    <x v="1119"/>
    <n v="93"/>
    <s v="Horror|Mystery|Thriller"/>
    <x v="3173"/>
    <x v="5"/>
    <n v="2014"/>
    <n v="6.1"/>
    <n v="21197315"/>
    <n v="5000000"/>
    <n v="16197315"/>
  </r>
  <r>
    <x v="785"/>
    <n v="106"/>
    <s v="Drama|Thriller"/>
    <x v="3174"/>
    <x v="4"/>
    <n v="2014"/>
    <n v="5.2"/>
    <n v="17382982"/>
    <n v="5000000"/>
    <n v="12382982"/>
  </r>
  <r>
    <x v="1386"/>
    <n v="101"/>
    <s v="Drama"/>
    <x v="3175"/>
    <x v="5"/>
    <n v="2014"/>
    <n v="7.5"/>
    <n v="18656400"/>
    <n v="5000000"/>
    <n v="13656400"/>
  </r>
  <r>
    <x v="1387"/>
    <n v="100"/>
    <s v="Adventure|Horror"/>
    <x v="3176"/>
    <x v="5"/>
    <n v="1989"/>
    <n v="4.5"/>
    <n v="14343976"/>
    <n v="5000000"/>
    <n v="9343976"/>
  </r>
  <r>
    <x v="730"/>
    <n v="95"/>
    <s v="Comedy|Family|Romance"/>
    <x v="3177"/>
    <x v="5"/>
    <n v="2002"/>
    <n v="6.6"/>
    <n v="241437427"/>
    <n v="5000000"/>
    <n v="236437427"/>
  </r>
  <r>
    <x v="1388"/>
    <n v="94"/>
    <s v="Crime|Drama"/>
    <x v="3178"/>
    <x v="5"/>
    <n v="2012"/>
    <n v="5.3"/>
    <n v="14123773"/>
    <n v="5000000"/>
    <n v="9123773"/>
  </r>
  <r>
    <x v="1389"/>
    <n v="93"/>
    <s v="Horror|Thriller"/>
    <x v="3179"/>
    <x v="5"/>
    <n v="1995"/>
    <n v="4.9000000000000004"/>
    <n v="15126948"/>
    <n v="5000000"/>
    <n v="10126948"/>
  </r>
  <r>
    <x v="1390"/>
    <n v="82"/>
    <s v="Drama|Horror|Thriller"/>
    <x v="3180"/>
    <x v="5"/>
    <n v="2008"/>
    <n v="3.8"/>
    <n v="13350177"/>
    <n v="5000000"/>
    <n v="8350177"/>
  </r>
  <r>
    <x v="1255"/>
    <n v="135"/>
    <s v="Drama|Mystery"/>
    <x v="3181"/>
    <x v="5"/>
    <n v="1996"/>
    <n v="7.6"/>
    <n v="13269963"/>
    <n v="5000000"/>
    <n v="8269963"/>
  </r>
  <r>
    <x v="757"/>
    <n v="88"/>
    <s v="Horror|Thriller"/>
    <x v="3182"/>
    <x v="5"/>
    <n v="1988"/>
    <n v="5.9"/>
    <n v="17768000"/>
    <n v="5000000"/>
    <n v="12768000"/>
  </r>
  <r>
    <x v="1391"/>
    <n v="89"/>
    <s v="Horror|Mystery"/>
    <x v="3183"/>
    <x v="5"/>
    <n v="1986"/>
    <n v="6.2"/>
    <n v="12947763"/>
    <n v="5000000"/>
    <n v="7947763"/>
  </r>
  <r>
    <x v="257"/>
    <n v="110"/>
    <s v="Comedy|Drama"/>
    <x v="3184"/>
    <x v="5"/>
    <n v="1982"/>
    <n v="7.2"/>
    <n v="14100000"/>
    <n v="5000000"/>
    <n v="9100000"/>
  </r>
  <r>
    <x v="1392"/>
    <n v="107"/>
    <s v="Action|Crime|Drama|Thriller|Western"/>
    <x v="3185"/>
    <x v="5"/>
    <n v="1983"/>
    <n v="6.3"/>
    <n v="12200000"/>
    <n v="5000000"/>
    <n v="7200000"/>
  </r>
  <r>
    <x v="1393"/>
    <n v="86"/>
    <s v="Horror|Mystery|Sci-Fi|Thriller"/>
    <x v="3186"/>
    <x v="5"/>
    <n v="2011"/>
    <n v="5.2"/>
    <n v="17683670"/>
    <n v="5000000"/>
    <n v="12683670"/>
  </r>
  <r>
    <x v="1119"/>
    <n v="103"/>
    <s v="Action|Thriller"/>
    <x v="3187"/>
    <x v="5"/>
    <n v="2015"/>
    <n v="6.8"/>
    <n v="27285953"/>
    <n v="5000000"/>
    <n v="22285953"/>
  </r>
  <r>
    <x v="1394"/>
    <n v="92"/>
    <s v="Comedy"/>
    <x v="3188"/>
    <x v="5"/>
    <n v="2016"/>
    <n v="3.5"/>
    <n v="11675178"/>
    <n v="5000000"/>
    <n v="6675178"/>
  </r>
  <r>
    <x v="785"/>
    <n v="96"/>
    <s v="Comedy|Romance"/>
    <x v="3189"/>
    <x v="5"/>
    <n v="2016"/>
    <n v="4.5"/>
    <n v="9658370"/>
    <n v="5000000"/>
    <n v="4658370"/>
  </r>
  <r>
    <x v="1395"/>
    <n v="82"/>
    <s v="Action|Adventure|Animation|Family|Sci-Fi"/>
    <x v="3190"/>
    <x v="5"/>
    <n v="2000"/>
    <n v="5.9"/>
    <n v="9628751"/>
    <n v="5000000"/>
    <n v="4628751"/>
  </r>
  <r>
    <x v="1396"/>
    <n v="92"/>
    <s v="Comedy|Drama"/>
    <x v="3191"/>
    <x v="5"/>
    <n v="2004"/>
    <n v="6.9"/>
    <n v="8786715"/>
    <n v="5000000"/>
    <n v="3786715"/>
  </r>
  <r>
    <x v="1397"/>
    <n v="90"/>
    <s v="Horror|Thriller"/>
    <x v="3192"/>
    <x v="5"/>
    <n v="2001"/>
    <n v="5.3"/>
    <n v="6755271"/>
    <n v="5000000"/>
    <n v="1755271"/>
  </r>
  <r>
    <x v="1398"/>
    <n v="150"/>
    <s v="Comedy|Drama"/>
    <x v="3193"/>
    <x v="5"/>
    <n v="1989"/>
    <n v="7"/>
    <n v="6157157"/>
    <n v="5000000"/>
    <n v="1157157"/>
  </r>
  <r>
    <x v="1399"/>
    <n v="91"/>
    <s v="Comedy|Drama"/>
    <x v="3194"/>
    <x v="5"/>
    <n v="1998"/>
    <n v="6.6"/>
    <n v="5480318"/>
    <n v="5000000"/>
    <n v="480318"/>
  </r>
  <r>
    <x v="44"/>
    <n v="95"/>
    <s v="Comedy|Crime|Drama|Thriller"/>
    <x v="3195"/>
    <x v="5"/>
    <n v="2001"/>
    <n v="6.4"/>
    <n v="5308707"/>
    <n v="5000000"/>
    <n v="308707"/>
  </r>
  <r>
    <x v="80"/>
    <n v="97"/>
    <s v="Drama|Mystery|Sci-Fi"/>
    <x v="3196"/>
    <x v="5"/>
    <n v="2009"/>
    <n v="7.9"/>
    <n v="5009677"/>
    <n v="5000000"/>
    <n v="9677"/>
  </r>
  <r>
    <x v="1400"/>
    <n v="41"/>
    <s v="Documentary"/>
    <x v="3197"/>
    <x v="5"/>
    <n v="2010"/>
    <n v="6.9"/>
    <n v="4074023"/>
    <n v="5000000"/>
    <n v="-925977"/>
  </r>
  <r>
    <x v="778"/>
    <n v="112"/>
    <s v="Drama"/>
    <x v="3198"/>
    <x v="5"/>
    <n v="1997"/>
    <n v="7.7"/>
    <n v="4306697"/>
    <n v="5000000"/>
    <n v="-693303"/>
  </r>
  <r>
    <x v="1401"/>
    <n v="110"/>
    <s v="Comedy|Drama"/>
    <x v="3199"/>
    <x v="5"/>
    <n v="2008"/>
    <n v="6.8"/>
    <n v="4040588"/>
    <n v="5000000"/>
    <n v="-959412"/>
  </r>
  <r>
    <x v="21"/>
    <n v="108"/>
    <s v="Biography|Crime|Drama|Romance|Thriller"/>
    <x v="3200"/>
    <x v="5"/>
    <n v="1994"/>
    <n v="7.4"/>
    <n v="3049135"/>
    <n v="5000000"/>
    <n v="-1950865"/>
  </r>
  <r>
    <x v="1090"/>
    <n v="121"/>
    <s v="Drama"/>
    <x v="3201"/>
    <x v="5"/>
    <n v="2015"/>
    <n v="4.5999999999999996"/>
    <n v="4700361"/>
    <n v="5000000"/>
    <n v="-299639"/>
  </r>
  <r>
    <x v="1402"/>
    <n v="97"/>
    <s v="Comedy|Drama"/>
    <x v="3202"/>
    <x v="5"/>
    <n v="2010"/>
    <n v="6.4"/>
    <n v="2711210"/>
    <n v="5000000"/>
    <n v="-2288790"/>
  </r>
  <r>
    <x v="548"/>
    <n v="116"/>
    <s v="Comedy|Crime|Drama|Mystery|Thriller"/>
    <x v="3203"/>
    <x v="5"/>
    <n v="1998"/>
    <n v="7"/>
    <n v="1980338"/>
    <n v="5000000"/>
    <n v="-3019662"/>
  </r>
  <r>
    <x v="1045"/>
    <n v="94"/>
    <s v="Drama|Thriller"/>
    <x v="3204"/>
    <x v="5"/>
    <n v="2004"/>
    <n v="7.7"/>
    <n v="1082044"/>
    <n v="5000000"/>
    <n v="-3917956"/>
  </r>
  <r>
    <x v="1307"/>
    <n v="103"/>
    <s v="Crime|Drama"/>
    <x v="3205"/>
    <x v="5"/>
    <n v="1992"/>
    <n v="6.8"/>
    <n v="1100000"/>
    <n v="5000000"/>
    <n v="-3900000"/>
  </r>
  <r>
    <x v="1403"/>
    <n v="112"/>
    <s v="Biography|Crime|Drama|Mystery|Thriller"/>
    <x v="3206"/>
    <x v="5"/>
    <n v="2014"/>
    <n v="7"/>
    <n v="2445646"/>
    <n v="5000000"/>
    <n v="-2554354"/>
  </r>
  <r>
    <x v="1350"/>
    <n v="91"/>
    <s v="Drama"/>
    <x v="3207"/>
    <x v="5"/>
    <n v="2010"/>
    <n v="7"/>
    <n v="2221809"/>
    <n v="5000000"/>
    <n v="-2778191"/>
  </r>
  <r>
    <x v="1404"/>
    <n v="98"/>
    <s v="Biography|Crime|Drama|Thriller"/>
    <x v="3208"/>
    <x v="5"/>
    <n v="2003"/>
    <n v="6.3"/>
    <n v="296665"/>
    <n v="5000000"/>
    <n v="-4703335"/>
  </r>
  <r>
    <x v="1405"/>
    <n v="95"/>
    <s v="Crime|Horror|Music|Thriller"/>
    <x v="3209"/>
    <x v="5"/>
    <n v="2015"/>
    <n v="7.1"/>
    <n v="3219029"/>
    <n v="5000000"/>
    <n v="-1780971"/>
  </r>
  <r>
    <x v="1406"/>
    <n v="99"/>
    <s v="Drama|Mystery|Sci-Fi"/>
    <x v="3210"/>
    <x v="5"/>
    <n v="2014"/>
    <n v="4.4000000000000004"/>
    <n v="830210"/>
    <n v="5000000"/>
    <n v="-4169790"/>
  </r>
  <r>
    <x v="806"/>
    <n v="97"/>
    <s v="Crime|Drama|Thriller"/>
    <x v="3211"/>
    <x v="5"/>
    <n v="1996"/>
    <n v="6.1"/>
    <n v="326308"/>
    <n v="5000000"/>
    <n v="-4673692"/>
  </r>
  <r>
    <x v="1407"/>
    <n v="90"/>
    <s v="Drama|Romance"/>
    <x v="3212"/>
    <x v="5"/>
    <n v="2008"/>
    <n v="7.3"/>
    <n v="124720"/>
    <n v="5000000"/>
    <n v="-4875280"/>
  </r>
  <r>
    <x v="102"/>
    <n v="94"/>
    <s v="Horror|Thriller"/>
    <x v="3213"/>
    <x v="5"/>
    <n v="2015"/>
    <n v="6.2"/>
    <n v="65069140"/>
    <n v="5000000"/>
    <n v="60069140"/>
  </r>
  <r>
    <x v="215"/>
    <n v="90"/>
    <s v="Crime|Thriller|War"/>
    <x v="3214"/>
    <x v="5"/>
    <n v="2007"/>
    <n v="6.2"/>
    <n v="65087"/>
    <n v="5000000"/>
    <n v="-4934913"/>
  </r>
  <r>
    <x v="1408"/>
    <n v="103"/>
    <s v="Mystery|Romance|Thriller"/>
    <x v="3215"/>
    <x v="5"/>
    <n v="2004"/>
    <n v="3.3"/>
    <n v="16066"/>
    <n v="5000000"/>
    <n v="-4983934"/>
  </r>
  <r>
    <x v="1409"/>
    <n v="105"/>
    <s v="Comedy|Drama|Music"/>
    <x v="3216"/>
    <x v="5"/>
    <n v="2014"/>
    <n v="7.5"/>
    <n v="37440"/>
    <n v="5000000"/>
    <n v="-4962560"/>
  </r>
  <r>
    <x v="931"/>
    <n v="121"/>
    <s v="Drama|Thriller"/>
    <x v="3217"/>
    <x v="5"/>
    <n v="2011"/>
    <n v="7.4"/>
    <n v="1729969"/>
    <n v="5000000"/>
    <n v="-3270031"/>
  </r>
  <r>
    <x v="1410"/>
    <n v="98"/>
    <s v="Comedy"/>
    <x v="3218"/>
    <x v="5"/>
    <n v="2014"/>
    <n v="5.4"/>
    <n v="10429707"/>
    <n v="5000000"/>
    <n v="5429707"/>
  </r>
  <r>
    <x v="1411"/>
    <n v="93"/>
    <s v="Drama|Horror|Thriller"/>
    <x v="3219"/>
    <x v="5"/>
    <n v="2013"/>
    <n v="4"/>
    <n v="15152879"/>
    <n v="5000000"/>
    <n v="10152879"/>
  </r>
  <r>
    <x v="1412"/>
    <n v="88"/>
    <s v="Horror|Thriller"/>
    <x v="3220"/>
    <x v="5"/>
    <n v="2009"/>
    <n v="4.0999999999999996"/>
    <n v="143000"/>
    <n v="5000000"/>
    <n v="-4857000"/>
  </r>
  <r>
    <x v="1413"/>
    <n v="120"/>
    <s v="Drama"/>
    <x v="3221"/>
    <x v="5"/>
    <n v="2016"/>
    <n v="3.4"/>
    <n v="20773070"/>
    <n v="5000000"/>
    <n v="15773070"/>
  </r>
  <r>
    <x v="1414"/>
    <n v="81"/>
    <s v="Horror"/>
    <x v="3222"/>
    <x v="5"/>
    <n v="2016"/>
    <n v="6.9"/>
    <n v="56536016"/>
    <n v="4900000"/>
    <n v="51636016"/>
  </r>
  <r>
    <x v="1279"/>
    <n v="125"/>
    <s v="Drama|Romance"/>
    <x v="3223"/>
    <x v="5"/>
    <n v="2009"/>
    <n v="7.2"/>
    <n v="1110286"/>
    <n v="4825000"/>
    <n v="-3714714"/>
  </r>
  <r>
    <x v="1415"/>
    <n v="121"/>
    <s v="Drama|Romance"/>
    <x v="3224"/>
    <x v="22"/>
    <n v="2003"/>
    <n v="7.7"/>
    <n v="4063859"/>
    <n v="4800000"/>
    <n v="-736141"/>
  </r>
  <r>
    <x v="1221"/>
    <n v="93"/>
    <s v="Horror"/>
    <x v="3225"/>
    <x v="5"/>
    <n v="2005"/>
    <n v="5.9"/>
    <n v="47277326"/>
    <n v="4800000"/>
    <n v="42477326"/>
  </r>
  <r>
    <x v="1011"/>
    <n v="90"/>
    <s v="Crime|Drama"/>
    <x v="3226"/>
    <x v="5"/>
    <n v="2013"/>
    <n v="5.7"/>
    <n v="778565"/>
    <n v="4800000"/>
    <n v="-4021435"/>
  </r>
  <r>
    <x v="1416"/>
    <n v="118"/>
    <s v="Fantasy|Horror|Mystery|Thriller"/>
    <x v="3227"/>
    <x v="5"/>
    <n v="1988"/>
    <n v="6.7"/>
    <n v="1705139"/>
    <n v="4700000"/>
    <n v="-2994861"/>
  </r>
  <r>
    <x v="1142"/>
    <n v="101"/>
    <s v="Comedy|Horror"/>
    <x v="3228"/>
    <x v="5"/>
    <n v="1986"/>
    <n v="5.5"/>
    <n v="8025872"/>
    <n v="4700000"/>
    <n v="3325872"/>
  </r>
  <r>
    <x v="1417"/>
    <n v="100"/>
    <s v="Comedy|Drama|Romance"/>
    <x v="3229"/>
    <x v="8"/>
    <n v="2010"/>
    <n v="7.2"/>
    <n v="513836"/>
    <n v="4600000"/>
    <n v="-4086164"/>
  </r>
  <r>
    <x v="1418"/>
    <n v="97"/>
    <s v="Drama"/>
    <x v="3230"/>
    <x v="5"/>
    <n v="2007"/>
    <n v="5.9"/>
    <n v="434417"/>
    <n v="4600000"/>
    <n v="-4165583"/>
  </r>
  <r>
    <x v="1029"/>
    <n v="100"/>
    <s v="Drama"/>
    <x v="3231"/>
    <x v="5"/>
    <n v="2009"/>
    <n v="7.3"/>
    <n v="12574715"/>
    <n v="4500000"/>
    <n v="8074715"/>
  </r>
  <r>
    <x v="853"/>
    <n v="122"/>
    <s v="Biography|Drama|Music"/>
    <x v="3232"/>
    <x v="5"/>
    <n v="2007"/>
    <n v="7.7"/>
    <n v="871577"/>
    <n v="4500000"/>
    <n v="-3628423"/>
  </r>
  <r>
    <x v="179"/>
    <n v="88"/>
    <s v="Action|Fantasy|Horror|Thriller"/>
    <x v="3233"/>
    <x v="5"/>
    <n v="1987"/>
    <n v="6.6"/>
    <n v="44793200"/>
    <n v="4500000"/>
    <n v="40293200"/>
  </r>
  <r>
    <x v="1419"/>
    <n v="109"/>
    <s v="Biography|Crime|Drama|Thriller"/>
    <x v="3234"/>
    <x v="5"/>
    <n v="2003"/>
    <n v="7.3"/>
    <n v="34468224"/>
    <n v="4500000"/>
    <n v="29968224"/>
  </r>
  <r>
    <x v="1420"/>
    <n v="104"/>
    <s v="Comedy|Drama"/>
    <x v="3235"/>
    <x v="5"/>
    <n v="1998"/>
    <n v="5.6"/>
    <n v="23031390"/>
    <n v="4500000"/>
    <n v="18531390"/>
  </r>
  <r>
    <x v="601"/>
    <n v="96"/>
    <s v="Comedy"/>
    <x v="3236"/>
    <x v="5"/>
    <n v="1984"/>
    <n v="6.7"/>
    <n v="81200000"/>
    <n v="4500000"/>
    <n v="76700000"/>
  </r>
  <r>
    <x v="41"/>
    <n v="117"/>
    <s v="Comedy|Drama|Romance"/>
    <x v="3237"/>
    <x v="5"/>
    <n v="1994"/>
    <n v="7.1"/>
    <n v="52700832"/>
    <n v="4500000"/>
    <n v="48200832"/>
  </r>
  <r>
    <x v="57"/>
    <n v="109"/>
    <s v="Crime|Drama|Romance|Thriller"/>
    <x v="3238"/>
    <x v="5"/>
    <n v="1996"/>
    <n v="7.4"/>
    <n v="3798532"/>
    <n v="4500000"/>
    <n v="-701468"/>
  </r>
  <r>
    <x v="138"/>
    <n v="102"/>
    <s v="Drama"/>
    <x v="3239"/>
    <x v="5"/>
    <n v="2000"/>
    <n v="8.4"/>
    <n v="3609278"/>
    <n v="4500000"/>
    <n v="-890722"/>
  </r>
  <r>
    <x v="955"/>
    <n v="133"/>
    <s v="Drama|Sci-Fi|Thriller"/>
    <x v="3240"/>
    <x v="5"/>
    <n v="2001"/>
    <n v="8.1"/>
    <n v="727883"/>
    <n v="4500000"/>
    <n v="-3772117"/>
  </r>
  <r>
    <x v="1421"/>
    <n v="122"/>
    <s v="Crime|Drama|Mystery"/>
    <x v="3241"/>
    <x v="20"/>
    <n v="1997"/>
    <n v="7.8"/>
    <n v="713413"/>
    <n v="4500000"/>
    <n v="-3786587"/>
  </r>
  <r>
    <x v="1422"/>
    <n v="104"/>
    <s v="Drama|Horror|Mystery|Thriller"/>
    <x v="3242"/>
    <x v="5"/>
    <n v="2009"/>
    <n v="5.9"/>
    <n v="108229"/>
    <n v="4500000"/>
    <n v="-4391771"/>
  </r>
  <r>
    <x v="1423"/>
    <n v="103"/>
    <s v="Action|Adventure"/>
    <x v="3243"/>
    <x v="5"/>
    <n v="2014"/>
    <n v="5.8"/>
    <n v="8691"/>
    <n v="4500000"/>
    <n v="-4491309"/>
  </r>
  <r>
    <x v="1424"/>
    <n v="104"/>
    <s v="Drama"/>
    <x v="3244"/>
    <x v="5"/>
    <n v="2001"/>
    <n v="7.1"/>
    <n v="3287435"/>
    <n v="4500000"/>
    <n v="-1212565"/>
  </r>
  <r>
    <x v="430"/>
    <n v="133"/>
    <s v="Drama"/>
    <x v="3245"/>
    <x v="5"/>
    <n v="1975"/>
    <n v="8.6999999999999993"/>
    <n v="112000000"/>
    <n v="4400000"/>
    <n v="107600000"/>
  </r>
  <r>
    <x v="269"/>
    <n v="104"/>
    <s v="Fantasy|Thriller"/>
    <x v="3246"/>
    <x v="27"/>
    <n v="2004"/>
    <n v="6.5"/>
    <n v="1487477"/>
    <n v="4200000"/>
    <n v="-2712523"/>
  </r>
  <r>
    <x v="1425"/>
    <n v="89"/>
    <s v="Comedy|Romance"/>
    <x v="3247"/>
    <x v="5"/>
    <n v="2006"/>
    <n v="3.1"/>
    <n v="15655665"/>
    <n v="4000000"/>
    <n v="11655665"/>
  </r>
  <r>
    <x v="1426"/>
    <n v="111"/>
    <s v="Comedy|Drama"/>
    <x v="3248"/>
    <x v="5"/>
    <n v="2004"/>
    <n v="7.3"/>
    <n v="228524"/>
    <n v="4000000"/>
    <n v="-3771476"/>
  </r>
  <r>
    <x v="448"/>
    <n v="95"/>
    <s v="Drama|Music|Romance"/>
    <x v="3249"/>
    <x v="5"/>
    <n v="1983"/>
    <n v="6.1"/>
    <n v="94900000"/>
    <n v="4000000"/>
    <n v="90900000"/>
  </r>
  <r>
    <x v="175"/>
    <n v="115"/>
    <s v="Action|Crime|Drama|Thriller"/>
    <x v="3250"/>
    <x v="28"/>
    <n v="2007"/>
    <n v="8.1"/>
    <n v="8060"/>
    <n v="4000000"/>
    <n v="-3991940"/>
  </r>
  <r>
    <x v="77"/>
    <n v="105"/>
    <s v="Crime|Drama|Thriller"/>
    <x v="3251"/>
    <x v="5"/>
    <n v="2004"/>
    <n v="7.4"/>
    <n v="2338695"/>
    <n v="4000000"/>
    <n v="-1661305"/>
  </r>
  <r>
    <x v="1427"/>
    <n v="103"/>
    <s v="Drama|History|War"/>
    <x v="3252"/>
    <x v="20"/>
    <n v="2008"/>
    <n v="7.1"/>
    <n v="542860"/>
    <n v="4000000"/>
    <n v="-3457140"/>
  </r>
  <r>
    <x v="1173"/>
    <n v="95"/>
    <s v="Horror|Mystery"/>
    <x v="3253"/>
    <x v="5"/>
    <n v="2005"/>
    <n v="6.6"/>
    <n v="87025093"/>
    <n v="4000000"/>
    <n v="83025093"/>
  </r>
  <r>
    <x v="344"/>
    <n v="99"/>
    <s v="Comedy|Horror"/>
    <x v="3254"/>
    <x v="5"/>
    <n v="2004"/>
    <n v="8"/>
    <n v="13464388"/>
    <n v="4000000"/>
    <n v="9464388"/>
  </r>
  <r>
    <x v="1428"/>
    <n v="122"/>
    <s v="Drama"/>
    <x v="3255"/>
    <x v="8"/>
    <n v="2010"/>
    <n v="7.2"/>
    <n v="3950029"/>
    <n v="4000000"/>
    <n v="-49971"/>
  </r>
  <r>
    <x v="1429"/>
    <n v="99"/>
    <s v="Comedy|Drama"/>
    <x v="3256"/>
    <x v="22"/>
    <n v="2009"/>
    <n v="7.3"/>
    <n v="274385"/>
    <n v="4000000"/>
    <n v="-3725615"/>
  </r>
  <r>
    <x v="878"/>
    <n v="94"/>
    <s v="Comedy"/>
    <x v="3257"/>
    <x v="5"/>
    <n v="1981"/>
    <n v="6.2"/>
    <n v="105500000"/>
    <n v="4000000"/>
    <n v="101500000"/>
  </r>
  <r>
    <x v="996"/>
    <n v="90"/>
    <s v="Horror"/>
    <x v="3258"/>
    <x v="5"/>
    <n v="2009"/>
    <n v="5"/>
    <n v="101055"/>
    <n v="4000000"/>
    <n v="-3898945"/>
  </r>
  <r>
    <x v="555"/>
    <n v="101"/>
    <s v="Drama"/>
    <x v="3259"/>
    <x v="5"/>
    <n v="2003"/>
    <n v="7.8"/>
    <n v="44566004"/>
    <n v="4000000"/>
    <n v="40566004"/>
  </r>
  <r>
    <x v="734"/>
    <n v="93"/>
    <s v="Comedy|Romance"/>
    <x v="3260"/>
    <x v="5"/>
    <n v="1977"/>
    <n v="8.1"/>
    <n v="39200000"/>
    <n v="4000000"/>
    <n v="35200000"/>
  </r>
  <r>
    <x v="1430"/>
    <n v="152"/>
    <s v="Drama|Family|Romance"/>
    <x v="3261"/>
    <x v="5"/>
    <n v="1952"/>
    <n v="6.7"/>
    <n v="36000000"/>
    <n v="4000000"/>
    <n v="32000000"/>
  </r>
  <r>
    <x v="32"/>
    <n v="112"/>
    <s v="Drama|Romance"/>
    <x v="3262"/>
    <x v="5"/>
    <n v="2001"/>
    <n v="7.1"/>
    <n v="31252964"/>
    <n v="4000000"/>
    <n v="27252964"/>
  </r>
  <r>
    <x v="110"/>
    <n v="91"/>
    <s v="Mystery|Thriller"/>
    <x v="3263"/>
    <x v="5"/>
    <n v="2015"/>
    <n v="4.5999999999999996"/>
    <n v="35385560"/>
    <n v="4000000"/>
    <n v="31385560"/>
  </r>
  <r>
    <x v="461"/>
    <n v="93"/>
    <s v="Horror|Sci-Fi|Thriller"/>
    <x v="3264"/>
    <x v="5"/>
    <n v="1988"/>
    <n v="7.3"/>
    <n v="13008928"/>
    <n v="4000000"/>
    <n v="9008928"/>
  </r>
  <r>
    <x v="625"/>
    <n v="165"/>
    <s v="Drama"/>
    <x v="3265"/>
    <x v="5"/>
    <n v="2014"/>
    <n v="8"/>
    <n v="25359200"/>
    <n v="4000000"/>
    <n v="21359200"/>
  </r>
  <r>
    <x v="734"/>
    <n v="96"/>
    <s v="Comedy|Crime|Mystery"/>
    <x v="3266"/>
    <x v="5"/>
    <n v="2006"/>
    <n v="6.7"/>
    <n v="10515579"/>
    <n v="4000000"/>
    <n v="6515579"/>
  </r>
  <r>
    <x v="1360"/>
    <n v="93"/>
    <s v="Comedy"/>
    <x v="3267"/>
    <x v="5"/>
    <n v="2001"/>
    <n v="4.5999999999999996"/>
    <n v="10097096"/>
    <n v="4000000"/>
    <n v="6097096"/>
  </r>
  <r>
    <x v="1431"/>
    <n v="81"/>
    <s v="Crime|Mystery|Thriller"/>
    <x v="3268"/>
    <x v="5"/>
    <n v="2006"/>
    <n v="5.9"/>
    <n v="7825820"/>
    <n v="4000000"/>
    <n v="3825820"/>
  </r>
  <r>
    <x v="1394"/>
    <n v="86"/>
    <s v="Comedy|Fantasy"/>
    <x v="3269"/>
    <x v="5"/>
    <n v="2014"/>
    <n v="4.7"/>
    <n v="17314483"/>
    <n v="4000000"/>
    <n v="13314483"/>
  </r>
  <r>
    <x v="1432"/>
    <n v="110"/>
    <s v="Comedy|Drama|Romance"/>
    <x v="3270"/>
    <x v="5"/>
    <n v="2002"/>
    <n v="6.7"/>
    <n v="6525762"/>
    <n v="4000000"/>
    <n v="2525762"/>
  </r>
  <r>
    <x v="1433"/>
    <n v="110"/>
    <s v="Comedy|Fantasy"/>
    <x v="3271"/>
    <x v="5"/>
    <n v="1995"/>
    <n v="6.7"/>
    <n v="4301331"/>
    <n v="4000000"/>
    <n v="301331"/>
  </r>
  <r>
    <x v="962"/>
    <n v="104"/>
    <s v="Comedy|Drama|Romance"/>
    <x v="3272"/>
    <x v="5"/>
    <n v="2002"/>
    <n v="7.1"/>
    <n v="4046737"/>
    <n v="4000000"/>
    <n v="46737"/>
  </r>
  <r>
    <x v="84"/>
    <n v="110"/>
    <s v="Drama"/>
    <x v="3273"/>
    <x v="5"/>
    <n v="1988"/>
    <n v="7.3"/>
    <n v="3468572"/>
    <n v="4000000"/>
    <n v="-531428"/>
  </r>
  <r>
    <x v="1130"/>
    <n v="84"/>
    <s v="Comedy"/>
    <x v="3274"/>
    <x v="5"/>
    <n v="1996"/>
    <n v="7.6"/>
    <n v="2892582"/>
    <n v="4000000"/>
    <n v="-1107418"/>
  </r>
  <r>
    <x v="1434"/>
    <n v="94"/>
    <s v="Comedy"/>
    <x v="3275"/>
    <x v="5"/>
    <n v="1999"/>
    <n v="5.8"/>
    <n v="2800000"/>
    <n v="4000000"/>
    <n v="-1200000"/>
  </r>
  <r>
    <x v="259"/>
    <n v="93"/>
    <s v="Comedy|Crime|Romance|Thriller"/>
    <x v="3276"/>
    <x v="5"/>
    <n v="2007"/>
    <n v="6.5"/>
    <n v="2426851"/>
    <n v="4000000"/>
    <n v="-1573149"/>
  </r>
  <r>
    <x v="1435"/>
    <n v="96"/>
    <s v="Comedy|Drama"/>
    <x v="3277"/>
    <x v="5"/>
    <n v="2005"/>
    <n v="6.6"/>
    <n v="1325073"/>
    <n v="4000000"/>
    <n v="-2674927"/>
  </r>
  <r>
    <x v="1436"/>
    <n v="101"/>
    <s v="Adventure|Fantasy"/>
    <x v="3278"/>
    <x v="5"/>
    <n v="2005"/>
    <n v="6.9"/>
    <n v="864959"/>
    <n v="4000000"/>
    <n v="-3135041"/>
  </r>
  <r>
    <x v="1437"/>
    <n v="102"/>
    <s v="Documentary|Music"/>
    <x v="3279"/>
    <x v="29"/>
    <n v="2011"/>
    <n v="8.5"/>
    <n v="2601847"/>
    <n v="4000000"/>
    <n v="-1398153"/>
  </r>
  <r>
    <x v="1438"/>
    <n v="87"/>
    <s v="Adventure|Fantasy"/>
    <x v="3280"/>
    <x v="5"/>
    <n v="1987"/>
    <n v="4.8"/>
    <n v="800000"/>
    <n v="4000000"/>
    <n v="-3200000"/>
  </r>
  <r>
    <x v="1439"/>
    <n v="99"/>
    <s v="Drama|Thriller"/>
    <x v="3281"/>
    <x v="5"/>
    <n v="2002"/>
    <n v="7"/>
    <n v="562059"/>
    <n v="4000000"/>
    <n v="-3437941"/>
  </r>
  <r>
    <x v="1440"/>
    <n v="106"/>
    <s v="Drama"/>
    <x v="3282"/>
    <x v="5"/>
    <n v="1999"/>
    <n v="5.4"/>
    <n v="399793"/>
    <n v="4000000"/>
    <n v="-3600207"/>
  </r>
  <r>
    <x v="474"/>
    <n v="117"/>
    <s v="Drama"/>
    <x v="3283"/>
    <x v="5"/>
    <n v="2013"/>
    <n v="6.9"/>
    <n v="371897"/>
    <n v="4000000"/>
    <n v="-3628103"/>
  </r>
  <r>
    <x v="732"/>
    <n v="86"/>
    <s v="Comedy"/>
    <x v="3284"/>
    <x v="5"/>
    <n v="1999"/>
    <n v="6.3"/>
    <n v="185577"/>
    <n v="4000000"/>
    <n v="-3814423"/>
  </r>
  <r>
    <x v="1441"/>
    <n v="120"/>
    <s v="Drama"/>
    <x v="3285"/>
    <x v="22"/>
    <n v="2013"/>
    <n v="7.7"/>
    <n v="100412"/>
    <n v="4000000"/>
    <n v="-3899588"/>
  </r>
  <r>
    <x v="1442"/>
    <n v="113"/>
    <s v="Comedy|Drama"/>
    <x v="3286"/>
    <x v="4"/>
    <n v="2002"/>
    <n v="7.7"/>
    <n v="146402"/>
    <n v="4000000"/>
    <n v="-3853598"/>
  </r>
  <r>
    <x v="556"/>
    <n v="92"/>
    <s v="Biography|Drama"/>
    <x v="3287"/>
    <x v="5"/>
    <n v="1997"/>
    <n v="5.8"/>
    <n v="12836"/>
    <n v="4000000"/>
    <n v="-3987164"/>
  </r>
  <r>
    <x v="1443"/>
    <n v="106"/>
    <s v="Drama"/>
    <x v="3288"/>
    <x v="28"/>
    <n v="2014"/>
    <n v="6.1"/>
    <n v="20262"/>
    <n v="4000000"/>
    <n v="-3979738"/>
  </r>
  <r>
    <x v="1444"/>
    <n v="93"/>
    <s v="Drama|Mystery|Romance|Thriller"/>
    <x v="3289"/>
    <x v="5"/>
    <n v="2012"/>
    <n v="5.2"/>
    <n v="4063"/>
    <n v="4000000"/>
    <n v="-3995937"/>
  </r>
  <r>
    <x v="1445"/>
    <n v="104"/>
    <s v="Biography|Drama"/>
    <x v="3290"/>
    <x v="5"/>
    <n v="2014"/>
    <n v="6"/>
    <n v="143653"/>
    <n v="4000000"/>
    <n v="-3856347"/>
  </r>
  <r>
    <x v="1232"/>
    <n v="120"/>
    <s v="Crime|Documentary|Drama"/>
    <x v="3291"/>
    <x v="5"/>
    <n v="2002"/>
    <n v="8"/>
    <n v="21244913"/>
    <n v="4000000"/>
    <n v="17244913"/>
  </r>
  <r>
    <x v="567"/>
    <n v="91"/>
    <s v="Horror|Thriller"/>
    <x v="3292"/>
    <x v="5"/>
    <n v="1982"/>
    <n v="5.7"/>
    <n v="36200000"/>
    <n v="4000000"/>
    <n v="32200000"/>
  </r>
  <r>
    <x v="1446"/>
    <n v="112"/>
    <s v="Comedy|Drama"/>
    <x v="3293"/>
    <x v="28"/>
    <n v="2015"/>
    <n v="7.9"/>
    <n v="375723"/>
    <n v="4000000"/>
    <n v="-3624277"/>
  </r>
  <r>
    <x v="1447"/>
    <n v="226"/>
    <s v="Drama|History|Romance|War"/>
    <x v="3294"/>
    <x v="5"/>
    <n v="1939"/>
    <n v="8.1999999999999993"/>
    <n v="198655278"/>
    <n v="3977000"/>
    <n v="194678278"/>
  </r>
  <r>
    <x v="1448"/>
    <n v="93"/>
    <s v="Comedy|Drama"/>
    <x v="3295"/>
    <x v="8"/>
    <n v="2011"/>
    <n v="7.2"/>
    <n v="611709"/>
    <n v="3850000"/>
    <n v="-3238291"/>
  </r>
  <r>
    <x v="1449"/>
    <n v="152"/>
    <s v="Adventure|War|Western"/>
    <x v="3296"/>
    <x v="5"/>
    <n v="1965"/>
    <n v="6.8"/>
    <n v="14873"/>
    <n v="3800000"/>
    <n v="-3785127"/>
  </r>
  <r>
    <x v="1450"/>
    <n v="99"/>
    <s v="Drama"/>
    <x v="3297"/>
    <x v="5"/>
    <n v="2009"/>
    <n v="6.9"/>
    <n v="19959"/>
    <n v="3800000"/>
    <n v="-3780041"/>
  </r>
  <r>
    <x v="472"/>
    <n v="115"/>
    <s v="Drama"/>
    <x v="3298"/>
    <x v="12"/>
    <n v="2012"/>
    <n v="8.3000000000000007"/>
    <n v="610968"/>
    <n v="3800000"/>
    <n v="-3189032"/>
  </r>
  <r>
    <x v="1451"/>
    <n v="85"/>
    <s v="Comedy|Drama"/>
    <x v="3299"/>
    <x v="5"/>
    <n v="2009"/>
    <n v="5.8"/>
    <n v="100669"/>
    <n v="3800000"/>
    <n v="-3699331"/>
  </r>
  <r>
    <x v="1452"/>
    <n v="107"/>
    <s v="Biography|Comedy|Musical|Romance|Western"/>
    <x v="3300"/>
    <x v="5"/>
    <n v="1950"/>
    <n v="7"/>
    <n v="8000000"/>
    <n v="3768785"/>
    <n v="4231215"/>
  </r>
  <r>
    <x v="1453"/>
    <n v="102"/>
    <s v="Adventure|Comedy|Musical|Romance"/>
    <x v="3301"/>
    <x v="5"/>
    <n v="1948"/>
    <n v="7.1"/>
    <n v="2956000"/>
    <n v="3700000"/>
    <n v="-744000"/>
  </r>
  <r>
    <x v="1440"/>
    <n v="111"/>
    <s v="Drama|Romance"/>
    <x v="3302"/>
    <x v="5"/>
    <n v="1995"/>
    <n v="7.6"/>
    <n v="31968347"/>
    <n v="3600000"/>
    <n v="28368347"/>
  </r>
  <r>
    <x v="15"/>
    <n v="37"/>
    <s v="Comedy|Fantasy|Horror|Thriller"/>
    <x v="3303"/>
    <x v="5"/>
    <n v="1987"/>
    <n v="7.8"/>
    <n v="5923044"/>
    <n v="3600000"/>
    <n v="2323044"/>
  </r>
  <r>
    <x v="1303"/>
    <n v="112"/>
    <s v="Comedy|Drama|Romance|Sport"/>
    <x v="3304"/>
    <x v="5"/>
    <n v="2002"/>
    <n v="6.7"/>
    <n v="32541719"/>
    <n v="3500159"/>
    <n v="29041560"/>
  </r>
  <r>
    <x v="661"/>
    <n v="100"/>
    <s v="Adventure|Horror|Thriller"/>
    <x v="3305"/>
    <x v="5"/>
    <n v="2005"/>
    <n v="7.2"/>
    <n v="26005908"/>
    <n v="3500000"/>
    <n v="22505908"/>
  </r>
  <r>
    <x v="510"/>
    <n v="103"/>
    <s v="Adventure|Drama|Mystery"/>
    <x v="3306"/>
    <x v="5"/>
    <n v="2002"/>
    <n v="6.2"/>
    <n v="236266"/>
    <n v="3500000"/>
    <n v="-3263734"/>
  </r>
  <r>
    <x v="1454"/>
    <n v="106"/>
    <s v="Comedy|Drama"/>
    <x v="3307"/>
    <x v="5"/>
    <n v="2010"/>
    <n v="7.1"/>
    <n v="20803237"/>
    <n v="3500000"/>
    <n v="17303237"/>
  </r>
  <r>
    <x v="1455"/>
    <n v="95"/>
    <s v="Comedy|Crime|Drama"/>
    <x v="3308"/>
    <x v="5"/>
    <n v="2009"/>
    <n v="6.8"/>
    <n v="37606"/>
    <n v="3500000"/>
    <n v="-3462394"/>
  </r>
  <r>
    <x v="1040"/>
    <n v="91"/>
    <s v="Comedy|Drama|Music"/>
    <x v="3309"/>
    <x v="5"/>
    <n v="1997"/>
    <n v="7.2"/>
    <n v="45857453"/>
    <n v="3500000"/>
    <n v="42357453"/>
  </r>
  <r>
    <x v="1456"/>
    <n v="88"/>
    <s v="Comedy"/>
    <x v="3310"/>
    <x v="5"/>
    <n v="1980"/>
    <n v="7.8"/>
    <n v="83400000"/>
    <n v="3500000"/>
    <n v="79900000"/>
  </r>
  <r>
    <x v="349"/>
    <n v="97"/>
    <s v="Comedy|Drama"/>
    <x v="3311"/>
    <x v="5"/>
    <n v="1995"/>
    <n v="7.3"/>
    <n v="27900000"/>
    <n v="3500000"/>
    <n v="24400000"/>
  </r>
  <r>
    <x v="242"/>
    <n v="97"/>
    <s v="Crime|Drama|Thriller"/>
    <x v="3312"/>
    <x v="5"/>
    <n v="1993"/>
    <n v="7.5"/>
    <n v="27900000"/>
    <n v="3500000"/>
    <n v="24400000"/>
  </r>
  <r>
    <x v="1457"/>
    <n v="85"/>
    <s v="Comedy|Fantasy|Horror|Thriller"/>
    <x v="3313"/>
    <x v="5"/>
    <n v="1987"/>
    <n v="6"/>
    <n v="14000000"/>
    <n v="3500000"/>
    <n v="10500000"/>
  </r>
  <r>
    <x v="1458"/>
    <n v="92"/>
    <s v="Horror|Mystery"/>
    <x v="3314"/>
    <x v="5"/>
    <n v="2015"/>
    <n v="6.8"/>
    <n v="25138292"/>
    <n v="3500000"/>
    <n v="21638292"/>
  </r>
  <r>
    <x v="1459"/>
    <n v="93"/>
    <s v="Comedy"/>
    <x v="3315"/>
    <x v="5"/>
    <n v="1998"/>
    <n v="3.9"/>
    <n v="10305534"/>
    <n v="3500000"/>
    <n v="6805534"/>
  </r>
  <r>
    <x v="1460"/>
    <n v="96"/>
    <s v="Comedy|Drama|Romance"/>
    <x v="3316"/>
    <x v="5"/>
    <n v="1996"/>
    <n v="6.1"/>
    <n v="9449219"/>
    <n v="3500000"/>
    <n v="5949219"/>
  </r>
  <r>
    <x v="143"/>
    <n v="105"/>
    <s v="Biography|Drama"/>
    <x v="3317"/>
    <x v="5"/>
    <n v="1998"/>
    <n v="7.5"/>
    <n v="6390032"/>
    <n v="3500000"/>
    <n v="2890032"/>
  </r>
  <r>
    <x v="1461"/>
    <n v="106"/>
    <s v="Drama|History"/>
    <x v="3318"/>
    <x v="4"/>
    <n v="1998"/>
    <n v="6.8"/>
    <n v="886410"/>
    <n v="3500000"/>
    <n v="-2613590"/>
  </r>
  <r>
    <x v="1462"/>
    <n v="101"/>
    <s v="Comedy|Romance"/>
    <x v="3319"/>
    <x v="5"/>
    <n v="2006"/>
    <n v="6.5"/>
    <n v="220234"/>
    <n v="3500000"/>
    <n v="-3279766"/>
  </r>
  <r>
    <x v="1463"/>
    <n v="98"/>
    <s v="Comedy|Drama"/>
    <x v="3320"/>
    <x v="5"/>
    <n v="2005"/>
    <n v="6.4"/>
    <n v="101228"/>
    <n v="3500000"/>
    <n v="-3398772"/>
  </r>
  <r>
    <x v="445"/>
    <n v="91"/>
    <s v="Action|Comedy|Romance"/>
    <x v="3321"/>
    <x v="5"/>
    <n v="2004"/>
    <n v="5.3"/>
    <n v="96793"/>
    <n v="3500000"/>
    <n v="-3403207"/>
  </r>
  <r>
    <x v="1464"/>
    <n v="105"/>
    <s v="Action|Biography|Crime|Drama|Family|Fantasy"/>
    <x v="3322"/>
    <x v="5"/>
    <n v="2016"/>
    <n v="4.7"/>
    <n v="123777"/>
    <n v="3500000"/>
    <n v="-3376223"/>
  </r>
  <r>
    <x v="1465"/>
    <n v="100"/>
    <s v="Documentary"/>
    <x v="3323"/>
    <x v="5"/>
    <n v="2015"/>
    <n v="7"/>
    <n v="29233"/>
    <n v="3500000"/>
    <n v="-3470767"/>
  </r>
  <r>
    <x v="883"/>
    <n v="107"/>
    <s v="Biography|Drama|Thriller"/>
    <x v="3324"/>
    <x v="5"/>
    <n v="2011"/>
    <n v="7.1"/>
    <n v="5354039"/>
    <n v="3500000"/>
    <n v="1854039"/>
  </r>
  <r>
    <x v="458"/>
    <n v="94"/>
    <s v="Drama"/>
    <x v="3325"/>
    <x v="5"/>
    <n v="1996"/>
    <n v="8.1999999999999993"/>
    <n v="16501785"/>
    <n v="3500000"/>
    <n v="13001785"/>
  </r>
  <r>
    <x v="1466"/>
    <n v="87"/>
    <s v="Comedy|Crime|Thriller"/>
    <x v="3326"/>
    <x v="5"/>
    <n v="1999"/>
    <n v="5.4"/>
    <n v="3071947"/>
    <n v="3500000"/>
    <n v="-428053"/>
  </r>
  <r>
    <x v="1467"/>
    <n v="110"/>
    <s v="Drama|Family"/>
    <x v="3327"/>
    <x v="5"/>
    <n v="2010"/>
    <n v="6.3"/>
    <n v="2848578"/>
    <n v="3500000"/>
    <n v="-651422"/>
  </r>
  <r>
    <x v="173"/>
    <n v="81"/>
    <s v="Crime|Drama"/>
    <x v="3328"/>
    <x v="22"/>
    <n v="1998"/>
    <n v="7.8"/>
    <n v="7267324"/>
    <n v="3500000"/>
    <n v="3767324"/>
  </r>
  <r>
    <x v="1022"/>
    <n v="112"/>
    <s v="Drama|Romance"/>
    <x v="3329"/>
    <x v="5"/>
    <n v="2010"/>
    <n v="7.4"/>
    <n v="9701559"/>
    <n v="3500000"/>
    <n v="6201559"/>
  </r>
  <r>
    <x v="500"/>
    <n v="105"/>
    <s v="Drama|Mystery|Thriller"/>
    <x v="3330"/>
    <x v="4"/>
    <n v="2007"/>
    <n v="7.5"/>
    <n v="7159147"/>
    <n v="3400000"/>
    <n v="3759147"/>
  </r>
  <r>
    <x v="1468"/>
    <n v="86"/>
    <s v="Comedy"/>
    <x v="3331"/>
    <x v="5"/>
    <n v="2010"/>
    <n v="4.5999999999999996"/>
    <n v="535249"/>
    <n v="3400000"/>
    <n v="-2864751"/>
  </r>
  <r>
    <x v="1469"/>
    <n v="83"/>
    <s v="Horror|Sci-Fi|Thriller"/>
    <x v="3332"/>
    <x v="5"/>
    <n v="2015"/>
    <n v="5.2"/>
    <n v="25799043"/>
    <n v="3300000"/>
    <n v="22499043"/>
  </r>
  <r>
    <x v="1470"/>
    <n v="107"/>
    <s v="Drama|Music"/>
    <x v="3333"/>
    <x v="5"/>
    <n v="2014"/>
    <n v="8.5"/>
    <n v="13092000"/>
    <n v="3300000"/>
    <n v="9792000"/>
  </r>
  <r>
    <x v="777"/>
    <n v="135"/>
    <s v="Crime|Drama"/>
    <x v="3334"/>
    <x v="28"/>
    <n v="2002"/>
    <n v="8.6999999999999993"/>
    <n v="7563397"/>
    <n v="3300000"/>
    <n v="4263397"/>
  </r>
  <r>
    <x v="881"/>
    <n v="91"/>
    <s v="Drama|Romance"/>
    <x v="3335"/>
    <x v="5"/>
    <n v="2006"/>
    <n v="7.4"/>
    <n v="8108247"/>
    <n v="3300000"/>
    <n v="4808247"/>
  </r>
  <r>
    <x v="1471"/>
    <n v="108"/>
    <s v="Biography|Drama"/>
    <x v="3336"/>
    <x v="5"/>
    <n v="1996"/>
    <n v="6.9"/>
    <n v="2961991"/>
    <n v="3300000"/>
    <n v="-338009"/>
  </r>
  <r>
    <x v="951"/>
    <n v="101"/>
    <s v="Crime|Drama|Fantasy|Romance"/>
    <x v="3337"/>
    <x v="5"/>
    <n v="2003"/>
    <n v="7"/>
    <n v="8243880"/>
    <n v="3200000"/>
    <n v="5043880"/>
  </r>
  <r>
    <x v="1435"/>
    <n v="105"/>
    <s v="Comedy|Drama|Romance"/>
    <x v="3338"/>
    <x v="5"/>
    <n v="2010"/>
    <n v="7.2"/>
    <n v="5776314"/>
    <n v="3200000"/>
    <n v="2576314"/>
  </r>
  <r>
    <x v="1472"/>
    <n v="87"/>
    <s v="Action"/>
    <x v="3339"/>
    <x v="5"/>
    <n v="1993"/>
    <n v="5.0999999999999996"/>
    <n v="1200000"/>
    <n v="3000000"/>
    <n v="-1800000"/>
  </r>
  <r>
    <x v="1473"/>
    <n v="76"/>
    <s v="Adventure|Animation|Comedy|Family"/>
    <x v="3340"/>
    <x v="5"/>
    <n v="2002"/>
    <n v="5.9"/>
    <n v="13684949"/>
    <n v="3000000"/>
    <n v="10684949"/>
  </r>
  <r>
    <x v="1474"/>
    <n v="96"/>
    <s v="Horror|Thriller"/>
    <x v="3341"/>
    <x v="5"/>
    <n v="1989"/>
    <n v="5.2"/>
    <n v="11642254"/>
    <n v="3000000"/>
    <n v="8642254"/>
  </r>
  <r>
    <x v="1475"/>
    <n v="90"/>
    <s v="Comedy|Drama|Romance"/>
    <x v="3342"/>
    <x v="5"/>
    <n v="2013"/>
    <n v="6.6"/>
    <n v="24475193"/>
    <n v="3000000"/>
    <n v="21475193"/>
  </r>
  <r>
    <x v="1476"/>
    <n v="112"/>
    <s v="Action|Crime|Drama"/>
    <x v="3343"/>
    <x v="5"/>
    <n v="2012"/>
    <n v="6.1"/>
    <n v="26345"/>
    <n v="3000000"/>
    <n v="-2973655"/>
  </r>
  <r>
    <x v="1477"/>
    <n v="99"/>
    <s v="Comedy|Crime|Romance"/>
    <x v="3344"/>
    <x v="5"/>
    <n v="1997"/>
    <n v="6.6"/>
    <n v="302204"/>
    <n v="3000000"/>
    <n v="-2697796"/>
  </r>
  <r>
    <x v="1478"/>
    <n v="81"/>
    <s v="Action|Adventure|Comedy|Musical"/>
    <x v="3345"/>
    <x v="5"/>
    <n v="2001"/>
    <n v="5.2"/>
    <n v="3293258"/>
    <n v="3000000"/>
    <n v="293258"/>
  </r>
  <r>
    <x v="1479"/>
    <n v="92"/>
    <s v="Comedy|Drama"/>
    <x v="3346"/>
    <x v="5"/>
    <n v="2008"/>
    <n v="6.5"/>
    <n v="2926565"/>
    <n v="3000000"/>
    <n v="-73435"/>
  </r>
  <r>
    <x v="1480"/>
    <n v="101"/>
    <s v="Crime|Drama"/>
    <x v="3347"/>
    <x v="4"/>
    <n v="2004"/>
    <n v="7.5"/>
    <n v="6517198"/>
    <n v="3000000"/>
    <n v="3517198"/>
  </r>
  <r>
    <x v="418"/>
    <n v="109"/>
    <s v="Comedy"/>
    <x v="3348"/>
    <x v="5"/>
    <n v="1978"/>
    <n v="7.6"/>
    <n v="141600000"/>
    <n v="3000000"/>
    <n v="138600000"/>
  </r>
  <r>
    <x v="1105"/>
    <n v="110"/>
    <s v="Action|Adventure|Thriller"/>
    <x v="3349"/>
    <x v="5"/>
    <n v="1964"/>
    <n v="7.8"/>
    <n v="51100000"/>
    <n v="3000000"/>
    <n v="48100000"/>
  </r>
  <r>
    <x v="485"/>
    <n v="115"/>
    <s v="Comedy|Documentary"/>
    <x v="3350"/>
    <x v="5"/>
    <n v="2000"/>
    <n v="6.6"/>
    <n v="38168022"/>
    <n v="3000000"/>
    <n v="35168022"/>
  </r>
  <r>
    <x v="1481"/>
    <n v="98"/>
    <s v="Horror"/>
    <x v="3351"/>
    <x v="5"/>
    <n v="2010"/>
    <n v="5.7"/>
    <n v="84749884"/>
    <n v="3000000"/>
    <n v="81749884"/>
  </r>
  <r>
    <x v="561"/>
    <n v="91"/>
    <s v="Comedy"/>
    <x v="3352"/>
    <x v="5"/>
    <n v="1998"/>
    <n v="7.4"/>
    <n v="24788807"/>
    <n v="3000000"/>
    <n v="21788807"/>
  </r>
  <r>
    <x v="981"/>
    <n v="117"/>
    <s v="Drama|Romance"/>
    <x v="3353"/>
    <x v="5"/>
    <n v="1985"/>
    <n v="7.4"/>
    <n v="20966644"/>
    <n v="3000000"/>
    <n v="17966644"/>
  </r>
  <r>
    <x v="1174"/>
    <n v="85"/>
    <s v="Horror|Sci-Fi|Thriller"/>
    <x v="3354"/>
    <x v="5"/>
    <n v="2013"/>
    <n v="5.7"/>
    <n v="64423650"/>
    <n v="3000000"/>
    <n v="61423650"/>
  </r>
  <r>
    <x v="245"/>
    <n v="110"/>
    <s v="Horror|Mystery"/>
    <x v="3355"/>
    <x v="5"/>
    <n v="2012"/>
    <n v="6.8"/>
    <n v="48056940"/>
    <n v="3000000"/>
    <n v="45056940"/>
  </r>
  <r>
    <x v="1036"/>
    <n v="113"/>
    <s v="Biography|Comedy|Documentary"/>
    <x v="3356"/>
    <x v="5"/>
    <n v="2002"/>
    <n v="5.4"/>
    <n v="19184015"/>
    <n v="3000000"/>
    <n v="16184015"/>
  </r>
  <r>
    <x v="575"/>
    <n v="98"/>
    <s v="Comedy|Drama|Family|Sport"/>
    <x v="3357"/>
    <x v="5"/>
    <n v="1997"/>
    <n v="5.0999999999999996"/>
    <n v="24629916"/>
    <n v="3000000"/>
    <n v="21629916"/>
  </r>
  <r>
    <x v="1482"/>
    <n v="86"/>
    <s v="Horror|Thriller"/>
    <x v="3358"/>
    <x v="5"/>
    <n v="1986"/>
    <n v="5.9"/>
    <n v="19472057"/>
    <n v="3000000"/>
    <n v="16472057"/>
  </r>
  <r>
    <x v="967"/>
    <n v="161"/>
    <s v="Adventure|Drama|War"/>
    <x v="3359"/>
    <x v="5"/>
    <n v="1957"/>
    <n v="8.1999999999999993"/>
    <n v="27200000"/>
    <n v="3000000"/>
    <n v="24200000"/>
  </r>
  <r>
    <x v="464"/>
    <n v="100"/>
    <s v="Adventure|Comedy|Sci-Fi"/>
    <x v="3360"/>
    <x v="5"/>
    <n v="1990"/>
    <n v="5.3"/>
    <n v="15369573"/>
    <n v="3000000"/>
    <n v="12369573"/>
  </r>
  <r>
    <x v="148"/>
    <n v="100"/>
    <s v="Comedy|Documentary|Music"/>
    <x v="3361"/>
    <x v="5"/>
    <n v="2005"/>
    <n v="7.2"/>
    <n v="11694528"/>
    <n v="3000000"/>
    <n v="8694528"/>
  </r>
  <r>
    <x v="1483"/>
    <n v="84"/>
    <s v="Action|Comedy|Crime"/>
    <x v="3362"/>
    <x v="5"/>
    <n v="2009"/>
    <n v="5.9"/>
    <n v="10017041"/>
    <n v="3000000"/>
    <n v="7017041"/>
  </r>
  <r>
    <x v="1484"/>
    <n v="99"/>
    <s v="Comedy"/>
    <x v="3363"/>
    <x v="5"/>
    <n v="2006"/>
    <n v="3"/>
    <n v="7059537"/>
    <n v="3000000"/>
    <n v="4059537"/>
  </r>
  <r>
    <x v="625"/>
    <n v="109"/>
    <s v="Drama|Romance"/>
    <x v="3364"/>
    <x v="5"/>
    <n v="2013"/>
    <n v="7.9"/>
    <n v="8114507"/>
    <n v="3000000"/>
    <n v="5114507"/>
  </r>
  <r>
    <x v="1485"/>
    <n v="95"/>
    <s v="Comedy|Fantasy"/>
    <x v="3365"/>
    <x v="5"/>
    <n v="1987"/>
    <n v="3.2"/>
    <n v="7888703"/>
    <n v="3000000"/>
    <n v="4888703"/>
  </r>
  <r>
    <x v="1486"/>
    <n v="97"/>
    <s v="Action|Fantasy|Horror|Sci-Fi|Thriller"/>
    <x v="3366"/>
    <x v="5"/>
    <n v="1988"/>
    <n v="6.5"/>
    <n v="7282851"/>
    <n v="3000000"/>
    <n v="4282851"/>
  </r>
  <r>
    <x v="1487"/>
    <n v="90"/>
    <s v="Comedy|Drama"/>
    <x v="3367"/>
    <x v="5"/>
    <n v="2002"/>
    <n v="7"/>
    <n v="5844929"/>
    <n v="3000000"/>
    <n v="2844929"/>
  </r>
  <r>
    <x v="1488"/>
    <n v="82"/>
    <s v="Comedy|Romance"/>
    <x v="3368"/>
    <x v="5"/>
    <n v="2000"/>
    <n v="4.4000000000000004"/>
    <n v="4142507"/>
    <n v="3000000"/>
    <n v="1142507"/>
  </r>
  <r>
    <x v="812"/>
    <n v="109"/>
    <s v="Crime|Drama|History|Romance"/>
    <x v="3369"/>
    <x v="5"/>
    <n v="1996"/>
    <n v="6"/>
    <n v="4109095"/>
    <n v="3000000"/>
    <n v="1109095"/>
  </r>
  <r>
    <x v="1489"/>
    <n v="98"/>
    <s v="Fantasy|Horror"/>
    <x v="3370"/>
    <x v="5"/>
    <n v="1993"/>
    <n v="5.3"/>
    <n v="3902679"/>
    <n v="3000000"/>
    <n v="902679"/>
  </r>
  <r>
    <x v="1490"/>
    <n v="95"/>
    <s v="Comedy|Crime"/>
    <x v="3371"/>
    <x v="5"/>
    <n v="1997"/>
    <n v="5.3"/>
    <n v="3559990"/>
    <n v="3000000"/>
    <n v="559990"/>
  </r>
  <r>
    <x v="90"/>
    <n v="94"/>
    <s v="Crime|Drama"/>
    <x v="3372"/>
    <x v="30"/>
    <n v="2005"/>
    <n v="7.3"/>
    <n v="2912363"/>
    <n v="3000000"/>
    <n v="-87637"/>
  </r>
  <r>
    <x v="1491"/>
    <n v="134"/>
    <s v="Comedy|Drama"/>
    <x v="3373"/>
    <x v="5"/>
    <n v="1998"/>
    <n v="7.8"/>
    <n v="3000000"/>
    <n v="3000000"/>
    <n v="0"/>
  </r>
  <r>
    <x v="794"/>
    <n v="89"/>
    <s v="Comedy|Documentary"/>
    <x v="3374"/>
    <x v="5"/>
    <n v="2003"/>
    <n v="6.6"/>
    <n v="2223990"/>
    <n v="3000000"/>
    <n v="-776010"/>
  </r>
  <r>
    <x v="574"/>
    <n v="102"/>
    <s v="Comedy|Drama|Horror"/>
    <x v="3375"/>
    <x v="5"/>
    <n v="2014"/>
    <n v="5.4"/>
    <n v="1821983"/>
    <n v="3000000"/>
    <n v="-1178017"/>
  </r>
  <r>
    <x v="0"/>
    <n v="120"/>
    <s v="Drama|Mystery|Thriller"/>
    <x v="3376"/>
    <x v="0"/>
    <n v="2003"/>
    <n v="8.4"/>
    <n v="2181290"/>
    <n v="3000000"/>
    <n v="-818710"/>
  </r>
  <r>
    <x v="1492"/>
    <n v="86"/>
    <s v="Action|Comedy|Thriller"/>
    <x v="3377"/>
    <x v="5"/>
    <n v="2011"/>
    <n v="6.1"/>
    <n v="703002"/>
    <n v="3000000"/>
    <n v="-2296998"/>
  </r>
  <r>
    <x v="1493"/>
    <n v="101"/>
    <s v="Action|Comedy"/>
    <x v="3378"/>
    <x v="5"/>
    <n v="2016"/>
    <n v="5"/>
    <n v="3105269"/>
    <n v="3000000"/>
    <n v="105269"/>
  </r>
  <r>
    <x v="1494"/>
    <n v="87"/>
    <s v="Comedy|Romance"/>
    <x v="3379"/>
    <x v="5"/>
    <n v="2012"/>
    <n v="5.3"/>
    <n v="418268"/>
    <n v="3000000"/>
    <n v="-2581732"/>
  </r>
  <r>
    <x v="1495"/>
    <n v="93"/>
    <s v="Comedy"/>
    <x v="3380"/>
    <x v="5"/>
    <n v="2012"/>
    <n v="5.3"/>
    <n v="200803"/>
    <n v="3000000"/>
    <n v="-2799197"/>
  </r>
  <r>
    <x v="1496"/>
    <n v="100"/>
    <s v="Drama|History|War"/>
    <x v="3381"/>
    <x v="5"/>
    <n v="2011"/>
    <n v="5.9"/>
    <n v="73678"/>
    <n v="3000000"/>
    <n v="-2926322"/>
  </r>
  <r>
    <x v="1497"/>
    <n v="97"/>
    <s v="Comedy|Drama"/>
    <x v="3382"/>
    <x v="5"/>
    <n v="1999"/>
    <n v="6.7"/>
    <n v="39852"/>
    <n v="3000000"/>
    <n v="-2960148"/>
  </r>
  <r>
    <x v="800"/>
    <n v="122"/>
    <s v="Drama|Sci-Fi|Thriller"/>
    <x v="3383"/>
    <x v="5"/>
    <n v="2011"/>
    <n v="5.8"/>
    <n v="22000"/>
    <n v="3000000"/>
    <n v="-2978000"/>
  </r>
  <r>
    <x v="1498"/>
    <n v="96"/>
    <s v="Drama"/>
    <x v="3384"/>
    <x v="5"/>
    <n v="2009"/>
    <n v="5.9"/>
    <n v="5005"/>
    <n v="3000000"/>
    <n v="-2994995"/>
  </r>
  <r>
    <x v="1499"/>
    <n v="93"/>
    <s v="Documentary"/>
    <x v="3385"/>
    <x v="5"/>
    <n v="2010"/>
    <n v="6.4"/>
    <n v="100675"/>
    <n v="3000000"/>
    <n v="-2899325"/>
  </r>
  <r>
    <x v="1500"/>
    <n v="95"/>
    <s v="Drama|Mystery|Thriller"/>
    <x v="3386"/>
    <x v="5"/>
    <n v="2010"/>
    <n v="7"/>
    <n v="1028658"/>
    <n v="3000000"/>
    <n v="-1971342"/>
  </r>
  <r>
    <x v="1501"/>
    <n v="94"/>
    <s v="Comedy"/>
    <x v="3387"/>
    <x v="5"/>
    <n v="2005"/>
    <n v="6.8"/>
    <n v="16101109"/>
    <n v="3000000"/>
    <n v="13101109"/>
  </r>
  <r>
    <x v="654"/>
    <n v="113"/>
    <s v="Drama"/>
    <x v="3388"/>
    <x v="28"/>
    <n v="1998"/>
    <n v="8"/>
    <n v="5595428"/>
    <n v="2900000"/>
    <n v="2695428"/>
  </r>
  <r>
    <x v="1502"/>
    <n v="120"/>
    <s v="Comedy|Music|Romance"/>
    <x v="3389"/>
    <x v="5"/>
    <n v="1959"/>
    <n v="8.3000000000000007"/>
    <n v="25000000"/>
    <n v="2883848"/>
    <n v="22116152"/>
  </r>
  <r>
    <x v="899"/>
    <n v="94"/>
    <s v="Comedy|Drama"/>
    <x v="3390"/>
    <x v="5"/>
    <n v="2005"/>
    <n v="6.8"/>
    <n v="1247453"/>
    <n v="2800000"/>
    <n v="-1552547"/>
  </r>
  <r>
    <x v="1503"/>
    <n v="88"/>
    <s v="Horror"/>
    <x v="3391"/>
    <x v="5"/>
    <n v="1988"/>
    <n v="5.3"/>
    <n v="19170001"/>
    <n v="2800000"/>
    <n v="16370001"/>
  </r>
  <r>
    <x v="1447"/>
    <n v="102"/>
    <s v="Adventure|Family|Fantasy|Musical"/>
    <x v="3392"/>
    <x v="5"/>
    <n v="1939"/>
    <n v="8.1"/>
    <n v="22202612"/>
    <n v="2800000"/>
    <n v="19402612"/>
  </r>
  <r>
    <x v="815"/>
    <n v="106"/>
    <s v="Comedy"/>
    <x v="3393"/>
    <x v="5"/>
    <n v="1974"/>
    <n v="8"/>
    <n v="86300000"/>
    <n v="2800000"/>
    <n v="83500000"/>
  </r>
  <r>
    <x v="1504"/>
    <n v="86"/>
    <s v="Comedy|Sport"/>
    <x v="3394"/>
    <x v="5"/>
    <n v="2006"/>
    <n v="6"/>
    <n v="475000"/>
    <n v="2800000"/>
    <n v="-2325000"/>
  </r>
  <r>
    <x v="1505"/>
    <n v="93"/>
    <s v="Action|Horror|Romance|Sci-Fi|Thriller"/>
    <x v="3395"/>
    <x v="5"/>
    <n v="1986"/>
    <n v="5.9"/>
    <n v="3500000"/>
    <n v="2700000"/>
    <n v="800000"/>
  </r>
  <r>
    <x v="1138"/>
    <n v="98"/>
    <s v="Comedy|Drama|Romance|Sport"/>
    <x v="3396"/>
    <x v="22"/>
    <n v="2004"/>
    <n v="7.4"/>
    <n v="95016"/>
    <n v="2700000"/>
    <n v="-2604984"/>
  </r>
  <r>
    <x v="1506"/>
    <n v="113"/>
    <s v="Drama"/>
    <x v="3397"/>
    <x v="5"/>
    <n v="1997"/>
    <n v="7.1"/>
    <n v="9054736"/>
    <n v="2700000"/>
    <n v="6354736"/>
  </r>
  <r>
    <x v="625"/>
    <n v="80"/>
    <s v="Drama|Romance"/>
    <x v="3398"/>
    <x v="5"/>
    <n v="2004"/>
    <n v="8"/>
    <n v="5792822"/>
    <n v="2700000"/>
    <n v="3092822"/>
  </r>
  <r>
    <x v="1507"/>
    <n v="88"/>
    <s v="Animation|Family|Fantasy|Musical"/>
    <x v="3399"/>
    <x v="5"/>
    <n v="1940"/>
    <n v="7.5"/>
    <n v="84300000"/>
    <n v="2600000"/>
    <n v="81700000"/>
  </r>
  <r>
    <x v="815"/>
    <n v="93"/>
    <s v="Comedy|Western"/>
    <x v="3400"/>
    <x v="5"/>
    <n v="1974"/>
    <n v="7.8"/>
    <n v="119500000"/>
    <n v="2600000"/>
    <n v="116900000"/>
  </r>
  <r>
    <x v="981"/>
    <n v="140"/>
    <s v="Drama|Romance"/>
    <x v="3401"/>
    <x v="5"/>
    <n v="1987"/>
    <n v="7.8"/>
    <n v="3130592"/>
    <n v="2600000"/>
    <n v="530592"/>
  </r>
  <r>
    <x v="1508"/>
    <n v="66"/>
    <s v="Horror|Mystery|Sci-Fi|Thriller"/>
    <x v="3402"/>
    <x v="4"/>
    <n v="2007"/>
    <n v="7.2"/>
    <n v="38108"/>
    <n v="2600000"/>
    <n v="-2561892"/>
  </r>
  <r>
    <x v="317"/>
    <n v="91"/>
    <s v="Adventure|Comedy|Sport"/>
    <x v="3403"/>
    <x v="5"/>
    <n v="1993"/>
    <n v="6.2"/>
    <n v="2850263"/>
    <n v="2600000"/>
    <n v="250263"/>
  </r>
  <r>
    <x v="1509"/>
    <n v="99"/>
    <s v="Comedy|Drama|Sport"/>
    <x v="3404"/>
    <x v="5"/>
    <n v="2001"/>
    <n v="6.5"/>
    <n v="92191"/>
    <n v="2500000"/>
    <n v="-2407809"/>
  </r>
  <r>
    <x v="1078"/>
    <n v="93"/>
    <s v="Comedy|Romance"/>
    <x v="3405"/>
    <x v="5"/>
    <n v="1998"/>
    <n v="5.9"/>
    <n v="64359"/>
    <n v="2500000"/>
    <n v="-2435641"/>
  </r>
  <r>
    <x v="1510"/>
    <n v="91"/>
    <s v="Fantasy|Horror|Thriller"/>
    <x v="3406"/>
    <x v="5"/>
    <n v="1993"/>
    <n v="4.3"/>
    <n v="15935068"/>
    <n v="2500000"/>
    <n v="13435068"/>
  </r>
  <r>
    <x v="1394"/>
    <n v="86"/>
    <s v="Comedy|Fantasy"/>
    <x v="3407"/>
    <x v="5"/>
    <n v="2013"/>
    <n v="5.0999999999999996"/>
    <n v="40041683"/>
    <n v="2500000"/>
    <n v="37541683"/>
  </r>
  <r>
    <x v="1511"/>
    <n v="87"/>
    <s v="Documentary"/>
    <x v="3408"/>
    <x v="5"/>
    <n v="2012"/>
    <n v="5.0999999999999996"/>
    <n v="33349949"/>
    <n v="2500000"/>
    <n v="30849949"/>
  </r>
  <r>
    <x v="1512"/>
    <n v="98"/>
    <s v="Horror|Mystery|Sci-Fi"/>
    <x v="3409"/>
    <x v="5"/>
    <n v="1982"/>
    <n v="4.5999999999999996"/>
    <n v="14400000"/>
    <n v="2500000"/>
    <n v="11900000"/>
  </r>
  <r>
    <x v="1513"/>
    <n v="75"/>
    <s v="Comedy|Documentary"/>
    <x v="3410"/>
    <x v="5"/>
    <n v="2013"/>
    <n v="6.7"/>
    <n v="32230907"/>
    <n v="2500000"/>
    <n v="29730907"/>
  </r>
  <r>
    <x v="510"/>
    <n v="104"/>
    <s v="Drama"/>
    <x v="3411"/>
    <x v="5"/>
    <n v="1991"/>
    <n v="7.1"/>
    <n v="6401336"/>
    <n v="2500000"/>
    <n v="3901336"/>
  </r>
  <r>
    <x v="1348"/>
    <n v="102"/>
    <s v="Comedy|Drama|Romance"/>
    <x v="3412"/>
    <x v="5"/>
    <n v="2004"/>
    <n v="7.6"/>
    <n v="26781723"/>
    <n v="2500000"/>
    <n v="24281723"/>
  </r>
  <r>
    <x v="625"/>
    <n v="105"/>
    <s v="Drama|Romance"/>
    <x v="3413"/>
    <x v="5"/>
    <n v="1995"/>
    <n v="8.1"/>
    <n v="5400000"/>
    <n v="2500000"/>
    <n v="2900000"/>
  </r>
  <r>
    <x v="1514"/>
    <n v="107"/>
    <s v="Drama"/>
    <x v="3414"/>
    <x v="5"/>
    <n v="1999"/>
    <n v="7"/>
    <n v="1282084"/>
    <n v="2500000"/>
    <n v="-1217916"/>
  </r>
  <r>
    <x v="1125"/>
    <n v="89"/>
    <s v="Comedy|Crime|Drama|Sci-Fi"/>
    <x v="3415"/>
    <x v="5"/>
    <n v="2012"/>
    <n v="7.1"/>
    <n v="3325638"/>
    <n v="2500000"/>
    <n v="825638"/>
  </r>
  <r>
    <x v="1515"/>
    <n v="95"/>
    <s v="Comedy|Drama|Romance"/>
    <x v="3416"/>
    <x v="5"/>
    <n v="2013"/>
    <n v="7.1"/>
    <n v="6851969"/>
    <n v="2500000"/>
    <n v="4351969"/>
  </r>
  <r>
    <x v="322"/>
    <n v="101"/>
    <s v="Comedy|Documentary|War"/>
    <x v="3417"/>
    <x v="5"/>
    <n v="2008"/>
    <n v="7.7"/>
    <n v="12995673"/>
    <n v="2500000"/>
    <n v="10495673"/>
  </r>
  <r>
    <x v="1516"/>
    <n v="112"/>
    <s v="Documentary"/>
    <x v="3418"/>
    <x v="5"/>
    <n v="2008"/>
    <n v="7.6"/>
    <n v="173783"/>
    <n v="2500000"/>
    <n v="-2326217"/>
  </r>
  <r>
    <x v="1517"/>
    <n v="100"/>
    <s v="Drama"/>
    <x v="3419"/>
    <x v="5"/>
    <n v="2006"/>
    <n v="6.6"/>
    <n v="118666"/>
    <n v="2500000"/>
    <n v="-2381334"/>
  </r>
  <r>
    <x v="1518"/>
    <n v="100"/>
    <s v="Comedy|Drama|Family"/>
    <x v="3420"/>
    <x v="5"/>
    <n v="2006"/>
    <n v="5.7"/>
    <n v="71904"/>
    <n v="2500000"/>
    <n v="-2428096"/>
  </r>
  <r>
    <x v="1519"/>
    <n v="80"/>
    <s v="Documentary"/>
    <x v="3421"/>
    <x v="5"/>
    <n v="2010"/>
    <n v="7.1"/>
    <n v="99851"/>
    <n v="2500000"/>
    <n v="-2400149"/>
  </r>
  <r>
    <x v="1520"/>
    <n v="90"/>
    <s v="Drama|Romance|Sci-Fi|Thriller"/>
    <x v="3422"/>
    <x v="4"/>
    <n v="2008"/>
    <n v="5.9"/>
    <n v="75727"/>
    <n v="2500000"/>
    <n v="-2424273"/>
  </r>
  <r>
    <x v="70"/>
    <n v="96"/>
    <s v="Comedy|Crime|Drama"/>
    <x v="3423"/>
    <x v="5"/>
    <n v="2010"/>
    <n v="6.8"/>
    <n v="322157"/>
    <n v="2500000"/>
    <n v="-2177843"/>
  </r>
  <r>
    <x v="1007"/>
    <n v="101"/>
    <s v="Drama|Fantasy|Horror|Thriller"/>
    <x v="3424"/>
    <x v="5"/>
    <n v="2012"/>
    <n v="5.0999999999999996"/>
    <n v="1163508"/>
    <n v="2500000"/>
    <n v="-1336492"/>
  </r>
  <r>
    <x v="474"/>
    <n v="108"/>
    <s v="Drama|Romance"/>
    <x v="3425"/>
    <x v="5"/>
    <n v="2003"/>
    <n v="6.9"/>
    <n v="548712"/>
    <n v="2500000"/>
    <n v="-1951288"/>
  </r>
  <r>
    <x v="1521"/>
    <n v="105"/>
    <s v="Drama|Musical"/>
    <x v="3426"/>
    <x v="5"/>
    <n v="2011"/>
    <n v="3.9"/>
    <n v="178739"/>
    <n v="2450000"/>
    <n v="-2271261"/>
  </r>
  <r>
    <x v="485"/>
    <n v="120"/>
    <s v="Drama|History"/>
    <x v="3427"/>
    <x v="5"/>
    <n v="1996"/>
    <n v="6.8"/>
    <n v="5731103"/>
    <n v="2400000"/>
    <n v="3331103"/>
  </r>
  <r>
    <x v="1522"/>
    <n v="101"/>
    <s v="Drama|Horror|Mystery|Thriller"/>
    <x v="3428"/>
    <x v="5"/>
    <n v="2006"/>
    <n v="5.0999999999999996"/>
    <n v="978908"/>
    <n v="2400000"/>
    <n v="-1421092"/>
  </r>
  <r>
    <x v="382"/>
    <n v="112"/>
    <s v="Crime|Drama|Romance|Thriller"/>
    <x v="3429"/>
    <x v="5"/>
    <n v="1992"/>
    <n v="7.3"/>
    <n v="62549000"/>
    <n v="2300000"/>
    <n v="60249000"/>
  </r>
  <r>
    <x v="1523"/>
    <n v="120"/>
    <s v="Drama"/>
    <x v="3430"/>
    <x v="5"/>
    <n v="2015"/>
    <n v="5.9"/>
    <n v="12985267"/>
    <n v="2300000"/>
    <n v="10685267"/>
  </r>
  <r>
    <x v="1524"/>
    <n v="96"/>
    <s v="Action|Comedy|Horror|Sci-Fi"/>
    <x v="3431"/>
    <x v="5"/>
    <n v="1989"/>
    <n v="5.0999999999999996"/>
    <n v="792966"/>
    <n v="2300000"/>
    <n v="-1507034"/>
  </r>
  <r>
    <x v="1525"/>
    <n v="92"/>
    <s v="Crime|Drama|Film-Noir|Mystery|Thriller"/>
    <x v="3432"/>
    <x v="5"/>
    <n v="1947"/>
    <n v="7.7"/>
    <n v="7927"/>
    <n v="2300000"/>
    <n v="-2292073"/>
  </r>
  <r>
    <x v="250"/>
    <n v="120"/>
    <s v="Animation|Family|Fantasy|Music"/>
    <x v="3433"/>
    <x v="5"/>
    <n v="1940"/>
    <n v="7.8"/>
    <n v="76400000"/>
    <n v="2280000"/>
    <n v="74120000"/>
  </r>
  <r>
    <x v="1526"/>
    <n v="99"/>
    <s v="Comedy|Music"/>
    <x v="3434"/>
    <x v="5"/>
    <n v="1999"/>
    <n v="7.1"/>
    <n v="104257"/>
    <n v="2200000"/>
    <n v="-2095743"/>
  </r>
  <r>
    <x v="1527"/>
    <n v="87"/>
    <s v="Fantasy|Horror"/>
    <x v="3435"/>
    <x v="5"/>
    <n v="1985"/>
    <n v="5.4"/>
    <n v="30000000"/>
    <n v="2200000"/>
    <n v="27800000"/>
  </r>
  <r>
    <x v="599"/>
    <n v="89"/>
    <s v="Horror"/>
    <x v="3436"/>
    <x v="8"/>
    <n v="2003"/>
    <n v="6.8"/>
    <n v="3645438"/>
    <n v="2200000"/>
    <n v="1445438"/>
  </r>
  <r>
    <x v="1528"/>
    <n v="92"/>
    <s v="Horror|Mystery|Thriller"/>
    <x v="3437"/>
    <x v="5"/>
    <n v="1985"/>
    <n v="4.7"/>
    <n v="21300000"/>
    <n v="2200000"/>
    <n v="19100000"/>
  </r>
  <r>
    <x v="1529"/>
    <n v="117"/>
    <s v="Drama"/>
    <x v="3438"/>
    <x v="5"/>
    <n v="2007"/>
    <n v="5.9"/>
    <n v="379643"/>
    <n v="2200000"/>
    <n v="-1820357"/>
  </r>
  <r>
    <x v="1530"/>
    <n v="172"/>
    <s v="Drama|Romance|War"/>
    <x v="3439"/>
    <x v="5"/>
    <n v="1946"/>
    <n v="8.1"/>
    <n v="23650000"/>
    <n v="2100000"/>
    <n v="21550000"/>
  </r>
  <r>
    <x v="1531"/>
    <n v="125"/>
    <s v="Crime|Drama"/>
    <x v="3440"/>
    <x v="5"/>
    <n v="2015"/>
    <n v="7.2"/>
    <n v="3330"/>
    <n v="2100000"/>
    <n v="-2096670"/>
  </r>
  <r>
    <x v="1532"/>
    <n v="100"/>
    <s v="Action|Comedy|Romance"/>
    <x v="3441"/>
    <x v="5"/>
    <n v="2012"/>
    <n v="6.1"/>
    <n v="13746550"/>
    <n v="2000000"/>
    <n v="11746550"/>
  </r>
  <r>
    <x v="774"/>
    <n v="104"/>
    <s v="Crime|Drama|Western"/>
    <x v="3442"/>
    <x v="5"/>
    <n v="2005"/>
    <n v="7.4"/>
    <n v="1900725"/>
    <n v="2000000"/>
    <n v="-99275"/>
  </r>
  <r>
    <x v="132"/>
    <n v="106"/>
    <s v="Adventure|Comedy|Drama|Romance"/>
    <x v="3443"/>
    <x v="4"/>
    <n v="2001"/>
    <n v="7.7"/>
    <n v="13622333"/>
    <n v="2000000"/>
    <n v="11622333"/>
  </r>
  <r>
    <x v="1533"/>
    <n v="90"/>
    <s v="Drama"/>
    <x v="3444"/>
    <x v="5"/>
    <n v="1998"/>
    <n v="6.2"/>
    <n v="99147"/>
    <n v="2000000"/>
    <n v="-1900853"/>
  </r>
  <r>
    <x v="1534"/>
    <n v="106"/>
    <s v="Comedy|Crime|Drama"/>
    <x v="3445"/>
    <x v="5"/>
    <n v="2002"/>
    <n v="6.8"/>
    <n v="410241"/>
    <n v="2000000"/>
    <n v="-1589759"/>
  </r>
  <r>
    <x v="923"/>
    <n v="109"/>
    <s v="Comedy|Drama"/>
    <x v="3446"/>
    <x v="5"/>
    <n v="2006"/>
    <n v="6.9"/>
    <n v="2706659"/>
    <n v="2000000"/>
    <n v="706659"/>
  </r>
  <r>
    <x v="1535"/>
    <n v="129"/>
    <s v="Drama|Mystery|Thriller"/>
    <x v="3447"/>
    <x v="4"/>
    <n v="2009"/>
    <n v="8.1999999999999993"/>
    <n v="20167424"/>
    <n v="2000000"/>
    <n v="18167424"/>
  </r>
  <r>
    <x v="1536"/>
    <n v="92"/>
    <s v="Drama|Romance"/>
    <x v="3448"/>
    <x v="5"/>
    <n v="1999"/>
    <n v="6.4"/>
    <n v="7680"/>
    <n v="2000000"/>
    <n v="-1992320"/>
  </r>
  <r>
    <x v="996"/>
    <n v="95"/>
    <s v="Horror"/>
    <x v="3449"/>
    <x v="5"/>
    <n v="2007"/>
    <n v="5.7"/>
    <n v="952620"/>
    <n v="2000000"/>
    <n v="-1047380"/>
  </r>
  <r>
    <x v="1537"/>
    <n v="106"/>
    <s v="Drama|Romance"/>
    <x v="3450"/>
    <x v="5"/>
    <n v="2003"/>
    <n v="7.6"/>
    <n v="395592"/>
    <n v="2000000"/>
    <n v="-1604408"/>
  </r>
  <r>
    <x v="1230"/>
    <n v="115"/>
    <s v="Action|Adventure|Thriller"/>
    <x v="3451"/>
    <x v="5"/>
    <n v="1963"/>
    <n v="7.5"/>
    <n v="24800000"/>
    <n v="2000000"/>
    <n v="22800000"/>
  </r>
  <r>
    <x v="1538"/>
    <n v="100"/>
    <s v="Horror|Mystery"/>
    <x v="3452"/>
    <x v="5"/>
    <n v="2014"/>
    <n v="6.9"/>
    <n v="14673301"/>
    <n v="2000000"/>
    <n v="12673301"/>
  </r>
  <r>
    <x v="92"/>
    <n v="87"/>
    <s v="Action|Adventure|Sci-Fi|Thriller"/>
    <x v="3453"/>
    <x v="5"/>
    <n v="1981"/>
    <n v="7.6"/>
    <n v="9003011"/>
    <n v="2000000"/>
    <n v="7003011"/>
  </r>
  <r>
    <x v="1539"/>
    <n v="102"/>
    <s v="Action|Comedy"/>
    <x v="3454"/>
    <x v="14"/>
    <n v="1994"/>
    <n v="7.6"/>
    <n v="11546543"/>
    <n v="2000000"/>
    <n v="9546543"/>
  </r>
  <r>
    <x v="680"/>
    <n v="118"/>
    <s v="Biography|Crime|Drama|Romance"/>
    <x v="3455"/>
    <x v="5"/>
    <n v="1999"/>
    <n v="7.6"/>
    <n v="11533945"/>
    <n v="2000000"/>
    <n v="9533945"/>
  </r>
  <r>
    <x v="1540"/>
    <n v="86"/>
    <s v="Drama|Horror|Mystery|Thriller"/>
    <x v="3456"/>
    <x v="5"/>
    <n v="2011"/>
    <n v="5.3"/>
    <n v="12555230"/>
    <n v="2000000"/>
    <n v="10555230"/>
  </r>
  <r>
    <x v="184"/>
    <n v="137"/>
    <s v="Drama|Thriller"/>
    <x v="3457"/>
    <x v="22"/>
    <n v="2006"/>
    <n v="8.5"/>
    <n v="11284657"/>
    <n v="2000000"/>
    <n v="9284657"/>
  </r>
  <r>
    <x v="1541"/>
    <n v="129"/>
    <s v="Drama"/>
    <x v="3458"/>
    <x v="5"/>
    <n v="2011"/>
    <n v="7"/>
    <n v="34522221"/>
    <n v="2000000"/>
    <n v="32522221"/>
  </r>
  <r>
    <x v="1542"/>
    <n v="89"/>
    <s v="Comedy|Drama"/>
    <x v="3459"/>
    <x v="5"/>
    <n v="1998"/>
    <n v="7.2"/>
    <n v="6719300"/>
    <n v="2000000"/>
    <n v="4719300"/>
  </r>
  <r>
    <x v="123"/>
    <n v="115"/>
    <s v="Drama|Thriller"/>
    <x v="3460"/>
    <x v="4"/>
    <n v="2000"/>
    <n v="8.1"/>
    <n v="5383834"/>
    <n v="2000000"/>
    <n v="3383834"/>
  </r>
  <r>
    <x v="1543"/>
    <n v="100"/>
    <s v="Drama"/>
    <x v="3461"/>
    <x v="5"/>
    <n v="2010"/>
    <n v="7.2"/>
    <n v="6531491"/>
    <n v="2000000"/>
    <n v="4531491"/>
  </r>
  <r>
    <x v="1544"/>
    <n v="91"/>
    <s v="Comedy|Drama"/>
    <x v="3462"/>
    <x v="5"/>
    <n v="2005"/>
    <n v="7.4"/>
    <n v="3885134"/>
    <n v="2000000"/>
    <n v="1885134"/>
  </r>
  <r>
    <x v="1545"/>
    <n v="96"/>
    <s v="Drama|Music|Romance"/>
    <x v="3463"/>
    <x v="5"/>
    <n v="2015"/>
    <n v="6.1"/>
    <n v="3590010"/>
    <n v="2000000"/>
    <n v="1590010"/>
  </r>
  <r>
    <x v="60"/>
    <n v="116"/>
    <s v="Action|Crime|Drama|Thriller"/>
    <x v="3464"/>
    <x v="5"/>
    <n v="2005"/>
    <n v="7"/>
    <n v="3335839"/>
    <n v="2000000"/>
    <n v="1335839"/>
  </r>
  <r>
    <x v="577"/>
    <n v="97"/>
    <s v="Crime|Drama|Thriller"/>
    <x v="3465"/>
    <x v="5"/>
    <n v="2015"/>
    <n v="5.3"/>
    <n v="2557668"/>
    <n v="2000000"/>
    <n v="557668"/>
  </r>
  <r>
    <x v="159"/>
    <n v="101"/>
    <s v="Comedy|Romance"/>
    <x v="3466"/>
    <x v="5"/>
    <n v="2002"/>
    <n v="4.7"/>
    <n v="2506446"/>
    <n v="2000000"/>
    <n v="506446"/>
  </r>
  <r>
    <x v="1546"/>
    <n v="98"/>
    <s v="Horror|Mystery|Thriller"/>
    <x v="3467"/>
    <x v="5"/>
    <n v="1986"/>
    <n v="5.7"/>
    <n v="7369373"/>
    <n v="2000000"/>
    <n v="5369373"/>
  </r>
  <r>
    <x v="1350"/>
    <n v="101"/>
    <s v="Comedy|Drama|Romance"/>
    <x v="3468"/>
    <x v="5"/>
    <n v="2006"/>
    <n v="6.5"/>
    <n v="1984378"/>
    <n v="2000000"/>
    <n v="-15622"/>
  </r>
  <r>
    <x v="1547"/>
    <n v="120"/>
    <s v="Adventure"/>
    <x v="3469"/>
    <x v="5"/>
    <n v="2003"/>
    <n v="3.3"/>
    <n v="1098224"/>
    <n v="2000000"/>
    <n v="-901776"/>
  </r>
  <r>
    <x v="1465"/>
    <n v="102"/>
    <s v="Documentary|War"/>
    <x v="3470"/>
    <x v="5"/>
    <n v="2007"/>
    <n v="8.3000000000000007"/>
    <n v="1430185"/>
    <n v="2000000"/>
    <n v="-569815"/>
  </r>
  <r>
    <x v="1548"/>
    <n v="102"/>
    <s v="Drama|Romance"/>
    <x v="3471"/>
    <x v="5"/>
    <n v="2015"/>
    <n v="6.9"/>
    <n v="1477002"/>
    <n v="2000000"/>
    <n v="-522998"/>
  </r>
  <r>
    <x v="1549"/>
    <n v="100"/>
    <s v="Documentary|History"/>
    <x v="3472"/>
    <x v="5"/>
    <n v="2007"/>
    <n v="8.1"/>
    <n v="1134049"/>
    <n v="2000000"/>
    <n v="-865951"/>
  </r>
  <r>
    <x v="1404"/>
    <n v="89"/>
    <s v="Biography|Documentary|History"/>
    <x v="3473"/>
    <x v="5"/>
    <n v="2005"/>
    <n v="6.8"/>
    <n v="653621"/>
    <n v="2000000"/>
    <n v="-1346379"/>
  </r>
  <r>
    <x v="1550"/>
    <n v="91"/>
    <s v="Action|Adventure|Comedy|Drama|Music|Sci-Fi"/>
    <x v="3474"/>
    <x v="5"/>
    <n v="1998"/>
    <n v="6.7"/>
    <n v="124494"/>
    <n v="2000000"/>
    <n v="-1875506"/>
  </r>
  <r>
    <x v="1551"/>
    <n v="96"/>
    <s v="Drama"/>
    <x v="3475"/>
    <x v="5"/>
    <n v="2006"/>
    <n v="6.6"/>
    <n v="198407"/>
    <n v="2000000"/>
    <n v="-1801593"/>
  </r>
  <r>
    <x v="1552"/>
    <n v="119"/>
    <s v="Action|Crime|Drama"/>
    <x v="3476"/>
    <x v="5"/>
    <n v="2008"/>
    <n v="7.8"/>
    <n v="4958"/>
    <n v="2000000"/>
    <n v="-1995042"/>
  </r>
  <r>
    <x v="1553"/>
    <n v="106"/>
    <s v="Comedy|Fantasy|Musical|Sci-Fi"/>
    <x v="3477"/>
    <x v="5"/>
    <n v="2012"/>
    <n v="5.7"/>
    <n v="2436"/>
    <n v="2000000"/>
    <n v="-1997564"/>
  </r>
  <r>
    <x v="1554"/>
    <n v="105"/>
    <s v="Horror|Thriller"/>
    <x v="3478"/>
    <x v="5"/>
    <n v="2010"/>
    <n v="6.3"/>
    <n v="92401"/>
    <n v="2000000"/>
    <n v="-1907599"/>
  </r>
  <r>
    <x v="1555"/>
    <n v="84"/>
    <s v="Comedy|Drama"/>
    <x v="3479"/>
    <x v="5"/>
    <n v="1999"/>
    <n v="4.3"/>
    <n v="6026908"/>
    <n v="2000000"/>
    <n v="4026908"/>
  </r>
  <r>
    <x v="1556"/>
    <n v="108"/>
    <s v="Comedy|Drama|Romance"/>
    <x v="3480"/>
    <x v="5"/>
    <n v="2007"/>
    <n v="7.1"/>
    <n v="19067631"/>
    <n v="2000000"/>
    <n v="17067631"/>
  </r>
  <r>
    <x v="778"/>
    <n v="103"/>
    <s v="Drama|Mystery|Romance"/>
    <x v="3481"/>
    <x v="5"/>
    <n v="1994"/>
    <n v="7.2"/>
    <n v="5132222"/>
    <n v="2000000"/>
    <n v="3132222"/>
  </r>
  <r>
    <x v="1557"/>
    <n v="90"/>
    <s v="Drama"/>
    <x v="3482"/>
    <x v="5"/>
    <n v="2008"/>
    <n v="6.7"/>
    <n v="52166"/>
    <n v="2000000"/>
    <n v="-1947834"/>
  </r>
  <r>
    <x v="1558"/>
    <n v="83"/>
    <s v="Animation|Family|Fantasy|Musical"/>
    <x v="3483"/>
    <x v="5"/>
    <n v="1937"/>
    <n v="7.7"/>
    <n v="184925485"/>
    <n v="2000000"/>
    <n v="182925485"/>
  </r>
  <r>
    <x v="1144"/>
    <n v="202"/>
    <s v="Action|Adventure|Drama"/>
    <x v="3484"/>
    <x v="2"/>
    <n v="1954"/>
    <n v="8.6999999999999993"/>
    <n v="269061"/>
    <n v="2000000"/>
    <n v="-1730939"/>
  </r>
  <r>
    <x v="144"/>
    <n v="107"/>
    <s v="Drama|History|War"/>
    <x v="3485"/>
    <x v="5"/>
    <n v="2002"/>
    <n v="7.7"/>
    <n v="768045"/>
    <n v="2000000"/>
    <n v="-1231955"/>
  </r>
  <r>
    <x v="1559"/>
    <n v="96"/>
    <s v="Comedy|Drama"/>
    <x v="3486"/>
    <x v="5"/>
    <n v="1999"/>
    <n v="6.9"/>
    <n v="4170647"/>
    <n v="1900000"/>
    <n v="2270647"/>
  </r>
  <r>
    <x v="1560"/>
    <n v="99"/>
    <s v="Crime|Drama"/>
    <x v="3487"/>
    <x v="5"/>
    <n v="1986"/>
    <n v="7.1"/>
    <n v="4600000"/>
    <n v="1900000"/>
    <n v="2700000"/>
  </r>
  <r>
    <x v="1090"/>
    <n v="103"/>
    <s v="Drama|Fantasy"/>
    <x v="3488"/>
    <x v="5"/>
    <n v="2003"/>
    <n v="6.4"/>
    <n v="1420578"/>
    <n v="1900000"/>
    <n v="-479422"/>
  </r>
  <r>
    <x v="1561"/>
    <n v="89"/>
    <s v="Drama"/>
    <x v="3489"/>
    <x v="5"/>
    <n v="2015"/>
    <n v="7.2"/>
    <n v="444044"/>
    <n v="1900000"/>
    <n v="-1455956"/>
  </r>
  <r>
    <x v="533"/>
    <n v="101"/>
    <s v="Horror"/>
    <x v="3490"/>
    <x v="5"/>
    <n v="1984"/>
    <n v="7.5"/>
    <n v="26505000"/>
    <n v="1800000"/>
    <n v="24705000"/>
  </r>
  <r>
    <x v="1562"/>
    <n v="97"/>
    <s v="Horror|Thriller"/>
    <x v="3491"/>
    <x v="5"/>
    <n v="1984"/>
    <n v="5.9"/>
    <n v="32600000"/>
    <n v="1800000"/>
    <n v="30800000"/>
  </r>
  <r>
    <x v="1563"/>
    <n v="87"/>
    <s v="Drama|Horror|Thriller"/>
    <x v="3492"/>
    <x v="5"/>
    <n v="2010"/>
    <n v="5.6"/>
    <n v="40990055"/>
    <n v="1800000"/>
    <n v="39190055"/>
  </r>
  <r>
    <x v="1564"/>
    <n v="118"/>
    <s v="Drama|Romance"/>
    <x v="3493"/>
    <x v="4"/>
    <n v="2002"/>
    <n v="6.8"/>
    <n v="5709616"/>
    <n v="1800000"/>
    <n v="3909616"/>
  </r>
  <r>
    <x v="1565"/>
    <n v="93"/>
    <s v="Drama|Fantasy"/>
    <x v="3494"/>
    <x v="5"/>
    <n v="2012"/>
    <n v="7.3"/>
    <n v="12784397"/>
    <n v="1800000"/>
    <n v="10984397"/>
  </r>
  <r>
    <x v="1566"/>
    <n v="109"/>
    <s v="Drama|Music"/>
    <x v="3495"/>
    <x v="5"/>
    <n v="2000"/>
    <n v="7.3"/>
    <n v="3050934"/>
    <n v="1800000"/>
    <n v="1250934"/>
  </r>
  <r>
    <x v="1567"/>
    <n v="108"/>
    <s v="Adventure|Drama"/>
    <x v="3496"/>
    <x v="31"/>
    <n v="2003"/>
    <n v="7.5"/>
    <n v="505295"/>
    <n v="1800000"/>
    <n v="-1294705"/>
  </r>
  <r>
    <x v="1568"/>
    <n v="88"/>
    <s v="Documentary|Sport"/>
    <x v="3497"/>
    <x v="5"/>
    <n v="2005"/>
    <n v="7.8"/>
    <n v="1523883"/>
    <n v="1750211"/>
    <n v="-226328"/>
  </r>
  <r>
    <x v="738"/>
    <n v="138"/>
    <s v="Crime|Drama"/>
    <x v="3498"/>
    <x v="5"/>
    <n v="2001"/>
    <n v="7.5"/>
    <n v="35918429"/>
    <n v="1700000"/>
    <n v="34218429"/>
  </r>
  <r>
    <x v="1569"/>
    <n v="98"/>
    <s v="Comedy|Crime|Romance"/>
    <x v="3499"/>
    <x v="5"/>
    <n v="1999"/>
    <n v="6.3"/>
    <n v="1943649"/>
    <n v="1700000"/>
    <n v="243649"/>
  </r>
  <r>
    <x v="1570"/>
    <n v="86"/>
    <s v="Drama|Romance"/>
    <x v="3500"/>
    <x v="5"/>
    <n v="2004"/>
    <n v="6.8"/>
    <n v="992238"/>
    <n v="1700000"/>
    <n v="-707762"/>
  </r>
  <r>
    <x v="1255"/>
    <n v="124"/>
    <s v="Drama|War"/>
    <x v="3501"/>
    <x v="5"/>
    <n v="2010"/>
    <n v="5.8"/>
    <n v="183490"/>
    <n v="1700000"/>
    <n v="-1516510"/>
  </r>
  <r>
    <x v="1571"/>
    <n v="111"/>
    <s v="Drama|Mystery"/>
    <x v="3502"/>
    <x v="5"/>
    <n v="2003"/>
    <n v="5.4"/>
    <n v="2580"/>
    <n v="1650000"/>
    <n v="-1647420"/>
  </r>
  <r>
    <x v="1572"/>
    <n v="123"/>
    <s v="Crime|Drama|Romance"/>
    <x v="3503"/>
    <x v="8"/>
    <n v="1969"/>
    <n v="7.2"/>
    <n v="26893"/>
    <n v="1600000"/>
    <n v="-1573107"/>
  </r>
  <r>
    <x v="1573"/>
    <n v="73"/>
    <s v="Comedy|Horror|Musical"/>
    <x v="3504"/>
    <x v="5"/>
    <n v="2002"/>
    <n v="7"/>
    <n v="39659"/>
    <n v="1600000"/>
    <n v="-1560341"/>
  </r>
  <r>
    <x v="1574"/>
    <n v="135"/>
    <s v="Drama"/>
    <x v="3505"/>
    <x v="32"/>
    <n v="2006"/>
    <n v="7.4"/>
    <n v="638951"/>
    <n v="1592000"/>
    <n v="-953049"/>
  </r>
  <r>
    <x v="1575"/>
    <n v="85"/>
    <s v="Comedy|Horror|Mystery"/>
    <x v="3506"/>
    <x v="5"/>
    <n v="2000"/>
    <n v="6.3"/>
    <n v="265107"/>
    <n v="1500000"/>
    <n v="-1234893"/>
  </r>
  <r>
    <x v="1576"/>
    <n v="105"/>
    <s v="Comedy|Romance"/>
    <x v="3507"/>
    <x v="5"/>
    <n v="2005"/>
    <n v="6.5"/>
    <n v="3123749"/>
    <n v="1500000"/>
    <n v="1623749"/>
  </r>
  <r>
    <x v="1577"/>
    <n v="101"/>
    <s v="Crime|Drama"/>
    <x v="3508"/>
    <x v="5"/>
    <n v="2006"/>
    <n v="7.7"/>
    <n v="327919"/>
    <n v="1500000"/>
    <n v="-1172081"/>
  </r>
  <r>
    <x v="515"/>
    <n v="100"/>
    <s v="Drama"/>
    <x v="3509"/>
    <x v="5"/>
    <n v="2003"/>
    <n v="6.8"/>
    <n v="4599680"/>
    <n v="1500000"/>
    <n v="3099680"/>
  </r>
  <r>
    <x v="1578"/>
    <n v="90"/>
    <s v="Animation|Biography|Documentary|Drama|History|War"/>
    <x v="3510"/>
    <x v="33"/>
    <n v="2008"/>
    <n v="8"/>
    <n v="2283276"/>
    <n v="1500000"/>
    <n v="783276"/>
  </r>
  <r>
    <x v="1579"/>
    <n v="95"/>
    <s v="Drama"/>
    <x v="3511"/>
    <x v="5"/>
    <n v="2009"/>
    <n v="6.2"/>
    <n v="17580"/>
    <n v="1500000"/>
    <n v="-1482420"/>
  </r>
  <r>
    <x v="1185"/>
    <n v="90"/>
    <s v="Comedy|Documentary"/>
    <x v="3512"/>
    <x v="5"/>
    <n v="2011"/>
    <n v="6.6"/>
    <n v="638476"/>
    <n v="1500000"/>
    <n v="-861524"/>
  </r>
  <r>
    <x v="1580"/>
    <n v="90"/>
    <s v="Comedy|Drama|Romance"/>
    <x v="3513"/>
    <x v="33"/>
    <n v="2006"/>
    <n v="7.3"/>
    <n v="155972"/>
    <n v="1500000"/>
    <n v="-1344028"/>
  </r>
  <r>
    <x v="1581"/>
    <n v="91"/>
    <s v="Drama"/>
    <x v="3514"/>
    <x v="5"/>
    <n v="1995"/>
    <n v="7"/>
    <n v="7417210"/>
    <n v="1500000"/>
    <n v="5917210"/>
  </r>
  <r>
    <x v="1205"/>
    <n v="88"/>
    <s v="Comedy|Drama"/>
    <x v="3515"/>
    <x v="5"/>
    <n v="2005"/>
    <n v="7.4"/>
    <n v="7362100"/>
    <n v="1500000"/>
    <n v="5862100"/>
  </r>
  <r>
    <x v="1210"/>
    <n v="110"/>
    <s v="Comedy|Crime|Drama|Romance"/>
    <x v="3516"/>
    <x v="5"/>
    <n v="1998"/>
    <n v="7.5"/>
    <n v="2365931"/>
    <n v="1500000"/>
    <n v="865931"/>
  </r>
  <r>
    <x v="47"/>
    <n v="103"/>
    <s v="Fantasy|Horror|Mystery|Thriller"/>
    <x v="3517"/>
    <x v="5"/>
    <n v="2010"/>
    <n v="6.8"/>
    <n v="53991137"/>
    <n v="1500000"/>
    <n v="52491137"/>
  </r>
  <r>
    <x v="1582"/>
    <n v="114"/>
    <s v="Crime|Drama|Thriller"/>
    <x v="3518"/>
    <x v="4"/>
    <n v="2000"/>
    <n v="7.9"/>
    <n v="1221261"/>
    <n v="1500000"/>
    <n v="-278739"/>
  </r>
  <r>
    <x v="1583"/>
    <n v="112"/>
    <s v="Drama"/>
    <x v="3519"/>
    <x v="5"/>
    <n v="2005"/>
    <n v="6.7"/>
    <n v="712294"/>
    <n v="1500000"/>
    <n v="-787706"/>
  </r>
  <r>
    <x v="1584"/>
    <n v="104"/>
    <s v="Comedy|Romance"/>
    <x v="3520"/>
    <x v="5"/>
    <n v="2013"/>
    <n v="5.8"/>
    <n v="3447339"/>
    <n v="1500000"/>
    <n v="1947339"/>
  </r>
  <r>
    <x v="1432"/>
    <n v="99"/>
    <s v="Crime|Drama|Thriller"/>
    <x v="3521"/>
    <x v="5"/>
    <n v="1993"/>
    <n v="6.5"/>
    <n v="418953"/>
    <n v="1500000"/>
    <n v="-1081047"/>
  </r>
  <r>
    <x v="1585"/>
    <n v="98"/>
    <s v="Drama"/>
    <x v="3522"/>
    <x v="5"/>
    <n v="2001"/>
    <n v="7.2"/>
    <n v="406035"/>
    <n v="1500000"/>
    <n v="-1093965"/>
  </r>
  <r>
    <x v="1045"/>
    <n v="100"/>
    <s v="Horror|Mystery"/>
    <x v="3523"/>
    <x v="5"/>
    <n v="2001"/>
    <n v="6.5"/>
    <n v="373967"/>
    <n v="1500000"/>
    <n v="-1126033"/>
  </r>
  <r>
    <x v="1586"/>
    <n v="80"/>
    <s v="Comedy|Romance"/>
    <x v="3524"/>
    <x v="5"/>
    <n v="2006"/>
    <n v="6.2"/>
    <n v="194568"/>
    <n v="1500000"/>
    <n v="-1305432"/>
  </r>
  <r>
    <x v="1587"/>
    <n v="87"/>
    <s v="Comedy|Drama|Family"/>
    <x v="3525"/>
    <x v="5"/>
    <n v="1936"/>
    <n v="8.6"/>
    <n v="163245"/>
    <n v="1500000"/>
    <n v="-1336755"/>
  </r>
  <r>
    <x v="1588"/>
    <n v="91"/>
    <s v="Drama"/>
    <x v="3526"/>
    <x v="5"/>
    <n v="2002"/>
    <n v="6.5"/>
    <n v="119841"/>
    <n v="1500000"/>
    <n v="-1380159"/>
  </r>
  <r>
    <x v="1589"/>
    <n v="84"/>
    <s v="Comedy|Fantasy"/>
    <x v="3527"/>
    <x v="5"/>
    <n v="2007"/>
    <n v="6.3"/>
    <n v="173066"/>
    <n v="1500000"/>
    <n v="-1326934"/>
  </r>
  <r>
    <x v="1331"/>
    <n v="90"/>
    <s v="Comedy|Drama"/>
    <x v="3528"/>
    <x v="5"/>
    <n v="2005"/>
    <n v="4.3"/>
    <n v="92362"/>
    <n v="1500000"/>
    <n v="-1407638"/>
  </r>
  <r>
    <x v="1590"/>
    <n v="98"/>
    <s v="Comedy"/>
    <x v="3529"/>
    <x v="5"/>
    <n v="2015"/>
    <n v="6.1"/>
    <n v="105943"/>
    <n v="1500000"/>
    <n v="-1394057"/>
  </r>
  <r>
    <x v="1591"/>
    <n v="95"/>
    <s v="Fantasy|Horror"/>
    <x v="3530"/>
    <x v="5"/>
    <n v="2008"/>
    <n v="6.7"/>
    <n v="3478"/>
    <n v="1500000"/>
    <n v="-1496522"/>
  </r>
  <r>
    <x v="1592"/>
    <n v="83"/>
    <s v="Comedy|Horror"/>
    <x v="3531"/>
    <x v="5"/>
    <n v="2012"/>
    <n v="5.7"/>
    <n v="1521"/>
    <n v="1500000"/>
    <n v="-1498479"/>
  </r>
  <r>
    <x v="1593"/>
    <n v="97"/>
    <s v="Comedy|Musical|Romance"/>
    <x v="3532"/>
    <x v="5"/>
    <n v="2005"/>
    <n v="3.3"/>
    <n v="100358"/>
    <n v="1500000"/>
    <n v="-1399642"/>
  </r>
  <r>
    <x v="1594"/>
    <n v="160"/>
    <s v="Thriller"/>
    <x v="3533"/>
    <x v="3"/>
    <n v="2005"/>
    <n v="4.8"/>
    <n v="49000"/>
    <n v="1500000"/>
    <n v="-1451000"/>
  </r>
  <r>
    <x v="1595"/>
    <n v="96"/>
    <s v="Comedy|Drama"/>
    <x v="3534"/>
    <x v="5"/>
    <n v="2001"/>
    <n v="5.4"/>
    <n v="703"/>
    <n v="1500000"/>
    <n v="-1499297"/>
  </r>
  <r>
    <x v="1596"/>
    <n v="95"/>
    <s v="Drama"/>
    <x v="3535"/>
    <x v="8"/>
    <n v="2006"/>
    <n v="5.8"/>
    <n v="18435"/>
    <n v="1400000"/>
    <n v="-1381565"/>
  </r>
  <r>
    <x v="1597"/>
    <n v="106"/>
    <s v="Drama"/>
    <x v="3536"/>
    <x v="4"/>
    <n v="2004"/>
    <n v="6.7"/>
    <n v="304124"/>
    <n v="1400000"/>
    <n v="-1095876"/>
  </r>
  <r>
    <x v="1598"/>
    <n v="94"/>
    <s v="Adventure|Comedy|Horror"/>
    <x v="3537"/>
    <x v="5"/>
    <n v="2004"/>
    <n v="6.6"/>
    <n v="36830"/>
    <n v="1400000"/>
    <n v="-1363170"/>
  </r>
  <r>
    <x v="198"/>
    <n v="102"/>
    <s v="Crime|Drama|Horror|Thriller"/>
    <x v="3538"/>
    <x v="5"/>
    <n v="1987"/>
    <n v="5.9"/>
    <n v="354704"/>
    <n v="1300000"/>
    <n v="-945296"/>
  </r>
  <r>
    <x v="1599"/>
    <n v="95"/>
    <s v="Comedy|Drama|Romance"/>
    <x v="3539"/>
    <x v="34"/>
    <n v="2007"/>
    <n v="7.2"/>
    <n v="1060591"/>
    <n v="1300000"/>
    <n v="-239409"/>
  </r>
  <r>
    <x v="472"/>
    <n v="105"/>
    <s v="Drama"/>
    <x v="3540"/>
    <x v="12"/>
    <n v="1998"/>
    <n v="8.1"/>
    <n v="1647780"/>
    <n v="1300000"/>
    <n v="347780"/>
  </r>
  <r>
    <x v="1600"/>
    <n v="95"/>
    <s v="Comedy|Drama"/>
    <x v="3541"/>
    <x v="5"/>
    <n v="1996"/>
    <n v="7.2"/>
    <n v="695229"/>
    <n v="1300000"/>
    <n v="-604771"/>
  </r>
  <r>
    <x v="1601"/>
    <n v="105"/>
    <s v="Drama"/>
    <x v="3542"/>
    <x v="5"/>
    <n v="1999"/>
    <n v="6.5"/>
    <n v="609042"/>
    <n v="1300000"/>
    <n v="-690958"/>
  </r>
  <r>
    <x v="1602"/>
    <n v="89"/>
    <s v="Comedy|Drama"/>
    <x v="3543"/>
    <x v="4"/>
    <n v="2013"/>
    <n v="7"/>
    <n v="11278"/>
    <n v="1300000"/>
    <n v="-1288722"/>
  </r>
  <r>
    <x v="567"/>
    <n v="87"/>
    <s v="Horror|Mystery|Thriller"/>
    <x v="3544"/>
    <x v="5"/>
    <n v="1981"/>
    <n v="6.1"/>
    <n v="19100000"/>
    <n v="1250000"/>
    <n v="17850000"/>
  </r>
  <r>
    <x v="159"/>
    <n v="100"/>
    <s v="Drama"/>
    <x v="3545"/>
    <x v="5"/>
    <n v="1989"/>
    <n v="7.2"/>
    <n v="24741700"/>
    <n v="1200000"/>
    <n v="23541700"/>
  </r>
  <r>
    <x v="47"/>
    <n v="103"/>
    <s v="Horror|Mystery|Thriller"/>
    <x v="3546"/>
    <x v="5"/>
    <n v="2004"/>
    <n v="7.7"/>
    <n v="55153403"/>
    <n v="1200000"/>
    <n v="53953403"/>
  </r>
  <r>
    <x v="439"/>
    <n v="100"/>
    <s v="Comedy|Crime|Mystery"/>
    <x v="3547"/>
    <x v="5"/>
    <n v="2001"/>
    <n v="7.1"/>
    <n v="18488314"/>
    <n v="1200000"/>
    <n v="17288314"/>
  </r>
  <r>
    <x v="1073"/>
    <n v="111"/>
    <s v="Drama"/>
    <x v="3548"/>
    <x v="5"/>
    <n v="2000"/>
    <n v="7.7"/>
    <n v="9180275"/>
    <n v="1200000"/>
    <n v="7980275"/>
  </r>
  <r>
    <x v="1603"/>
    <n v="85"/>
    <s v="Comedy|Drama"/>
    <x v="3549"/>
    <x v="5"/>
    <n v="1999"/>
    <n v="6.6"/>
    <n v="2199853"/>
    <n v="1200000"/>
    <n v="999853"/>
  </r>
  <r>
    <x v="1604"/>
    <n v="113"/>
    <s v="Drama|Sport"/>
    <x v="3550"/>
    <x v="5"/>
    <n v="2013"/>
    <n v="6"/>
    <n v="2859955"/>
    <n v="1200000"/>
    <n v="1659955"/>
  </r>
  <r>
    <x v="180"/>
    <n v="99"/>
    <s v="Crime|Drama|Thriller"/>
    <x v="3551"/>
    <x v="5"/>
    <n v="1992"/>
    <n v="8.4"/>
    <n v="2812029"/>
    <n v="1200000"/>
    <n v="1612029"/>
  </r>
  <r>
    <x v="696"/>
    <n v="142"/>
    <s v="Western"/>
    <x v="3552"/>
    <x v="18"/>
    <n v="1966"/>
    <n v="8.9"/>
    <n v="6100000"/>
    <n v="1200000"/>
    <n v="4900000"/>
  </r>
  <r>
    <x v="1605"/>
    <n v="108"/>
    <s v="Comedy|Drama"/>
    <x v="3553"/>
    <x v="5"/>
    <n v="2012"/>
    <n v="6"/>
    <n v="594904"/>
    <n v="1200000"/>
    <n v="-605096"/>
  </r>
  <r>
    <x v="1606"/>
    <n v="88"/>
    <s v="Comedy|Music"/>
    <x v="3554"/>
    <x v="5"/>
    <n v="2001"/>
    <n v="6.1"/>
    <n v="58936"/>
    <n v="1200000"/>
    <n v="-1141064"/>
  </r>
  <r>
    <x v="1607"/>
    <n v="97"/>
    <s v="Documentary"/>
    <x v="3555"/>
    <x v="5"/>
    <n v="2011"/>
    <n v="7.4"/>
    <n v="24784"/>
    <n v="1200000"/>
    <n v="-1175216"/>
  </r>
  <r>
    <x v="1608"/>
    <n v="85"/>
    <s v="Comedy|Documentary"/>
    <x v="3556"/>
    <x v="5"/>
    <n v="2007"/>
    <n v="6.2"/>
    <n v="7826"/>
    <n v="1200000"/>
    <n v="-1192174"/>
  </r>
  <r>
    <x v="1609"/>
    <n v="110"/>
    <s v="Comedy|Drama"/>
    <x v="3557"/>
    <x v="4"/>
    <n v="2013"/>
    <n v="7.2"/>
    <n v="3830"/>
    <n v="1200000"/>
    <n v="-1196170"/>
  </r>
  <r>
    <x v="1610"/>
    <n v="88"/>
    <s v="Comedy"/>
    <x v="3558"/>
    <x v="5"/>
    <n v="1999"/>
    <n v="7.3"/>
    <n v="110720"/>
    <n v="1200000"/>
    <n v="-1089280"/>
  </r>
  <r>
    <x v="1611"/>
    <n v="92"/>
    <s v="Action|Biography|Drama|Sport"/>
    <x v="3559"/>
    <x v="5"/>
    <n v="1988"/>
    <n v="6.8"/>
    <n v="11806119"/>
    <n v="1100000"/>
    <n v="10706119"/>
  </r>
  <r>
    <x v="1612"/>
    <n v="92"/>
    <s v="Action|Drama|Horror|Thriller"/>
    <x v="3560"/>
    <x v="5"/>
    <n v="1987"/>
    <n v="5.9"/>
    <n v="1400000"/>
    <n v="1100000"/>
    <n v="300000"/>
  </r>
  <r>
    <x v="1613"/>
    <n v="110"/>
    <s v="Sci-Fi|Thriller"/>
    <x v="3561"/>
    <x v="5"/>
    <n v="2010"/>
    <n v="6.1"/>
    <n v="56129"/>
    <n v="1100000"/>
    <n v="-1043871"/>
  </r>
  <r>
    <x v="1614"/>
    <n v="102"/>
    <s v="Action|Crime|Thriller"/>
    <x v="3562"/>
    <x v="35"/>
    <n v="2011"/>
    <n v="7.6"/>
    <n v="4105123"/>
    <n v="1100000"/>
    <n v="3005123"/>
  </r>
  <r>
    <x v="1230"/>
    <n v="110"/>
    <s v="Action|Adventure|Thriller"/>
    <x v="3563"/>
    <x v="5"/>
    <n v="1962"/>
    <n v="7.3"/>
    <n v="16067035"/>
    <n v="1100000"/>
    <n v="14967035"/>
  </r>
  <r>
    <x v="1405"/>
    <n v="90"/>
    <s v="Crime|Drama|Thriller"/>
    <x v="3564"/>
    <x v="5"/>
    <n v="2013"/>
    <n v="7.1"/>
    <n v="258113"/>
    <n v="1066167"/>
    <n v="-808054"/>
  </r>
  <r>
    <x v="461"/>
    <n v="89"/>
    <s v="Fantasy|Horror"/>
    <x v="3565"/>
    <x v="5"/>
    <n v="1980"/>
    <n v="6.8"/>
    <n v="21378000"/>
    <n v="1000000"/>
    <n v="20378000"/>
  </r>
  <r>
    <x v="1005"/>
    <n v="90"/>
    <s v="Biography|Crime|Documentary|History|Thriller"/>
    <x v="3566"/>
    <x v="5"/>
    <n v="2008"/>
    <n v="7.8"/>
    <n v="2957978"/>
    <n v="1000000"/>
    <n v="1957978"/>
  </r>
  <r>
    <x v="1615"/>
    <n v="104"/>
    <s v="Drama|Romance"/>
    <x v="3567"/>
    <x v="3"/>
    <n v="2013"/>
    <n v="7.8"/>
    <n v="4231500"/>
    <n v="1000000"/>
    <n v="3231500"/>
  </r>
  <r>
    <x v="1616"/>
    <n v="100"/>
    <s v="Drama|Romance"/>
    <x v="3568"/>
    <x v="5"/>
    <n v="2004"/>
    <n v="6.9"/>
    <n v="396035"/>
    <n v="1000000"/>
    <n v="-603965"/>
  </r>
  <r>
    <x v="502"/>
    <n v="97"/>
    <s v="Comedy|Drama|Romance"/>
    <x v="3569"/>
    <x v="5"/>
    <n v="2001"/>
    <n v="6.7"/>
    <n v="7022940"/>
    <n v="1000000"/>
    <n v="6022940"/>
  </r>
  <r>
    <x v="1617"/>
    <n v="87"/>
    <s v="Comedy"/>
    <x v="3570"/>
    <x v="5"/>
    <n v="2003"/>
    <n v="6.2"/>
    <n v="19539"/>
    <n v="1000000"/>
    <n v="-980461"/>
  </r>
  <r>
    <x v="1618"/>
    <n v="83"/>
    <s v="Horror|Mystery|Thriller"/>
    <x v="3571"/>
    <x v="5"/>
    <n v="2014"/>
    <n v="5.7"/>
    <n v="31537320"/>
    <n v="1000000"/>
    <n v="30537320"/>
  </r>
  <r>
    <x v="253"/>
    <n v="91"/>
    <s v="Horror"/>
    <x v="3572"/>
    <x v="5"/>
    <n v="1981"/>
    <n v="6.6"/>
    <n v="17986000"/>
    <n v="1000000"/>
    <n v="16986000"/>
  </r>
  <r>
    <x v="1619"/>
    <n v="86"/>
    <s v="Horror|Mystery|Sci-Fi|Thriller"/>
    <x v="3573"/>
    <x v="5"/>
    <n v="2012"/>
    <n v="5"/>
    <n v="18112929"/>
    <n v="1000000"/>
    <n v="17112929"/>
  </r>
  <r>
    <x v="1620"/>
    <n v="86"/>
    <s v="Fantasy|Horror"/>
    <x v="3574"/>
    <x v="5"/>
    <n v="1987"/>
    <n v="7"/>
    <n v="14564027"/>
    <n v="1000000"/>
    <n v="13564027"/>
  </r>
  <r>
    <x v="717"/>
    <n v="90"/>
    <s v="Drama|Horror|Mystery|Thriller"/>
    <x v="3575"/>
    <x v="5"/>
    <n v="2005"/>
    <n v="5.9"/>
    <n v="10042266"/>
    <n v="1000000"/>
    <n v="9042266"/>
  </r>
  <r>
    <x v="1621"/>
    <n v="103"/>
    <s v="Adventure|Comedy|Drama"/>
    <x v="3576"/>
    <x v="5"/>
    <n v="2005"/>
    <n v="7.4"/>
    <n v="9013113"/>
    <n v="1000000"/>
    <n v="8013113"/>
  </r>
  <r>
    <x v="1176"/>
    <n v="83"/>
    <s v="Horror"/>
    <x v="3577"/>
    <x v="5"/>
    <n v="2012"/>
    <n v="4.2"/>
    <n v="53245055"/>
    <n v="1000000"/>
    <n v="52245055"/>
  </r>
  <r>
    <x v="1622"/>
    <n v="95"/>
    <s v="Biography|Comedy|Drama|Romance"/>
    <x v="3578"/>
    <x v="5"/>
    <n v="2012"/>
    <n v="7.2"/>
    <n v="5997134"/>
    <n v="1000000"/>
    <n v="4997134"/>
  </r>
  <r>
    <x v="1045"/>
    <n v="104"/>
    <s v="Comedy|Drama|Romance"/>
    <x v="3579"/>
    <x v="5"/>
    <n v="1998"/>
    <n v="6.7"/>
    <n v="3386698"/>
    <n v="1000000"/>
    <n v="2386698"/>
  </r>
  <r>
    <x v="1623"/>
    <n v="97"/>
    <s v="Crime|Drama"/>
    <x v="3580"/>
    <x v="5"/>
    <n v="2008"/>
    <n v="7.2"/>
    <n v="2508841"/>
    <n v="1000000"/>
    <n v="1508841"/>
  </r>
  <r>
    <x v="1624"/>
    <n v="91"/>
    <s v="Documentary|Music"/>
    <x v="3581"/>
    <x v="5"/>
    <n v="2013"/>
    <n v="7.4"/>
    <n v="4946250"/>
    <n v="1000000"/>
    <n v="3946250"/>
  </r>
  <r>
    <x v="1365"/>
    <n v="84"/>
    <s v="Comedy|Drama"/>
    <x v="3582"/>
    <x v="5"/>
    <n v="1997"/>
    <n v="5.6"/>
    <n v="1950218"/>
    <n v="1000000"/>
    <n v="950218"/>
  </r>
  <r>
    <x v="1264"/>
    <n v="86"/>
    <s v="Comedy|Drama|Romance"/>
    <x v="3583"/>
    <x v="5"/>
    <n v="1996"/>
    <n v="6.8"/>
    <n v="1277257"/>
    <n v="1000000"/>
    <n v="277257"/>
  </r>
  <r>
    <x v="1625"/>
    <n v="92"/>
    <s v="Documentary"/>
    <x v="3584"/>
    <x v="5"/>
    <n v="2006"/>
    <n v="7.7"/>
    <n v="1677838"/>
    <n v="1000000"/>
    <n v="677838"/>
  </r>
  <r>
    <x v="1626"/>
    <n v="94"/>
    <s v="Comedy|Drama|Romance|Sport"/>
    <x v="3585"/>
    <x v="5"/>
    <n v="2000"/>
    <n v="7"/>
    <n v="1744858"/>
    <n v="1000000"/>
    <n v="744858"/>
  </r>
  <r>
    <x v="1627"/>
    <n v="100"/>
    <s v="Drama"/>
    <x v="3586"/>
    <x v="5"/>
    <n v="1998"/>
    <n v="7.2"/>
    <n v="982214"/>
    <n v="1000000"/>
    <n v="-17786"/>
  </r>
  <r>
    <x v="1628"/>
    <n v="119"/>
    <s v="Crime|Drama|Mystery"/>
    <x v="3587"/>
    <x v="5"/>
    <n v="2001"/>
    <n v="7.2"/>
    <n v="798341"/>
    <n v="1000000"/>
    <n v="-201659"/>
  </r>
  <r>
    <x v="1629"/>
    <n v="167"/>
    <s v="Drama|Romance"/>
    <x v="3588"/>
    <x v="3"/>
    <n v="2000"/>
    <n v="6.2"/>
    <n v="610991"/>
    <n v="1000000"/>
    <n v="-389009"/>
  </r>
  <r>
    <x v="706"/>
    <n v="92"/>
    <s v="Comedy|Sci-Fi"/>
    <x v="3589"/>
    <x v="5"/>
    <n v="1997"/>
    <n v="6.2"/>
    <n v="582024"/>
    <n v="1000000"/>
    <n v="-417976"/>
  </r>
  <r>
    <x v="1630"/>
    <n v="97"/>
    <s v="Comedy|Drama"/>
    <x v="3590"/>
    <x v="5"/>
    <n v="1997"/>
    <n v="7"/>
    <n v="464655"/>
    <n v="1000000"/>
    <n v="-535345"/>
  </r>
  <r>
    <x v="1631"/>
    <n v="88"/>
    <s v="Drama"/>
    <x v="3591"/>
    <x v="5"/>
    <n v="2002"/>
    <n v="6.7"/>
    <n v="464126"/>
    <n v="1000000"/>
    <n v="-535874"/>
  </r>
  <r>
    <x v="1632"/>
    <n v="100"/>
    <s v="Comedy|Romance"/>
    <x v="3592"/>
    <x v="5"/>
    <n v="2000"/>
    <n v="3.6"/>
    <n v="428535"/>
    <n v="1000000"/>
    <n v="-571465"/>
  </r>
  <r>
    <x v="1633"/>
    <n v="88"/>
    <s v="Comedy|Drama|Fantasy|Romance"/>
    <x v="3593"/>
    <x v="5"/>
    <n v="2006"/>
    <n v="7.4"/>
    <n v="104077"/>
    <n v="1000000"/>
    <n v="-895923"/>
  </r>
  <r>
    <x v="1634"/>
    <n v="79"/>
    <s v="Comedy|Drama|Romance"/>
    <x v="3594"/>
    <x v="5"/>
    <n v="2003"/>
    <n v="6.1"/>
    <n v="279282"/>
    <n v="1000000"/>
    <n v="-720718"/>
  </r>
  <r>
    <x v="1635"/>
    <n v="96"/>
    <s v="Biography|Crime|Documentary|History"/>
    <x v="3595"/>
    <x v="35"/>
    <n v="2012"/>
    <n v="8.1999999999999993"/>
    <n v="484221"/>
    <n v="1000000"/>
    <n v="-515779"/>
  </r>
  <r>
    <x v="1636"/>
    <n v="53"/>
    <s v="Crime|Documentary|War"/>
    <x v="3596"/>
    <x v="5"/>
    <n v="2007"/>
    <n v="7.7"/>
    <n v="274661"/>
    <n v="1000000"/>
    <n v="-725339"/>
  </r>
  <r>
    <x v="1637"/>
    <n v="97"/>
    <s v="Documentary|Sport"/>
    <x v="3597"/>
    <x v="5"/>
    <n v="2006"/>
    <n v="7.3"/>
    <n v="144431"/>
    <n v="1000000"/>
    <n v="-855569"/>
  </r>
  <r>
    <x v="1638"/>
    <n v="91"/>
    <s v="Adventure|Biography|Documentary|Drama"/>
    <x v="3598"/>
    <x v="5"/>
    <n v="2013"/>
    <n v="7.6"/>
    <n v="287761"/>
    <n v="1000000"/>
    <n v="-712239"/>
  </r>
  <r>
    <x v="1639"/>
    <n v="93"/>
    <s v="Documentary"/>
    <x v="3599"/>
    <x v="5"/>
    <n v="2014"/>
    <n v="6.8"/>
    <n v="100240"/>
    <n v="1000000"/>
    <n v="-899760"/>
  </r>
  <r>
    <x v="1640"/>
    <n v="112"/>
    <s v="Action|Drama"/>
    <x v="3600"/>
    <x v="5"/>
    <n v="2012"/>
    <n v="5.6"/>
    <n v="96734"/>
    <n v="1000000"/>
    <n v="-903266"/>
  </r>
  <r>
    <x v="513"/>
    <n v="88"/>
    <s v="Comedy|Crime"/>
    <x v="3601"/>
    <x v="5"/>
    <n v="1998"/>
    <n v="6.1"/>
    <n v="21210"/>
    <n v="1000000"/>
    <n v="-978790"/>
  </r>
  <r>
    <x v="606"/>
    <n v="82"/>
    <s v="Action|Comedy|Fantasy|Sci-Fi"/>
    <x v="3602"/>
    <x v="5"/>
    <n v="2000"/>
    <n v="6"/>
    <n v="12996"/>
    <n v="1000000"/>
    <n v="-987004"/>
  </r>
  <r>
    <x v="1641"/>
    <n v="78"/>
    <s v="Crime|Drama|Thriller"/>
    <x v="3603"/>
    <x v="5"/>
    <n v="2006"/>
    <n v="6.1"/>
    <n v="10018"/>
    <n v="1000000"/>
    <n v="-989982"/>
  </r>
  <r>
    <x v="1642"/>
    <n v="97"/>
    <s v="Drama|Sci-Fi"/>
    <x v="3604"/>
    <x v="5"/>
    <n v="2015"/>
    <n v="5.5"/>
    <n v="62480"/>
    <n v="1000000"/>
    <n v="-937520"/>
  </r>
  <r>
    <x v="1643"/>
    <n v="81"/>
    <s v="Comedy|Drama|Sci-Fi"/>
    <x v="3605"/>
    <x v="5"/>
    <n v="2006"/>
    <n v="6.9"/>
    <n v="6387"/>
    <n v="1000000"/>
    <n v="-993613"/>
  </r>
  <r>
    <x v="823"/>
    <n v="88"/>
    <s v="Action|Drama"/>
    <x v="3606"/>
    <x v="5"/>
    <n v="2006"/>
    <n v="4.0999999999999996"/>
    <n v="721"/>
    <n v="1000000"/>
    <n v="-999279"/>
  </r>
  <r>
    <x v="1644"/>
    <n v="120"/>
    <s v="Drama"/>
    <x v="3607"/>
    <x v="5"/>
    <n v="2009"/>
    <n v="7.1"/>
    <n v="3773863"/>
    <n v="1000000"/>
    <n v="2773863"/>
  </r>
  <r>
    <x v="1645"/>
    <n v="111"/>
    <s v="Crime|Horror|Mystery|Thriller"/>
    <x v="3608"/>
    <x v="2"/>
    <n v="1997"/>
    <n v="7.4"/>
    <n v="94596"/>
    <n v="1000000"/>
    <n v="-905404"/>
  </r>
  <r>
    <x v="140"/>
    <n v="120"/>
    <s v="Comedy|Crime"/>
    <x v="3609"/>
    <x v="5"/>
    <n v="1998"/>
    <n v="8.1999999999999993"/>
    <n v="3650677"/>
    <n v="960000"/>
    <n v="2690677"/>
  </r>
  <r>
    <x v="1250"/>
    <n v="145"/>
    <s v="Drama|Sport"/>
    <x v="3610"/>
    <x v="5"/>
    <n v="1976"/>
    <n v="8.1"/>
    <n v="117235247"/>
    <n v="960000"/>
    <n v="116275247"/>
  </r>
  <r>
    <x v="311"/>
    <n v="104"/>
    <s v="Crime|Drama|Thriller"/>
    <x v="3611"/>
    <x v="5"/>
    <n v="2005"/>
    <n v="7.1"/>
    <n v="1007962"/>
    <n v="950000"/>
    <n v="57962"/>
  </r>
  <r>
    <x v="1646"/>
    <n v="100"/>
    <s v="Comedy"/>
    <x v="3612"/>
    <x v="5"/>
    <n v="2011"/>
    <n v="5.7"/>
    <n v="20186"/>
    <n v="930000"/>
    <n v="-909814"/>
  </r>
  <r>
    <x v="1647"/>
    <n v="108"/>
    <s v="Crime|Drama|Romance"/>
    <x v="3613"/>
    <x v="5"/>
    <n v="1954"/>
    <n v="8.1999999999999993"/>
    <n v="9600000"/>
    <n v="910000"/>
    <n v="8690000"/>
  </r>
  <r>
    <x v="1648"/>
    <n v="109"/>
    <s v="Comedy|Drama|Music"/>
    <x v="3614"/>
    <x v="5"/>
    <n v="1970"/>
    <n v="6.2"/>
    <n v="9000000"/>
    <n v="900000"/>
    <n v="8100000"/>
  </r>
  <r>
    <x v="1649"/>
    <n v="95"/>
    <s v="Horror"/>
    <x v="3615"/>
    <x v="5"/>
    <n v="2009"/>
    <n v="6.4"/>
    <n v="100659"/>
    <n v="900000"/>
    <n v="-799341"/>
  </r>
  <r>
    <x v="1603"/>
    <n v="91"/>
    <s v="Drama|Thriller"/>
    <x v="3616"/>
    <x v="5"/>
    <n v="2005"/>
    <n v="6.4"/>
    <n v="381186"/>
    <n v="900000"/>
    <n v="-518814"/>
  </r>
  <r>
    <x v="590"/>
    <n v="85"/>
    <s v="Biography|Drama|Romance"/>
    <x v="3617"/>
    <x v="5"/>
    <n v="2013"/>
    <n v="7.5"/>
    <n v="16097842"/>
    <n v="900000"/>
    <n v="15197842"/>
  </r>
  <r>
    <x v="1650"/>
    <n v="101"/>
    <s v="Comedy|Fantasy|Thriller"/>
    <x v="3618"/>
    <x v="5"/>
    <n v="2012"/>
    <n v="6.4"/>
    <n v="6643"/>
    <n v="900000"/>
    <n v="-893357"/>
  </r>
  <r>
    <x v="1651"/>
    <n v="99"/>
    <s v="Crime|Drama|Horror|Thriller"/>
    <x v="3619"/>
    <x v="5"/>
    <n v="2008"/>
    <n v="5.2"/>
    <n v="18378"/>
    <n v="900000"/>
    <n v="-881622"/>
  </r>
  <r>
    <x v="396"/>
    <n v="148"/>
    <s v="Drama"/>
    <x v="3620"/>
    <x v="5"/>
    <n v="1996"/>
    <n v="8"/>
    <n v="24475416"/>
    <n v="890000"/>
    <n v="23585416"/>
  </r>
  <r>
    <x v="502"/>
    <n v="88"/>
    <s v="Comedy|Romance|Sport"/>
    <x v="3621"/>
    <x v="5"/>
    <n v="2007"/>
    <n v="7.3"/>
    <n v="442638"/>
    <n v="850000"/>
    <n v="-407362"/>
  </r>
  <r>
    <x v="1652"/>
    <n v="107"/>
    <s v="Comedy|Drama|Romance"/>
    <x v="3622"/>
    <x v="5"/>
    <n v="2003"/>
    <n v="7.2"/>
    <n v="819939"/>
    <n v="850000"/>
    <n v="-30061"/>
  </r>
  <r>
    <x v="1653"/>
    <n v="88"/>
    <s v="Comedy"/>
    <x v="3623"/>
    <x v="5"/>
    <n v="2012"/>
    <n v="6"/>
    <n v="1243961"/>
    <n v="850000"/>
    <n v="393961"/>
  </r>
  <r>
    <x v="1654"/>
    <n v="95"/>
    <s v="Drama|Fantasy|Sci-Fi"/>
    <x v="3624"/>
    <x v="5"/>
    <n v="2002"/>
    <n v="5.6"/>
    <n v="15278"/>
    <n v="825000"/>
    <n v="-809722"/>
  </r>
  <r>
    <x v="1655"/>
    <n v="108"/>
    <s v="Horror|Mystery|Thriller"/>
    <x v="3625"/>
    <x v="5"/>
    <n v="1960"/>
    <n v="8.5"/>
    <n v="32000000"/>
    <n v="806947"/>
    <n v="31193053"/>
  </r>
  <r>
    <x v="1491"/>
    <n v="88"/>
    <s v="Comedy|Drama"/>
    <x v="3626"/>
    <x v="5"/>
    <n v="1995"/>
    <n v="7.5"/>
    <n v="4771000"/>
    <n v="800000"/>
    <n v="3971000"/>
  </r>
  <r>
    <x v="1506"/>
    <n v="114"/>
    <s v="Drama|Romance"/>
    <x v="3627"/>
    <x v="5"/>
    <n v="1993"/>
    <n v="7.2"/>
    <n v="1001437"/>
    <n v="800000"/>
    <n v="201437"/>
  </r>
  <r>
    <x v="1229"/>
    <n v="88"/>
    <s v="Drama|Romance"/>
    <x v="3628"/>
    <x v="5"/>
    <n v="2002"/>
    <n v="7.2"/>
    <n v="2073984"/>
    <n v="800000"/>
    <n v="1273984"/>
  </r>
  <r>
    <x v="374"/>
    <n v="104"/>
    <s v="Drama|Thriller"/>
    <x v="3629"/>
    <x v="5"/>
    <n v="1999"/>
    <n v="6.5"/>
    <n v="144583"/>
    <n v="800000"/>
    <n v="-655417"/>
  </r>
  <r>
    <x v="447"/>
    <n v="91"/>
    <s v="Comedy|Horror"/>
    <x v="3630"/>
    <x v="15"/>
    <n v="2009"/>
    <n v="6.4"/>
    <n v="41709"/>
    <n v="800000"/>
    <n v="-758291"/>
  </r>
  <r>
    <x v="1656"/>
    <n v="90"/>
    <s v="Action|Adventure|Drama|War"/>
    <x v="3631"/>
    <x v="5"/>
    <n v="2003"/>
    <n v="6.8"/>
    <n v="1310270"/>
    <n v="780000"/>
    <n v="530270"/>
  </r>
  <r>
    <x v="152"/>
    <n v="112"/>
    <s v="Comedy|Drama|Music"/>
    <x v="3632"/>
    <x v="5"/>
    <n v="1973"/>
    <n v="7.5"/>
    <n v="115000000"/>
    <n v="777000"/>
    <n v="114223000"/>
  </r>
  <r>
    <x v="1657"/>
    <n v="86"/>
    <s v="Action|Adventure|Animation|Comedy|Fantasy|Sci-Fi"/>
    <x v="3633"/>
    <x v="5"/>
    <n v="2007"/>
    <n v="6.9"/>
    <n v="5518918"/>
    <n v="750000"/>
    <n v="4768918"/>
  </r>
  <r>
    <x v="85"/>
    <n v="86"/>
    <s v="Comedy|Drama|Romance"/>
    <x v="3634"/>
    <x v="5"/>
    <n v="2012"/>
    <n v="7"/>
    <n v="4007792"/>
    <n v="750000"/>
    <n v="3257792"/>
  </r>
  <r>
    <x v="1649"/>
    <n v="101"/>
    <s v="Horror"/>
    <x v="3635"/>
    <x v="5"/>
    <n v="2011"/>
    <n v="5.5"/>
    <n v="77501"/>
    <n v="750000"/>
    <n v="-672499"/>
  </r>
  <r>
    <x v="228"/>
    <n v="88"/>
    <s v="Drama"/>
    <x v="3636"/>
    <x v="5"/>
    <n v="2002"/>
    <n v="6.6"/>
    <n v="47329"/>
    <n v="750000"/>
    <n v="-702671"/>
  </r>
  <r>
    <x v="1269"/>
    <n v="170"/>
    <s v="Documentary|Drama|Sport"/>
    <x v="3637"/>
    <x v="5"/>
    <n v="1994"/>
    <n v="8.3000000000000007"/>
    <n v="7830611"/>
    <n v="700000"/>
    <n v="7130611"/>
  </r>
  <r>
    <x v="1403"/>
    <n v="97"/>
    <s v="Crime|Drama"/>
    <x v="3638"/>
    <x v="5"/>
    <n v="2001"/>
    <n v="7.2"/>
    <n v="1141829"/>
    <n v="700000"/>
    <n v="441829"/>
  </r>
  <r>
    <x v="1658"/>
    <n v="106"/>
    <s v="Drama"/>
    <x v="3639"/>
    <x v="5"/>
    <n v="2006"/>
    <n v="7.2"/>
    <n v="2694973"/>
    <n v="700000"/>
    <n v="1994973"/>
  </r>
  <r>
    <x v="1659"/>
    <n v="107"/>
    <s v="Drama"/>
    <x v="3640"/>
    <x v="5"/>
    <n v="1998"/>
    <n v="6.5"/>
    <n v="10508"/>
    <n v="700000"/>
    <n v="-689492"/>
  </r>
  <r>
    <x v="1577"/>
    <n v="90"/>
    <s v="Crime|Drama|Thriller"/>
    <x v="3641"/>
    <x v="5"/>
    <n v="2004"/>
    <n v="7.7"/>
    <n v="6013"/>
    <n v="695393"/>
    <n v="-689380"/>
  </r>
  <r>
    <x v="1660"/>
    <n v="98"/>
    <s v="Drama|Horror|Sci-Fi"/>
    <x v="3642"/>
    <x v="5"/>
    <n v="2010"/>
    <n v="6.5"/>
    <n v="18469"/>
    <n v="650000"/>
    <n v="-631531"/>
  </r>
  <r>
    <x v="1661"/>
    <n v="84"/>
    <s v="Comedy"/>
    <x v="3643"/>
    <x v="5"/>
    <n v="1997"/>
    <n v="6.5"/>
    <n v="2301777"/>
    <n v="650000"/>
    <n v="1651777"/>
  </r>
  <r>
    <x v="1662"/>
    <n v="81"/>
    <s v="Comedy|Musical|Romance"/>
    <x v="3644"/>
    <x v="5"/>
    <n v="1935"/>
    <n v="7.8"/>
    <n v="3000000"/>
    <n v="609000"/>
    <n v="2391000"/>
  </r>
  <r>
    <x v="1663"/>
    <n v="93"/>
    <s v="Comedy"/>
    <x v="3645"/>
    <x v="5"/>
    <n v="2014"/>
    <n v="5.0999999999999996"/>
    <n v="35688"/>
    <n v="600000"/>
    <n v="-564312"/>
  </r>
  <r>
    <x v="1664"/>
    <n v="215"/>
    <s v="Documentary|History|Music"/>
    <x v="3646"/>
    <x v="5"/>
    <n v="1970"/>
    <n v="8.1"/>
    <n v="13300000"/>
    <n v="600000"/>
    <n v="12700000"/>
  </r>
  <r>
    <x v="1523"/>
    <n v="106"/>
    <s v="Action|Crime|Drama"/>
    <x v="3647"/>
    <x v="5"/>
    <n v="2000"/>
    <n v="5.6"/>
    <n v="171988"/>
    <n v="600000"/>
    <n v="-428012"/>
  </r>
  <r>
    <x v="1665"/>
    <n v="103"/>
    <s v="Mystery|Thriller"/>
    <x v="3648"/>
    <x v="5"/>
    <n v="2007"/>
    <n v="5.6"/>
    <n v="23616"/>
    <n v="600000"/>
    <n v="-576384"/>
  </r>
  <r>
    <x v="1666"/>
    <n v="90"/>
    <s v="Drama"/>
    <x v="3649"/>
    <x v="5"/>
    <n v="1998"/>
    <n v="6.6"/>
    <n v="13493"/>
    <n v="600000"/>
    <n v="-586507"/>
  </r>
  <r>
    <x v="1667"/>
    <n v="113"/>
    <s v="Drama"/>
    <x v="3650"/>
    <x v="36"/>
    <n v="2007"/>
    <n v="7.9"/>
    <n v="1185783"/>
    <n v="590000"/>
    <n v="595783"/>
  </r>
  <r>
    <x v="422"/>
    <n v="87"/>
    <s v="Comedy|Musical"/>
    <x v="3651"/>
    <x v="5"/>
    <n v="1964"/>
    <n v="7.7"/>
    <n v="515005"/>
    <n v="560000"/>
    <n v="-44995"/>
  </r>
  <r>
    <x v="1668"/>
    <n v="80"/>
    <s v="Documentary"/>
    <x v="3652"/>
    <x v="5"/>
    <n v="2011"/>
    <n v="7.2"/>
    <n v="2245"/>
    <n v="560000"/>
    <n v="-557755"/>
  </r>
  <r>
    <x v="67"/>
    <n v="112"/>
    <s v="Crime|Drama|Romance|Thriller"/>
    <x v="3653"/>
    <x v="5"/>
    <n v="1973"/>
    <n v="7.4"/>
    <n v="32645"/>
    <n v="500000"/>
    <n v="-467355"/>
  </r>
  <r>
    <x v="1669"/>
    <n v="93"/>
    <s v="Drama|Horror"/>
    <x v="3654"/>
    <x v="5"/>
    <n v="2002"/>
    <n v="6.7"/>
    <n v="145540"/>
    <n v="500000"/>
    <n v="-354460"/>
  </r>
  <r>
    <x v="1670"/>
    <n v="93"/>
    <s v="Comedy|Crime|Thriller"/>
    <x v="3655"/>
    <x v="5"/>
    <n v="2010"/>
    <n v="6.8"/>
    <n v="48430"/>
    <n v="500000"/>
    <n v="-451570"/>
  </r>
  <r>
    <x v="1671"/>
    <n v="123"/>
    <s v="Drama|Mystery"/>
    <x v="3656"/>
    <x v="37"/>
    <n v="2011"/>
    <n v="8.4"/>
    <n v="7098492"/>
    <n v="500000"/>
    <n v="6598492"/>
  </r>
  <r>
    <x v="1672"/>
    <n v="95"/>
    <s v="Crime|Horror|Thriller"/>
    <x v="3657"/>
    <x v="5"/>
    <n v="2011"/>
    <n v="6.3"/>
    <n v="26297"/>
    <n v="500000"/>
    <n v="-473703"/>
  </r>
  <r>
    <x v="1541"/>
    <n v="122"/>
    <s v="Drama|Romance"/>
    <x v="3658"/>
    <x v="5"/>
    <n v="2008"/>
    <n v="6.5"/>
    <n v="33451479"/>
    <n v="500000"/>
    <n v="32951479"/>
  </r>
  <r>
    <x v="1673"/>
    <n v="86"/>
    <s v="Adventure|Family|Romance"/>
    <x v="3659"/>
    <x v="5"/>
    <n v="1974"/>
    <n v="6.1"/>
    <n v="39552600"/>
    <n v="500000"/>
    <n v="39052600"/>
  </r>
  <r>
    <x v="1540"/>
    <n v="79"/>
    <s v="Adventure|Biography|Drama|Horror|Thriller"/>
    <x v="3660"/>
    <x v="5"/>
    <n v="2003"/>
    <n v="5.7"/>
    <n v="30500882"/>
    <n v="500000"/>
    <n v="30000882"/>
  </r>
  <r>
    <x v="1674"/>
    <n v="97"/>
    <s v="Horror|Sci-Fi"/>
    <x v="3661"/>
    <x v="5"/>
    <n v="1977"/>
    <n v="5.9"/>
    <n v="17000000"/>
    <n v="500000"/>
    <n v="16500000"/>
  </r>
  <r>
    <x v="851"/>
    <n v="89"/>
    <s v="Comedy|Drama"/>
    <x v="3662"/>
    <x v="5"/>
    <n v="2003"/>
    <n v="7.7"/>
    <n v="5739376"/>
    <n v="500000"/>
    <n v="5239376"/>
  </r>
  <r>
    <x v="1675"/>
    <n v="108"/>
    <s v="Biography|Documentary|Sport"/>
    <x v="3663"/>
    <x v="5"/>
    <n v="1999"/>
    <n v="7.6"/>
    <n v="2047570"/>
    <n v="500000"/>
    <n v="1547570"/>
  </r>
  <r>
    <x v="1676"/>
    <n v="102"/>
    <s v="Comedy|Drama|Romance"/>
    <x v="3664"/>
    <x v="5"/>
    <n v="2002"/>
    <n v="6.4"/>
    <n v="1250798"/>
    <n v="500000"/>
    <n v="750798"/>
  </r>
  <r>
    <x v="1677"/>
    <n v="93"/>
    <s v="Documentary"/>
    <x v="3665"/>
    <x v="5"/>
    <n v="2011"/>
    <n v="6.8"/>
    <n v="906666"/>
    <n v="500000"/>
    <n v="406666"/>
  </r>
  <r>
    <x v="1678"/>
    <n v="86"/>
    <s v="Drama|Music"/>
    <x v="3666"/>
    <x v="5"/>
    <n v="2000"/>
    <n v="6.5"/>
    <n v="1114943"/>
    <n v="500000"/>
    <n v="614943"/>
  </r>
  <r>
    <x v="1676"/>
    <n v="101"/>
    <s v="Comedy|Crime|Family"/>
    <x v="3667"/>
    <x v="5"/>
    <n v="2003"/>
    <n v="6"/>
    <n v="1111615"/>
    <n v="500000"/>
    <n v="611615"/>
  </r>
  <r>
    <x v="1090"/>
    <n v="111"/>
    <s v="Drama"/>
    <x v="3668"/>
    <x v="5"/>
    <n v="1999"/>
    <n v="7.3"/>
    <n v="985341"/>
    <n v="500000"/>
    <n v="485341"/>
  </r>
  <r>
    <x v="1679"/>
    <n v="90"/>
    <s v="Crime|Drama"/>
    <x v="3669"/>
    <x v="5"/>
    <n v="2004"/>
    <n v="7.3"/>
    <n v="603943"/>
    <n v="500000"/>
    <n v="103943"/>
  </r>
  <r>
    <x v="1533"/>
    <n v="86"/>
    <s v="Crime|Drama|Romance"/>
    <x v="3670"/>
    <x v="5"/>
    <n v="1997"/>
    <n v="6.5"/>
    <n v="334041"/>
    <n v="500000"/>
    <n v="-165959"/>
  </r>
  <r>
    <x v="1680"/>
    <n v="98"/>
    <s v="Comedy|Romance"/>
    <x v="3671"/>
    <x v="5"/>
    <n v="2001"/>
    <n v="6"/>
    <n v="295468"/>
    <n v="500000"/>
    <n v="-204532"/>
  </r>
  <r>
    <x v="1681"/>
    <n v="91"/>
    <s v="Crime|Drama|Thriller"/>
    <x v="3672"/>
    <x v="5"/>
    <n v="2002"/>
    <n v="5.3"/>
    <n v="243347"/>
    <n v="500000"/>
    <n v="-256653"/>
  </r>
  <r>
    <x v="1600"/>
    <n v="91"/>
    <s v="Comedy|Drama"/>
    <x v="3673"/>
    <x v="5"/>
    <n v="2005"/>
    <n v="6.6"/>
    <n v="154077"/>
    <n v="500000"/>
    <n v="-345923"/>
  </r>
  <r>
    <x v="1682"/>
    <n v="88"/>
    <s v="Documentary"/>
    <x v="3674"/>
    <x v="5"/>
    <n v="2012"/>
    <n v="7.1"/>
    <n v="151389"/>
    <n v="500000"/>
    <n v="-348611"/>
  </r>
  <r>
    <x v="1683"/>
    <n v="89"/>
    <s v="Documentary|Sport"/>
    <x v="3675"/>
    <x v="5"/>
    <n v="2012"/>
    <n v="8.4"/>
    <n v="133778"/>
    <n v="500000"/>
    <n v="-366222"/>
  </r>
  <r>
    <x v="53"/>
    <n v="84"/>
    <s v="Comedy"/>
    <x v="3676"/>
    <x v="5"/>
    <n v="2007"/>
    <n v="6.2"/>
    <n v="52850"/>
    <n v="500000"/>
    <n v="-447150"/>
  </r>
  <r>
    <x v="1684"/>
    <n v="82"/>
    <s v="Comedy|Fantasy|Horror"/>
    <x v="3677"/>
    <x v="5"/>
    <n v="2010"/>
    <n v="5.8"/>
    <n v="98017"/>
    <n v="500000"/>
    <n v="-401983"/>
  </r>
  <r>
    <x v="1652"/>
    <n v="100"/>
    <s v="Comedy|Romance"/>
    <x v="3678"/>
    <x v="5"/>
    <n v="2007"/>
    <n v="5.7"/>
    <n v="31937"/>
    <n v="500000"/>
    <n v="-468063"/>
  </r>
  <r>
    <x v="1685"/>
    <n v="112"/>
    <s v="Drama|Sport"/>
    <x v="3679"/>
    <x v="5"/>
    <n v="2002"/>
    <n v="6.1"/>
    <n v="13134"/>
    <n v="500000"/>
    <n v="-486866"/>
  </r>
  <r>
    <x v="1686"/>
    <n v="94"/>
    <s v="Drama|Sci-Fi|Thriller"/>
    <x v="3680"/>
    <x v="5"/>
    <n v="2010"/>
    <n v="6.4"/>
    <n v="237301"/>
    <n v="500000"/>
    <n v="-262699"/>
  </r>
  <r>
    <x v="1687"/>
    <n v="91"/>
    <s v="Comedy"/>
    <x v="3681"/>
    <x v="5"/>
    <n v="2007"/>
    <n v="6.5"/>
    <n v="12055"/>
    <n v="500000"/>
    <n v="-487945"/>
  </r>
  <r>
    <x v="1688"/>
    <n v="87"/>
    <s v="Comedy|Horror"/>
    <x v="3682"/>
    <x v="5"/>
    <n v="2012"/>
    <n v="4.5999999999999996"/>
    <n v="1332"/>
    <n v="500000"/>
    <n v="-498668"/>
  </r>
  <r>
    <x v="1689"/>
    <n v="82"/>
    <s v="Action|Biography|Documentary|Sport"/>
    <x v="3683"/>
    <x v="5"/>
    <n v="2014"/>
    <n v="6.8"/>
    <n v="21199"/>
    <n v="500000"/>
    <n v="-478801"/>
  </r>
  <r>
    <x v="1690"/>
    <n v="103"/>
    <s v="Comedy|Horror|Musical"/>
    <x v="3684"/>
    <x v="5"/>
    <n v="2006"/>
    <n v="6.2"/>
    <n v="23000"/>
    <n v="500000"/>
    <n v="-477000"/>
  </r>
  <r>
    <x v="1691"/>
    <n v="97"/>
    <s v="Crime|Drama|Thriller"/>
    <x v="3685"/>
    <x v="5"/>
    <n v="1971"/>
    <n v="5.5"/>
    <n v="15180000"/>
    <n v="500000"/>
    <n v="14680000"/>
  </r>
  <r>
    <x v="1692"/>
    <n v="91"/>
    <s v="Crime|Drama"/>
    <x v="3686"/>
    <x v="5"/>
    <n v="1991"/>
    <n v="5.9"/>
    <n v="2712293"/>
    <n v="450000"/>
    <n v="2262293"/>
  </r>
  <r>
    <x v="1693"/>
    <n v="84"/>
    <s v="Comedy|Drama|Romance"/>
    <x v="3687"/>
    <x v="5"/>
    <n v="2005"/>
    <n v="7.1"/>
    <n v="379122"/>
    <n v="450000"/>
    <n v="-70878"/>
  </r>
  <r>
    <x v="1694"/>
    <n v="84"/>
    <s v="Documentary|History"/>
    <x v="3688"/>
    <x v="33"/>
    <n v="2015"/>
    <n v="7.2"/>
    <n v="34151"/>
    <n v="450000"/>
    <n v="-415849"/>
  </r>
  <r>
    <x v="1695"/>
    <n v="89"/>
    <s v="Comedy|Musical|Romance"/>
    <x v="3689"/>
    <x v="5"/>
    <n v="1933"/>
    <n v="7.7"/>
    <n v="2300000"/>
    <n v="439000"/>
    <n v="1861000"/>
  </r>
  <r>
    <x v="1696"/>
    <n v="80"/>
    <s v="Drama|Music"/>
    <x v="3690"/>
    <x v="5"/>
    <n v="2012"/>
    <n v="5.7"/>
    <n v="2833383"/>
    <n v="427000"/>
    <n v="2406383"/>
  </r>
  <r>
    <x v="644"/>
    <n v="92"/>
    <s v="Comedy"/>
    <x v="3691"/>
    <x v="5"/>
    <n v="2004"/>
    <n v="6.9"/>
    <n v="44540956"/>
    <n v="400000"/>
    <n v="44140956"/>
  </r>
  <r>
    <x v="1386"/>
    <n v="90"/>
    <s v="Drama"/>
    <x v="3692"/>
    <x v="4"/>
    <n v="2006"/>
    <n v="7.1"/>
    <n v="1689999"/>
    <n v="400000"/>
    <n v="1289999"/>
  </r>
  <r>
    <x v="1697"/>
    <n v="92"/>
    <s v="Documentary"/>
    <x v="3693"/>
    <x v="5"/>
    <n v="2010"/>
    <n v="5.0999999999999996"/>
    <n v="425899"/>
    <n v="400000"/>
    <n v="25899"/>
  </r>
  <r>
    <x v="1698"/>
    <n v="82"/>
    <s v="Horror"/>
    <x v="3694"/>
    <x v="18"/>
    <n v="1981"/>
    <n v="6.9"/>
    <n v="126387"/>
    <n v="400000"/>
    <n v="-273613"/>
  </r>
  <r>
    <x v="1699"/>
    <n v="100"/>
    <s v="Musical|Romance"/>
    <x v="3695"/>
    <x v="5"/>
    <n v="1929"/>
    <n v="6.3"/>
    <n v="2808000"/>
    <n v="379000"/>
    <n v="2429000"/>
  </r>
  <r>
    <x v="1700"/>
    <n v="86"/>
    <s v="Documentary"/>
    <x v="3696"/>
    <x v="5"/>
    <n v="1997"/>
    <n v="7"/>
    <n v="617172"/>
    <n v="375000"/>
    <n v="242172"/>
  </r>
  <r>
    <x v="731"/>
    <n v="90"/>
    <s v="Mystery|Sci-Fi|Thriller"/>
    <x v="3697"/>
    <x v="5"/>
    <n v="1997"/>
    <n v="7.3"/>
    <n v="489220"/>
    <n v="365000"/>
    <n v="124220"/>
  </r>
  <r>
    <x v="1701"/>
    <n v="90"/>
    <s v="Action|Drama"/>
    <x v="3698"/>
    <x v="5"/>
    <n v="1987"/>
    <n v="4.7"/>
    <n v="4000000"/>
    <n v="350000"/>
    <n v="3650000"/>
  </r>
  <r>
    <x v="691"/>
    <n v="102"/>
    <s v="Comedy|Drama"/>
    <x v="3699"/>
    <x v="5"/>
    <n v="1999"/>
    <n v="6.7"/>
    <n v="1281176"/>
    <n v="312000"/>
    <n v="969176"/>
  </r>
  <r>
    <x v="461"/>
    <n v="101"/>
    <s v="Horror|Thriller"/>
    <x v="3700"/>
    <x v="5"/>
    <n v="1978"/>
    <n v="7.9"/>
    <n v="47000000"/>
    <n v="300000"/>
    <n v="46700000"/>
  </r>
  <r>
    <x v="1367"/>
    <n v="91"/>
    <s v="Comedy|Romance"/>
    <x v="3701"/>
    <x v="8"/>
    <n v="1996"/>
    <n v="6.9"/>
    <n v="1652472"/>
    <n v="300000"/>
    <n v="1352472"/>
  </r>
  <r>
    <x v="741"/>
    <n v="80"/>
    <s v="Comedy|Drama"/>
    <x v="3702"/>
    <x v="5"/>
    <n v="2003"/>
    <n v="7.1"/>
    <n v="2360184"/>
    <n v="300000"/>
    <n v="2060184"/>
  </r>
  <r>
    <x v="1702"/>
    <n v="76"/>
    <s v="Drama"/>
    <x v="3703"/>
    <x v="5"/>
    <n v="2006"/>
    <n v="6.7"/>
    <n v="255352"/>
    <n v="300000"/>
    <n v="-44648"/>
  </r>
  <r>
    <x v="1703"/>
    <n v="102"/>
    <s v="Documentary"/>
    <x v="3704"/>
    <x v="5"/>
    <n v="2001"/>
    <n v="7.6"/>
    <n v="16892"/>
    <n v="300000"/>
    <n v="-283108"/>
  </r>
  <r>
    <x v="1385"/>
    <n v="94"/>
    <s v="Drama|Romance"/>
    <x v="3705"/>
    <x v="5"/>
    <n v="1997"/>
    <n v="5.5"/>
    <n v="40542"/>
    <n v="300000"/>
    <n v="-259458"/>
  </r>
  <r>
    <x v="1704"/>
    <n v="95"/>
    <s v="Thriller"/>
    <x v="3706"/>
    <x v="5"/>
    <n v="2014"/>
    <n v="4.8"/>
    <n v="2468"/>
    <n v="300000"/>
    <n v="-297532"/>
  </r>
  <r>
    <x v="1705"/>
    <n v="90"/>
    <s v="Biography|Crime|Drama|Thriller"/>
    <x v="3707"/>
    <x v="5"/>
    <n v="2012"/>
    <n v="6.4"/>
    <n v="318622"/>
    <n v="270000"/>
    <n v="48622"/>
  </r>
  <r>
    <x v="574"/>
    <n v="113"/>
    <s v="Comedy|Drama|Romance"/>
    <x v="3708"/>
    <x v="5"/>
    <n v="1997"/>
    <n v="7.3"/>
    <n v="12006514"/>
    <n v="250000"/>
    <n v="11756514"/>
  </r>
  <r>
    <x v="1264"/>
    <n v="91"/>
    <s v="Comedy|Drama|Romance"/>
    <x v="3709"/>
    <x v="5"/>
    <n v="2001"/>
    <n v="6.9"/>
    <n v="4186931"/>
    <n v="250000"/>
    <n v="3936931"/>
  </r>
  <r>
    <x v="53"/>
    <n v="98"/>
    <s v="Crime|Drama|Romance"/>
    <x v="3710"/>
    <x v="5"/>
    <n v="2002"/>
    <n v="7.2"/>
    <n v="3799339"/>
    <n v="250000"/>
    <n v="3549339"/>
  </r>
  <r>
    <x v="1706"/>
    <n v="94"/>
    <s v="Comedy|Drama|Romance"/>
    <x v="3711"/>
    <x v="5"/>
    <n v="1995"/>
    <n v="6.5"/>
    <n v="1977544"/>
    <n v="250000"/>
    <n v="1727544"/>
  </r>
  <r>
    <x v="714"/>
    <n v="96"/>
    <s v="Comedy|Drama"/>
    <x v="3712"/>
    <x v="5"/>
    <n v="2000"/>
    <n v="6.6"/>
    <n v="1050600"/>
    <n v="250000"/>
    <n v="800600"/>
  </r>
  <r>
    <x v="1707"/>
    <n v="100"/>
    <s v="Comedy|Drama|Romance"/>
    <x v="3713"/>
    <x v="5"/>
    <n v="2001"/>
    <n v="6.7"/>
    <n v="902835"/>
    <n v="250000"/>
    <n v="652835"/>
  </r>
  <r>
    <x v="1708"/>
    <n v="76"/>
    <s v="Comedy|Romance"/>
    <x v="3714"/>
    <x v="5"/>
    <n v="1996"/>
    <n v="6.4"/>
    <n v="212285"/>
    <n v="250000"/>
    <n v="-37715"/>
  </r>
  <r>
    <x v="1709"/>
    <n v="75"/>
    <s v="Animation|Comedy|Drama|Fantasy|Sci-Fi"/>
    <x v="3715"/>
    <x v="5"/>
    <n v="1997"/>
    <n v="7"/>
    <n v="203134"/>
    <n v="250000"/>
    <n v="-46866"/>
  </r>
  <r>
    <x v="1710"/>
    <n v="90"/>
    <s v="Drama|Romance"/>
    <x v="3716"/>
    <x v="5"/>
    <n v="2011"/>
    <n v="6.7"/>
    <n v="3388210"/>
    <n v="250000"/>
    <n v="3138210"/>
  </r>
  <r>
    <x v="1433"/>
    <n v="92"/>
    <s v="Comedy|Music"/>
    <x v="3717"/>
    <x v="5"/>
    <n v="1999"/>
    <n v="6.1"/>
    <n v="177840"/>
    <n v="250000"/>
    <n v="-72160"/>
  </r>
  <r>
    <x v="1307"/>
    <n v="99"/>
    <s v="Drama|Thriller"/>
    <x v="3718"/>
    <x v="5"/>
    <n v="2013"/>
    <n v="3.9"/>
    <n v="49494"/>
    <n v="250000"/>
    <n v="-200506"/>
  </r>
  <r>
    <x v="1711"/>
    <n v="81"/>
    <s v="Sci-Fi"/>
    <x v="3719"/>
    <x v="5"/>
    <n v="1997"/>
    <n v="6.3"/>
    <n v="18195"/>
    <n v="250000"/>
    <n v="-231805"/>
  </r>
  <r>
    <x v="574"/>
    <n v="102"/>
    <s v="Comedy"/>
    <x v="3720"/>
    <x v="5"/>
    <n v="1994"/>
    <n v="7.8"/>
    <n v="3151130"/>
    <n v="230000"/>
    <n v="2921130"/>
  </r>
  <r>
    <x v="220"/>
    <n v="91"/>
    <s v="Adventure|Comedy|Fantasy"/>
    <x v="3721"/>
    <x v="5"/>
    <n v="1975"/>
    <n v="8.3000000000000007"/>
    <n v="1229197"/>
    <n v="229575"/>
    <n v="999622"/>
  </r>
  <r>
    <x v="1712"/>
    <n v="98"/>
    <s v="Comedy|Drama|Romance"/>
    <x v="3722"/>
    <x v="5"/>
    <n v="1990"/>
    <n v="7.5"/>
    <n v="2938208"/>
    <n v="225000"/>
    <n v="2713208"/>
  </r>
  <r>
    <x v="1713"/>
    <n v="86"/>
    <s v="Documentary"/>
    <x v="3723"/>
    <x v="5"/>
    <n v="2012"/>
    <n v="7.5"/>
    <n v="111300"/>
    <n v="225000"/>
    <n v="-113700"/>
  </r>
  <r>
    <x v="1714"/>
    <n v="106"/>
    <s v="Drama"/>
    <x v="3724"/>
    <x v="5"/>
    <n v="2000"/>
    <n v="7"/>
    <n v="1027119"/>
    <n v="225000"/>
    <n v="802119"/>
  </r>
  <r>
    <x v="1715"/>
    <n v="80"/>
    <s v="Adventure|Horror|Sci-Fi"/>
    <x v="3725"/>
    <x v="5"/>
    <n v="1953"/>
    <n v="6.7"/>
    <n v="5000000"/>
    <n v="210000"/>
    <n v="4790000"/>
  </r>
  <r>
    <x v="1702"/>
    <n v="80"/>
    <s v="Drama"/>
    <x v="3726"/>
    <x v="5"/>
    <n v="2008"/>
    <n v="7.1"/>
    <n v="856942"/>
    <n v="200000"/>
    <n v="656942"/>
  </r>
  <r>
    <x v="1716"/>
    <n v="109"/>
    <s v="Drama|Sport"/>
    <x v="3727"/>
    <x v="5"/>
    <n v="2004"/>
    <n v="6.6"/>
    <n v="5199"/>
    <n v="200000"/>
    <n v="-194801"/>
  </r>
  <r>
    <x v="56"/>
    <n v="96"/>
    <s v="Comedy|Drama"/>
    <x v="3728"/>
    <x v="5"/>
    <n v="1996"/>
    <n v="7.4"/>
    <n v="4505922"/>
    <n v="200000"/>
    <n v="4305922"/>
  </r>
  <r>
    <x v="696"/>
    <n v="99"/>
    <s v="Action|Drama|Western"/>
    <x v="3729"/>
    <x v="18"/>
    <n v="1964"/>
    <n v="8"/>
    <n v="3500000"/>
    <n v="200000"/>
    <n v="3300000"/>
  </r>
  <r>
    <x v="1717"/>
    <n v="85"/>
    <s v="Documentary"/>
    <x v="3730"/>
    <x v="5"/>
    <n v="2004"/>
    <n v="7.2"/>
    <n v="381225"/>
    <n v="200000"/>
    <n v="181225"/>
  </r>
  <r>
    <x v="1718"/>
    <n v="101"/>
    <s v="Drama"/>
    <x v="3731"/>
    <x v="5"/>
    <n v="2010"/>
    <n v="6.4"/>
    <n v="2428241"/>
    <n v="200000"/>
    <n v="2228241"/>
  </r>
  <r>
    <x v="848"/>
    <n v="97"/>
    <s v="Drama"/>
    <x v="3732"/>
    <x v="5"/>
    <n v="2012"/>
    <n v="6.5"/>
    <n v="78030"/>
    <n v="200000"/>
    <n v="-121970"/>
  </r>
  <r>
    <x v="1719"/>
    <n v="103"/>
    <s v="Drama|Music"/>
    <x v="3733"/>
    <x v="5"/>
    <n v="2002"/>
    <n v="6.9"/>
    <n v="174682"/>
    <n v="200000"/>
    <n v="-25318"/>
  </r>
  <r>
    <x v="1720"/>
    <n v="86"/>
    <s v="Documentary|History|Music"/>
    <x v="3734"/>
    <x v="5"/>
    <n v="2008"/>
    <n v="7.5"/>
    <n v="215185"/>
    <n v="200000"/>
    <n v="15185"/>
  </r>
  <r>
    <x v="1721"/>
    <n v="106"/>
    <s v="Crime|Documentary"/>
    <x v="3735"/>
    <x v="5"/>
    <n v="2006"/>
    <n v="7.7"/>
    <n v="1111"/>
    <n v="200000"/>
    <n v="-198889"/>
  </r>
  <r>
    <x v="1722"/>
    <n v="88"/>
    <s v="Comedy|Crime|Drama|Horror|Thriller"/>
    <x v="3736"/>
    <x v="5"/>
    <n v="2013"/>
    <n v="6.8"/>
    <n v="59379"/>
    <n v="200000"/>
    <n v="-140621"/>
  </r>
  <r>
    <x v="1723"/>
    <n v="89"/>
    <s v="Drama|Family"/>
    <x v="3737"/>
    <x v="37"/>
    <n v="1997"/>
    <n v="8.5"/>
    <n v="925402"/>
    <n v="180000"/>
    <n v="745402"/>
  </r>
  <r>
    <x v="1270"/>
    <n v="85"/>
    <s v="Drama|Music|Romance"/>
    <x v="3738"/>
    <x v="5"/>
    <n v="2007"/>
    <n v="7.9"/>
    <n v="9437933"/>
    <n v="180000"/>
    <n v="9257933"/>
  </r>
  <r>
    <x v="485"/>
    <n v="88"/>
    <s v="Comedy|Romance"/>
    <x v="3739"/>
    <x v="5"/>
    <n v="1986"/>
    <n v="6.5"/>
    <n v="7137502"/>
    <n v="175000"/>
    <n v="6962502"/>
  </r>
  <r>
    <x v="1724"/>
    <n v="95"/>
    <s v="Drama|Romance"/>
    <x v="3740"/>
    <x v="5"/>
    <n v="1964"/>
    <n v="8.1"/>
    <n v="12438"/>
    <n v="160000"/>
    <n v="-147562"/>
  </r>
  <r>
    <x v="1725"/>
    <n v="93"/>
    <s v="Documentary"/>
    <x v="3741"/>
    <x v="5"/>
    <n v="2009"/>
    <n v="7.4"/>
    <n v="155984"/>
    <n v="160000"/>
    <n v="-4016"/>
  </r>
  <r>
    <x v="1232"/>
    <n v="91"/>
    <s v="Documentary"/>
    <x v="3742"/>
    <x v="5"/>
    <n v="1989"/>
    <n v="7.5"/>
    <n v="6706368"/>
    <n v="160000"/>
    <n v="6546368"/>
  </r>
  <r>
    <x v="1678"/>
    <n v="78"/>
    <s v="Drama|Mystery|Thriller"/>
    <x v="3743"/>
    <x v="5"/>
    <n v="2004"/>
    <n v="5.5"/>
    <n v="191309"/>
    <n v="150000"/>
    <n v="41309"/>
  </r>
  <r>
    <x v="576"/>
    <n v="78"/>
    <s v="Comedy|Drama|Romance"/>
    <x v="3744"/>
    <x v="5"/>
    <n v="2000"/>
    <n v="6.3"/>
    <n v="2882062"/>
    <n v="150000"/>
    <n v="2732062"/>
  </r>
  <r>
    <x v="1726"/>
    <n v="72"/>
    <s v="Adventure|Documentary"/>
    <x v="3745"/>
    <x v="5"/>
    <n v="2015"/>
    <n v="7"/>
    <n v="4914"/>
    <n v="150000"/>
    <n v="-145086"/>
  </r>
  <r>
    <x v="1727"/>
    <n v="80"/>
    <s v="Documentary"/>
    <x v="3746"/>
    <x v="5"/>
    <n v="2014"/>
    <n v="7.1"/>
    <n v="5858"/>
    <n v="150000"/>
    <n v="-144142"/>
  </r>
  <r>
    <x v="1728"/>
    <n v="90"/>
    <s v="Comedy|Drama"/>
    <x v="3747"/>
    <x v="5"/>
    <n v="2011"/>
    <n v="6.7"/>
    <n v="1573712"/>
    <n v="125000"/>
    <n v="1448712"/>
  </r>
  <r>
    <x v="1729"/>
    <n v="97"/>
    <s v="Drama|Romance"/>
    <x v="3748"/>
    <x v="5"/>
    <n v="2011"/>
    <n v="7.7"/>
    <n v="469947"/>
    <n v="120000"/>
    <n v="349947"/>
  </r>
  <r>
    <x v="1730"/>
    <n v="96"/>
    <s v="Comedy|Fantasy|Horror|Musical"/>
    <x v="3749"/>
    <x v="5"/>
    <n v="2003"/>
    <n v="4.7"/>
    <n v="11798"/>
    <n v="100000"/>
    <n v="-88202"/>
  </r>
  <r>
    <x v="1731"/>
    <n v="92"/>
    <s v="Drama|Romance|Sci-Fi"/>
    <x v="3750"/>
    <x v="5"/>
    <n v="2011"/>
    <n v="7"/>
    <n v="1316074"/>
    <n v="100000"/>
    <n v="1216074"/>
  </r>
  <r>
    <x v="1541"/>
    <n v="111"/>
    <s v="Drama|Sport"/>
    <x v="3751"/>
    <x v="5"/>
    <n v="2006"/>
    <n v="6.7"/>
    <n v="10174663"/>
    <n v="100000"/>
    <n v="10074663"/>
  </r>
  <r>
    <x v="1732"/>
    <n v="81"/>
    <s v="Horror|Thriller"/>
    <x v="3752"/>
    <x v="5"/>
    <n v="2015"/>
    <n v="4.2"/>
    <n v="22757819"/>
    <n v="100000"/>
    <n v="22657819"/>
  </r>
  <r>
    <x v="1733"/>
    <n v="81"/>
    <s v="Comedy"/>
    <x v="3753"/>
    <x v="5"/>
    <n v="1987"/>
    <n v="7"/>
    <n v="5228617"/>
    <n v="100000"/>
    <n v="5128617"/>
  </r>
  <r>
    <x v="1142"/>
    <n v="88"/>
    <s v="Horror|Thriller"/>
    <x v="3754"/>
    <x v="5"/>
    <n v="1974"/>
    <n v="7.5"/>
    <n v="30859000"/>
    <n v="83532"/>
    <n v="30775468"/>
  </r>
  <r>
    <x v="1734"/>
    <n v="82"/>
    <s v="Comedy|Drama"/>
    <x v="3755"/>
    <x v="5"/>
    <n v="2014"/>
    <n v="5.6"/>
    <n v="30084"/>
    <n v="70000"/>
    <n v="-39916"/>
  </r>
  <r>
    <x v="1185"/>
    <n v="100"/>
    <s v="Comedy|Documentary|Drama"/>
    <x v="3756"/>
    <x v="5"/>
    <n v="2004"/>
    <n v="7.3"/>
    <n v="11529368"/>
    <n v="65000"/>
    <n v="11464368"/>
  </r>
  <r>
    <x v="1735"/>
    <n v="98"/>
    <s v="Comedy|Drama|Romance"/>
    <x v="3757"/>
    <x v="5"/>
    <n v="2010"/>
    <n v="6.3"/>
    <n v="389804"/>
    <n v="65000"/>
    <n v="324804"/>
  </r>
  <r>
    <x v="1736"/>
    <n v="81"/>
    <s v="Horror"/>
    <x v="3758"/>
    <x v="5"/>
    <n v="1999"/>
    <n v="6.4"/>
    <n v="140530114"/>
    <n v="60000"/>
    <n v="140470114"/>
  </r>
  <r>
    <x v="138"/>
    <n v="84"/>
    <s v="Drama|Mystery|Thriller"/>
    <x v="3759"/>
    <x v="5"/>
    <n v="1998"/>
    <n v="7.5"/>
    <n v="3216970"/>
    <n v="60000"/>
    <n v="3156970"/>
  </r>
  <r>
    <x v="1737"/>
    <n v="87"/>
    <s v="Biography|Comedy|Romance"/>
    <x v="3760"/>
    <x v="5"/>
    <n v="1998"/>
    <n v="5.3"/>
    <n v="536767"/>
    <n v="60000"/>
    <n v="476767"/>
  </r>
  <r>
    <x v="1738"/>
    <n v="82"/>
    <s v="Comedy"/>
    <x v="3761"/>
    <x v="5"/>
    <n v="2011"/>
    <n v="5.6"/>
    <n v="40557"/>
    <n v="60000"/>
    <n v="-19443"/>
  </r>
  <r>
    <x v="1739"/>
    <n v="83"/>
    <s v="Drama"/>
    <x v="3762"/>
    <x v="21"/>
    <n v="2003"/>
    <n v="7.4"/>
    <n v="1127331"/>
    <n v="46000"/>
    <n v="1081331"/>
  </r>
  <r>
    <x v="474"/>
    <n v="90"/>
    <s v="Drama"/>
    <x v="3763"/>
    <x v="5"/>
    <n v="2000"/>
    <n v="7.5"/>
    <n v="241816"/>
    <n v="42000"/>
    <n v="199816"/>
  </r>
  <r>
    <x v="1740"/>
    <n v="90"/>
    <s v="Comedy|Horror|Sci-Fi"/>
    <x v="3764"/>
    <x v="5"/>
    <n v="2001"/>
    <n v="7"/>
    <n v="110536"/>
    <n v="40000"/>
    <n v="70536"/>
  </r>
  <r>
    <x v="1741"/>
    <n v="90"/>
    <s v="Comedy|Romance"/>
    <x v="3765"/>
    <x v="5"/>
    <n v="1999"/>
    <n v="7.6"/>
    <n v="277233"/>
    <n v="40000"/>
    <n v="237233"/>
  </r>
  <r>
    <x v="1401"/>
    <n v="34"/>
    <s v="Comedy|Family|Musical|Romance|Short"/>
    <x v="3766"/>
    <x v="5"/>
    <n v="1990"/>
    <n v="7.1"/>
    <n v="333658"/>
    <n v="34000"/>
    <n v="299658"/>
  </r>
  <r>
    <x v="1742"/>
    <n v="78"/>
    <s v="Western"/>
    <x v="3767"/>
    <x v="5"/>
    <n v="2007"/>
    <n v="4.0999999999999996"/>
    <n v="243768"/>
    <n v="30000"/>
    <n v="213768"/>
  </r>
  <r>
    <x v="1743"/>
    <n v="65"/>
    <s v="Drama|Fantasy"/>
    <x v="3768"/>
    <x v="5"/>
    <n v="1971"/>
    <n v="6.7"/>
    <n v="8231"/>
    <n v="27000"/>
    <n v="-18769"/>
  </r>
  <r>
    <x v="1460"/>
    <n v="98"/>
    <s v="Comedy|Drama|Romance"/>
    <x v="3769"/>
    <x v="5"/>
    <n v="1995"/>
    <n v="6.6"/>
    <n v="10246600"/>
    <n v="25000"/>
    <n v="10221600"/>
  </r>
  <r>
    <x v="793"/>
    <n v="97"/>
    <s v="Comedy|Drama"/>
    <x v="3770"/>
    <x v="5"/>
    <n v="1997"/>
    <n v="7.3"/>
    <n v="2856622"/>
    <n v="25000"/>
    <n v="2831622"/>
  </r>
  <r>
    <x v="625"/>
    <n v="100"/>
    <s v="Comedy|Drama"/>
    <x v="3771"/>
    <x v="5"/>
    <n v="1991"/>
    <n v="7.1"/>
    <n v="1227508"/>
    <n v="23000"/>
    <n v="1204508"/>
  </r>
  <r>
    <x v="1744"/>
    <n v="84"/>
    <s v="Horror"/>
    <x v="3772"/>
    <x v="5"/>
    <n v="2007"/>
    <n v="6.3"/>
    <n v="107917283"/>
    <n v="15000"/>
    <n v="107902283"/>
  </r>
  <r>
    <x v="1198"/>
    <n v="85"/>
    <s v="Comedy|Drama|Romance"/>
    <x v="3773"/>
    <x v="5"/>
    <n v="2005"/>
    <n v="6.6"/>
    <n v="192467"/>
    <n v="15000"/>
    <n v="177467"/>
  </r>
  <r>
    <x v="1745"/>
    <n v="88"/>
    <s v="Romance"/>
    <x v="3774"/>
    <x v="5"/>
    <n v="2009"/>
    <n v="6.2"/>
    <n v="76382"/>
    <n v="15000"/>
    <n v="61382"/>
  </r>
  <r>
    <x v="1746"/>
    <n v="92"/>
    <s v="Drama|Romance"/>
    <x v="3775"/>
    <x v="5"/>
    <n v="2005"/>
    <n v="6.6"/>
    <n v="12667"/>
    <n v="14000"/>
    <n v="-1333"/>
  </r>
  <r>
    <x v="1094"/>
    <n v="108"/>
    <s v="Comedy|Crime|Horror"/>
    <x v="3776"/>
    <x v="5"/>
    <n v="1972"/>
    <n v="6.1"/>
    <n v="180483"/>
    <n v="10000"/>
    <n v="170483"/>
  </r>
  <r>
    <x v="1747"/>
    <n v="90"/>
    <s v="Drama"/>
    <x v="3777"/>
    <x v="37"/>
    <n v="2000"/>
    <n v="7.5"/>
    <n v="673780"/>
    <n v="10000"/>
    <n v="663780"/>
  </r>
  <r>
    <x v="1460"/>
    <n v="95"/>
    <s v="Comedy|Drama"/>
    <x v="3778"/>
    <x v="5"/>
    <n v="2011"/>
    <n v="6.4"/>
    <n v="4584"/>
    <n v="9000"/>
    <n v="-4416"/>
  </r>
  <r>
    <x v="1748"/>
    <n v="77"/>
    <s v="Drama|Sci-Fi|Thriller"/>
    <x v="3779"/>
    <x v="5"/>
    <n v="2004"/>
    <n v="7"/>
    <n v="424760"/>
    <n v="7000"/>
    <n v="417760"/>
  </r>
  <r>
    <x v="1749"/>
    <n v="80"/>
    <s v="Thriller"/>
    <x v="3780"/>
    <x v="5"/>
    <n v="2005"/>
    <n v="6.3"/>
    <n v="70071"/>
    <n v="7000"/>
    <n v="63071"/>
  </r>
  <r>
    <x v="425"/>
    <n v="81"/>
    <s v="Action|Crime|Drama|Romance|Thriller"/>
    <x v="3781"/>
    <x v="4"/>
    <n v="1992"/>
    <n v="6.9"/>
    <n v="2040920"/>
    <n v="7000"/>
    <n v="2033920"/>
  </r>
  <r>
    <x v="1099"/>
    <n v="110"/>
    <s v="Drama|Music|Romance"/>
    <x v="3782"/>
    <x v="8"/>
    <n v="2004"/>
    <n v="6.9"/>
    <n v="136007"/>
    <n v="4500"/>
    <n v="131507"/>
  </r>
  <r>
    <x v="1523"/>
    <n v="90"/>
    <s v="Documentary"/>
    <x v="3783"/>
    <x v="5"/>
    <n v="2004"/>
    <n v="6.6"/>
    <n v="85222"/>
    <n v="1100"/>
    <n v="84122"/>
  </r>
  <r>
    <x v="1750"/>
    <n v="88"/>
    <s v="Biography|Documentary"/>
    <x v="3784"/>
    <x v="5"/>
    <n v="2003"/>
    <n v="7.2"/>
    <n v="592014"/>
    <n v="218"/>
    <n v="5917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2" firstHeaderRow="1" firstDataRow="1" firstDataCol="1"/>
  <pivotFields count="10">
    <pivotField showAll="0"/>
    <pivotField showAll="0"/>
    <pivotField showAll="0"/>
    <pivotField showAll="0"/>
    <pivotField axis="axisRow" showAll="0" sortType="descending">
      <items count="39">
        <item x="10"/>
        <item x="34"/>
        <item x="16"/>
        <item x="25"/>
        <item x="14"/>
        <item x="9"/>
        <item x="12"/>
        <item x="21"/>
        <item x="20"/>
        <item x="31"/>
        <item x="5"/>
        <item x="11"/>
        <item x="8"/>
        <item x="22"/>
        <item x="33"/>
        <item x="3"/>
        <item x="1"/>
        <item x="26"/>
        <item x="35"/>
        <item x="18"/>
        <item x="2"/>
        <item x="17"/>
        <item x="0"/>
        <item x="6"/>
        <item x="13"/>
        <item x="23"/>
        <item x="29"/>
        <item x="15"/>
        <item x="37"/>
        <item x="28"/>
        <item x="36"/>
        <item x="27"/>
        <item x="4"/>
        <item x="19"/>
        <item x="24"/>
        <item x="7"/>
        <item x="32"/>
        <item x="3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</pivotFields>
  <rowFields count="1">
    <field x="4"/>
  </rowFields>
  <rowItems count="39">
    <i>
      <x v="26"/>
    </i>
    <i>
      <x v="34"/>
    </i>
    <i>
      <x v="28"/>
    </i>
    <i>
      <x v="6"/>
    </i>
    <i>
      <x v="30"/>
    </i>
    <i>
      <x v="18"/>
    </i>
    <i>
      <x v="22"/>
    </i>
    <i>
      <x v="24"/>
    </i>
    <i>
      <x v="29"/>
    </i>
    <i>
      <x v="13"/>
    </i>
    <i>
      <x v="20"/>
    </i>
    <i>
      <x v="33"/>
    </i>
    <i>
      <x v="8"/>
    </i>
    <i>
      <x v="14"/>
    </i>
    <i>
      <x v="7"/>
    </i>
    <i>
      <x v="9"/>
    </i>
    <i>
      <x v="5"/>
    </i>
    <i>
      <x v="36"/>
    </i>
    <i>
      <x v="37"/>
    </i>
    <i>
      <x v="25"/>
    </i>
    <i>
      <x v="12"/>
    </i>
    <i>
      <x v="4"/>
    </i>
    <i>
      <x v="1"/>
    </i>
    <i>
      <x v="19"/>
    </i>
    <i>
      <x v="27"/>
    </i>
    <i>
      <x v="2"/>
    </i>
    <i>
      <x v="16"/>
    </i>
    <i>
      <x v="32"/>
    </i>
    <i>
      <x v="23"/>
    </i>
    <i>
      <x/>
    </i>
    <i>
      <x v="17"/>
    </i>
    <i>
      <x v="15"/>
    </i>
    <i>
      <x v="11"/>
    </i>
    <i>
      <x v="35"/>
    </i>
    <i>
      <x v="31"/>
    </i>
    <i>
      <x v="10"/>
    </i>
    <i>
      <x v="21"/>
    </i>
    <i>
      <x v="3"/>
    </i>
    <i t="grand">
      <x/>
    </i>
  </rowItems>
  <colItems count="1">
    <i/>
  </colItems>
  <dataFields count="1">
    <dataField name="Average of imdb_score" fld="6" subtotal="average" baseField="4" baseItem="3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1755" firstHeaderRow="0" firstDataRow="1" firstDataCol="1"/>
  <pivotFields count="10">
    <pivotField axis="axisRow" showAll="0" sortType="descending">
      <items count="1752">
        <item x="1325"/>
        <item x="1598"/>
        <item x="19"/>
        <item x="1347"/>
        <item x="1348"/>
        <item x="1696"/>
        <item x="196"/>
        <item x="1297"/>
        <item x="268"/>
        <item x="800"/>
        <item x="1428"/>
        <item x="297"/>
        <item x="734"/>
        <item x="65"/>
        <item x="1415"/>
        <item x="581"/>
        <item x="1530"/>
        <item x="721"/>
        <item x="519"/>
        <item x="1409"/>
        <item x="411"/>
        <item x="1111"/>
        <item x="1558"/>
        <item x="1176"/>
        <item x="1160"/>
        <item x="925"/>
        <item x="622"/>
        <item x="324"/>
        <item x="162"/>
        <item x="1037"/>
        <item x="1712"/>
        <item x="533"/>
        <item x="343"/>
        <item x="462"/>
        <item x="837"/>
        <item x="404"/>
        <item x="951"/>
        <item x="990"/>
        <item x="1464"/>
        <item x="194"/>
        <item x="654"/>
        <item x="331"/>
        <item x="212"/>
        <item x="190"/>
        <item x="1126"/>
        <item x="829"/>
        <item x="1594"/>
        <item x="731"/>
        <item x="1453"/>
        <item x="231"/>
        <item x="1295"/>
        <item x="1210"/>
        <item x="938"/>
        <item x="1506"/>
        <item x="1447"/>
        <item x="1041"/>
        <item x="1002"/>
        <item x="969"/>
        <item x="997"/>
        <item x="380"/>
        <item x="557"/>
        <item x="822"/>
        <item x="991"/>
        <item x="1668"/>
        <item x="749"/>
        <item x="1473"/>
        <item x="764"/>
        <item x="904"/>
        <item x="1263"/>
        <item x="706"/>
        <item x="1425"/>
        <item x="1732"/>
        <item x="176"/>
        <item x="1289"/>
        <item x="1304"/>
        <item x="1287"/>
        <item x="12"/>
        <item x="807"/>
        <item x="141"/>
        <item x="373"/>
        <item x="210"/>
        <item x="447"/>
        <item x="603"/>
        <item x="1512"/>
        <item x="983"/>
        <item x="1320"/>
        <item x="838"/>
        <item x="629"/>
        <item x="173"/>
        <item x="61"/>
        <item x="1490"/>
        <item x="1609"/>
        <item x="1713"/>
        <item x="1482"/>
        <item x="134"/>
        <item x="851"/>
        <item x="1418"/>
        <item x="340"/>
        <item x="1231"/>
        <item x="679"/>
        <item x="1025"/>
        <item x="1261"/>
        <item x="1302"/>
        <item x="406"/>
        <item x="1203"/>
        <item x="905"/>
        <item x="1491"/>
        <item x="238"/>
        <item x="956"/>
        <item x="885"/>
        <item x="747"/>
        <item x="738"/>
        <item x="1481"/>
        <item x="1142"/>
        <item x="1039"/>
        <item x="269"/>
        <item x="1141"/>
        <item x="1193"/>
        <item x="136"/>
        <item x="648"/>
        <item x="391"/>
        <item x="675"/>
        <item x="125"/>
        <item x="1560"/>
        <item x="335"/>
        <item x="1495"/>
        <item x="1309"/>
        <item x="35"/>
        <item x="1517"/>
        <item x="1368"/>
        <item x="1649"/>
        <item x="214"/>
        <item x="472"/>
        <item x="655"/>
        <item x="860"/>
        <item x="1186"/>
        <item x="1083"/>
        <item x="844"/>
        <item x="1311"/>
        <item x="916"/>
        <item x="220"/>
        <item x="934"/>
        <item x="428"/>
        <item x="1230"/>
        <item x="1201"/>
        <item x="780"/>
        <item x="673"/>
        <item x="326"/>
        <item x="685"/>
        <item x="230"/>
        <item x="1117"/>
        <item x="1399"/>
        <item x="1171"/>
        <item x="852"/>
        <item x="4"/>
        <item x="1353"/>
        <item x="237"/>
        <item x="763"/>
        <item x="1226"/>
        <item x="236"/>
        <item x="979"/>
        <item x="602"/>
        <item x="495"/>
        <item x="1576"/>
        <item x="1730"/>
        <item x="1212"/>
        <item x="940"/>
        <item x="327"/>
        <item x="368"/>
        <item x="1376"/>
        <item x="667"/>
        <item x="985"/>
        <item x="357"/>
        <item x="51"/>
        <item x="159"/>
        <item x="962"/>
        <item x="457"/>
        <item x="1554"/>
        <item x="455"/>
        <item x="598"/>
        <item x="251"/>
        <item x="849"/>
        <item x="1605"/>
        <item x="864"/>
        <item x="579"/>
        <item x="433"/>
        <item x="567"/>
        <item x="843"/>
        <item x="197"/>
        <item x="1269"/>
        <item x="100"/>
        <item x="1032"/>
        <item x="1392"/>
        <item x="285"/>
        <item x="1600"/>
        <item x="797"/>
        <item x="674"/>
        <item x="756"/>
        <item x="626"/>
        <item x="768"/>
        <item x="416"/>
        <item x="1324"/>
        <item x="63"/>
        <item x="262"/>
        <item x="1313"/>
        <item x="556"/>
        <item x="684"/>
        <item x="248"/>
        <item x="666"/>
        <item x="381"/>
        <item x="449"/>
        <item x="481"/>
        <item x="550"/>
        <item x="868"/>
        <item x="1101"/>
        <item x="1071"/>
        <item x="1023"/>
        <item x="181"/>
        <item x="1477"/>
        <item x="786"/>
        <item x="1288"/>
        <item x="323"/>
        <item x="1227"/>
        <item x="1223"/>
        <item x="485"/>
        <item x="182"/>
        <item x="1310"/>
        <item x="1687"/>
        <item x="555"/>
        <item x="499"/>
        <item x="496"/>
        <item x="154"/>
        <item x="103"/>
        <item x="1157"/>
        <item x="795"/>
        <item x="950"/>
        <item x="1739"/>
        <item x="1332"/>
        <item x="1719"/>
        <item x="999"/>
        <item x="414"/>
        <item x="89"/>
        <item x="736"/>
        <item x="1312"/>
        <item x="1577"/>
        <item x="1663"/>
        <item x="1748"/>
        <item x="34"/>
        <item x="683"/>
        <item x="863"/>
        <item x="313"/>
        <item x="239"/>
        <item x="696"/>
        <item x="201"/>
        <item x="494"/>
        <item x="919"/>
        <item x="306"/>
        <item x="1666"/>
        <item x="318"/>
        <item x="371"/>
        <item x="638"/>
        <item x="1216"/>
        <item x="1195"/>
        <item x="580"/>
        <item x="719"/>
        <item x="245"/>
        <item x="424"/>
        <item x="1170"/>
        <item x="1076"/>
        <item x="193"/>
        <item x="1012"/>
        <item x="1727"/>
        <item x="402"/>
        <item x="531"/>
        <item x="15"/>
        <item x="1449"/>
        <item x="1078"/>
        <item x="23"/>
        <item x="1701"/>
        <item x="360"/>
        <item x="1461"/>
        <item x="1616"/>
        <item x="961"/>
        <item x="913"/>
        <item x="1356"/>
        <item x="1033"/>
        <item x="352"/>
        <item x="1656"/>
        <item x="1658"/>
        <item x="590"/>
        <item x="1051"/>
        <item x="1338"/>
        <item x="490"/>
        <item x="1292"/>
        <item x="816"/>
        <item x="1648"/>
        <item x="202"/>
        <item x="708"/>
        <item x="68"/>
        <item x="1438"/>
        <item x="366"/>
        <item x="1444"/>
        <item x="1298"/>
        <item x="960"/>
        <item x="825"/>
        <item x="613"/>
        <item x="1400"/>
        <item x="187"/>
        <item x="276"/>
        <item x="398"/>
        <item x="93"/>
        <item x="1437"/>
        <item x="119"/>
        <item x="438"/>
        <item x="465"/>
        <item x="42"/>
        <item x="158"/>
        <item x="1700"/>
        <item x="487"/>
        <item x="511"/>
        <item x="150"/>
        <item x="505"/>
        <item x="1432"/>
        <item x="227"/>
        <item x="1279"/>
        <item x="1500"/>
        <item x="898"/>
        <item x="374"/>
        <item x="1610"/>
        <item x="847"/>
        <item x="43"/>
        <item x="591"/>
        <item x="1733"/>
        <item x="779"/>
        <item x="55"/>
        <item x="1334"/>
        <item x="135"/>
        <item x="425"/>
        <item x="353"/>
        <item x="1277"/>
        <item x="1293"/>
        <item x="272"/>
        <item x="1575"/>
        <item x="973"/>
        <item x="947"/>
        <item x="1531"/>
        <item x="1458"/>
        <item x="1384"/>
        <item x="1462"/>
        <item x="288"/>
        <item x="1184"/>
        <item x="723"/>
        <item x="902"/>
        <item x="1522"/>
        <item x="1007"/>
        <item x="1108"/>
        <item x="337"/>
        <item x="1151"/>
        <item x="111"/>
        <item x="1501"/>
        <item x="20"/>
        <item x="59"/>
        <item x="1387"/>
        <item x="110"/>
        <item x="317"/>
        <item x="1615"/>
        <item x="1342"/>
        <item x="770"/>
        <item x="33"/>
        <item x="911"/>
        <item x="1721"/>
        <item x="1009"/>
        <item x="918"/>
        <item x="1067"/>
        <item x="1283"/>
        <item x="1354"/>
        <item x="720"/>
        <item x="742"/>
        <item x="1445"/>
        <item x="641"/>
        <item x="451"/>
        <item x="625"/>
        <item x="422"/>
        <item x="384"/>
        <item x="1207"/>
        <item x="955"/>
        <item x="1386"/>
        <item x="758"/>
        <item x="994"/>
        <item x="1314"/>
        <item x="1628"/>
        <item x="118"/>
        <item x="489"/>
        <item x="773"/>
        <item x="711"/>
        <item x="75"/>
        <item x="1601"/>
        <item x="1654"/>
        <item x="1003"/>
        <item x="669"/>
        <item x="198"/>
        <item x="528"/>
        <item x="1519"/>
        <item x="1583"/>
        <item x="1345"/>
        <item x="1057"/>
        <item x="1697"/>
        <item x="440"/>
        <item x="281"/>
        <item x="1401"/>
        <item x="1066"/>
        <item x="633"/>
        <item x="1650"/>
        <item x="1552"/>
        <item x="161"/>
        <item x="1213"/>
        <item x="776"/>
        <item x="1321"/>
        <item x="1149"/>
        <item x="108"/>
        <item x="180"/>
        <item x="1684"/>
        <item x="1086"/>
        <item x="46"/>
        <item x="1707"/>
        <item x="185"/>
        <item x="431"/>
        <item x="266"/>
        <item x="427"/>
        <item x="155"/>
        <item x="959"/>
        <item x="725"/>
        <item x="765"/>
        <item x="1015"/>
        <item x="191"/>
        <item x="682"/>
        <item x="310"/>
        <item x="131"/>
        <item x="992"/>
        <item x="105"/>
        <item x="460"/>
        <item x="1455"/>
        <item x="1229"/>
        <item x="235"/>
        <item x="113"/>
        <item x="1299"/>
        <item x="1146"/>
        <item x="336"/>
        <item x="1488"/>
        <item x="413"/>
        <item x="520"/>
        <item x="604"/>
        <item x="974"/>
        <item x="1043"/>
        <item x="21"/>
        <item x="234"/>
        <item x="586"/>
        <item x="560"/>
        <item x="585"/>
        <item x="741"/>
        <item x="627"/>
        <item x="970"/>
        <item x="1241"/>
        <item x="205"/>
        <item x="1040"/>
        <item x="1135"/>
        <item x="351"/>
        <item x="31"/>
        <item x="1020"/>
        <item x="535"/>
        <item x="1588"/>
        <item x="58"/>
        <item x="971"/>
        <item x="478"/>
        <item x="840"/>
        <item x="1570"/>
        <item x="177"/>
        <item x="544"/>
        <item x="255"/>
        <item x="169"/>
        <item x="283"/>
        <item x="573"/>
        <item x="1307"/>
        <item x="722"/>
        <item x="527"/>
        <item x="1100"/>
        <item x="410"/>
        <item x="432"/>
        <item x="620"/>
        <item x="1290"/>
        <item x="144"/>
        <item x="114"/>
        <item x="1637"/>
        <item x="1553"/>
        <item x="480"/>
        <item x="869"/>
        <item x="1419"/>
        <item x="595"/>
        <item x="1431"/>
        <item x="464"/>
        <item x="467"/>
        <item x="207"/>
        <item x="372"/>
        <item x="1183"/>
        <item x="737"/>
        <item x="1487"/>
        <item x="195"/>
        <item x="552"/>
        <item x="1596"/>
        <item x="1228"/>
        <item x="1613"/>
        <item x="1703"/>
        <item x="482"/>
        <item x="1525"/>
        <item x="1744"/>
        <item x="1327"/>
        <item x="477"/>
        <item x="1099"/>
        <item x="84"/>
        <item x="498"/>
        <item x="256"/>
        <item x="1651"/>
        <item x="503"/>
        <item x="1062"/>
        <item x="1181"/>
        <item x="1286"/>
        <item x="566"/>
        <item x="1507"/>
        <item x="320"/>
        <item x="953"/>
        <item x="160"/>
        <item x="1579"/>
        <item x="1205"/>
        <item x="1484"/>
        <item x="542"/>
        <item x="1118"/>
        <item x="621"/>
        <item x="703"/>
        <item x="697"/>
        <item x="1264"/>
        <item x="1011"/>
        <item x="1670"/>
        <item x="1476"/>
        <item x="619"/>
        <item x="746"/>
        <item x="975"/>
        <item x="537"/>
        <item x="594"/>
        <item x="700"/>
        <item x="1127"/>
        <item x="923"/>
        <item x="1407"/>
        <item x="1611"/>
        <item x="892"/>
        <item x="1749"/>
        <item x="151"/>
        <item x="661"/>
        <item x="793"/>
        <item x="382"/>
        <item x="228"/>
        <item x="1681"/>
        <item x="14"/>
        <item x="1381"/>
        <item x="649"/>
        <item x="888"/>
        <item x="226"/>
        <item x="1599"/>
        <item x="1508"/>
        <item x="1737"/>
        <item x="653"/>
        <item x="897"/>
        <item x="1185"/>
        <item x="1624"/>
        <item x="1533"/>
        <item x="1694"/>
        <item x="1682"/>
        <item x="1305"/>
        <item x="1544"/>
        <item x="812"/>
        <item x="267"/>
        <item x="430"/>
        <item x="1421"/>
        <item x="271"/>
        <item x="41"/>
        <item x="1026"/>
        <item x="73"/>
        <item x="1435"/>
        <item x="1115"/>
        <item x="1505"/>
        <item x="1159"/>
        <item x="1116"/>
        <item x="401"/>
        <item x="1380"/>
        <item x="1440"/>
        <item x="695"/>
        <item x="1731"/>
        <item x="1742"/>
        <item x="865"/>
        <item x="820"/>
        <item x="298"/>
        <item x="437"/>
        <item x="647"/>
        <item x="714"/>
        <item x="1390"/>
        <item x="216"/>
        <item x="1725"/>
        <item x="1417"/>
        <item x="998"/>
        <item x="148"/>
        <item x="899"/>
        <item x="1664"/>
        <item x="593"/>
        <item x="1394"/>
        <item x="664"/>
        <item x="858"/>
        <item x="1178"/>
        <item x="600"/>
        <item x="1724"/>
        <item x="716"/>
        <item x="914"/>
        <item x="748"/>
        <item x="1090"/>
        <item x="189"/>
        <item x="1188"/>
        <item x="875"/>
        <item x="1232"/>
        <item x="1215"/>
        <item x="1358"/>
        <item x="671"/>
        <item x="1018"/>
        <item x="1459"/>
        <item x="166"/>
        <item x="347"/>
        <item x="303"/>
        <item x="1529"/>
        <item x="866"/>
        <item x="735"/>
        <item x="1524"/>
        <item x="1048"/>
        <item x="1457"/>
        <item x="813"/>
        <item x="1004"/>
        <item x="808"/>
        <item x="1518"/>
        <item x="1403"/>
        <item x="521"/>
        <item x="1272"/>
        <item x="1319"/>
        <item x="507"/>
        <item x="1046"/>
        <item x="301"/>
        <item x="29"/>
        <item x="83"/>
        <item x="1238"/>
        <item x="789"/>
        <item x="727"/>
        <item x="850"/>
        <item x="1691"/>
        <item x="1211"/>
        <item x="286"/>
        <item x="815"/>
        <item x="1236"/>
        <item x="40"/>
        <item x="1545"/>
        <item x="1058"/>
        <item x="1717"/>
        <item x="1383"/>
        <item x="1692"/>
        <item x="77"/>
        <item x="930"/>
        <item x="444"/>
        <item x="890"/>
        <item x="1006"/>
        <item x="69"/>
        <item x="1344"/>
        <item x="1657"/>
        <item x="936"/>
        <item x="1301"/>
        <item x="307"/>
        <item x="1260"/>
        <item x="798"/>
        <item x="1042"/>
        <item x="1300"/>
        <item x="1019"/>
        <item x="67"/>
        <item x="1038"/>
        <item x="1259"/>
        <item x="1427"/>
        <item x="38"/>
        <item x="218"/>
        <item x="1439"/>
        <item x="209"/>
        <item x="1316"/>
        <item x="1349"/>
        <item x="156"/>
        <item x="1662"/>
        <item x="1243"/>
        <item x="787"/>
        <item x="1044"/>
        <item x="1034"/>
        <item x="642"/>
        <item x="130"/>
        <item x="394"/>
        <item x="873"/>
        <item x="1024"/>
        <item x="1569"/>
        <item x="1109"/>
        <item x="755"/>
        <item x="107"/>
        <item x="1096"/>
        <item x="1331"/>
        <item x="52"/>
        <item x="539"/>
        <item x="1683"/>
        <item x="1548"/>
        <item x="1706"/>
        <item x="900"/>
        <item x="1192"/>
        <item x="775"/>
        <item x="338"/>
        <item x="1138"/>
        <item x="25"/>
        <item x="1276"/>
        <item x="1627"/>
        <item x="350"/>
        <item x="32"/>
        <item x="1235"/>
        <item x="558"/>
        <item x="884"/>
        <item x="1395"/>
        <item x="623"/>
        <item x="1723"/>
        <item x="1566"/>
        <item x="1584"/>
        <item x="886"/>
        <item x="296"/>
        <item x="102"/>
        <item x="1308"/>
        <item x="1728"/>
        <item x="597"/>
        <item x="1322"/>
        <item x="421"/>
        <item x="488"/>
        <item x="1597"/>
        <item x="1669"/>
        <item x="1698"/>
        <item x="1199"/>
        <item x="1284"/>
        <item x="10"/>
        <item x="1323"/>
        <item x="106"/>
        <item x="1478"/>
        <item x="1191"/>
        <item x="1029"/>
        <item x="1690"/>
        <item x="1695"/>
        <item x="681"/>
        <item x="1454"/>
        <item x="915"/>
        <item x="612"/>
        <item x="636"/>
        <item x="1618"/>
        <item x="1494"/>
        <item x="1513"/>
        <item x="243"/>
        <item x="781"/>
        <item x="1182"/>
        <item x="1092"/>
        <item x="1735"/>
        <item x="163"/>
        <item x="1177"/>
        <item x="39"/>
        <item x="744"/>
        <item x="115"/>
        <item x="665"/>
        <item x="314"/>
        <item x="233"/>
        <item x="1551"/>
        <item x="968"/>
        <item x="609"/>
        <item x="1061"/>
        <item x="1581"/>
        <item x="322"/>
        <item x="1740"/>
        <item x="1550"/>
        <item x="1147"/>
        <item x="57"/>
        <item x="1"/>
        <item x="1607"/>
        <item x="282"/>
        <item x="689"/>
        <item x="1606"/>
        <item x="1676"/>
        <item x="1233"/>
        <item x="1408"/>
        <item x="1645"/>
        <item x="702"/>
        <item x="1087"/>
        <item x="561"/>
        <item x="126"/>
        <item x="319"/>
        <item x="1280"/>
        <item x="680"/>
        <item x="1639"/>
        <item x="1567"/>
        <item x="1629"/>
        <item x="1546"/>
        <item x="922"/>
        <item x="806"/>
        <item x="574"/>
        <item x="592"/>
        <item x="62"/>
        <item x="630"/>
        <item x="1339"/>
        <item x="224"/>
        <item x="1741"/>
        <item x="745"/>
        <item x="894"/>
        <item x="361"/>
        <item x="254"/>
        <item x="1306"/>
        <item x="397"/>
        <item x="732"/>
        <item x="300"/>
        <item x="412"/>
        <item x="354"/>
        <item x="1073"/>
        <item x="980"/>
        <item x="94"/>
        <item x="615"/>
        <item x="532"/>
        <item x="1702"/>
        <item x="549"/>
        <item x="247"/>
        <item x="1273"/>
        <item x="334"/>
        <item x="788"/>
        <item x="831"/>
        <item x="3"/>
        <item x="192"/>
        <item x="1373"/>
        <item x="1496"/>
        <item x="1357"/>
        <item x="1646"/>
        <item x="935"/>
        <item x="339"/>
        <item x="565"/>
        <item x="1443"/>
        <item x="415"/>
        <item x="1631"/>
        <item x="5"/>
        <item x="388"/>
        <item x="616"/>
        <item x="53"/>
        <item x="1526"/>
        <item x="1720"/>
        <item x="587"/>
        <item x="705"/>
        <item x="1252"/>
        <item x="491"/>
        <item x="529"/>
        <item x="1471"/>
        <item x="964"/>
        <item x="278"/>
        <item x="1535"/>
        <item x="1013"/>
        <item x="17"/>
        <item x="1516"/>
        <item x="1209"/>
        <item x="1635"/>
        <item x="832"/>
        <item x="1480"/>
        <item x="147"/>
        <item x="1070"/>
        <item x="341"/>
        <item x="1124"/>
        <item x="1562"/>
        <item x="809"/>
        <item x="312"/>
        <item x="651"/>
        <item x="66"/>
        <item x="554"/>
        <item x="1475"/>
        <item x="1677"/>
        <item x="978"/>
        <item x="175"/>
        <item x="1632"/>
        <item x="1189"/>
        <item x="1441"/>
        <item x="450"/>
        <item x="305"/>
        <item x="562"/>
        <item x="932"/>
        <item x="783"/>
        <item x="45"/>
        <item x="564"/>
        <item x="97"/>
        <item x="618"/>
        <item x="1617"/>
        <item x="772"/>
        <item x="640"/>
        <item x="882"/>
        <item x="390"/>
        <item x="249"/>
        <item x="1256"/>
        <item x="1750"/>
        <item x="1262"/>
        <item x="1534"/>
        <item x="87"/>
        <item x="1371"/>
        <item x="1714"/>
        <item x="1134"/>
        <item x="128"/>
        <item x="845"/>
        <item x="1172"/>
        <item x="454"/>
        <item x="1472"/>
        <item x="1523"/>
        <item x="44"/>
        <item x="359"/>
        <item x="316"/>
        <item x="1640"/>
        <item x="628"/>
        <item x="8"/>
        <item x="536"/>
        <item x="761"/>
        <item x="1094"/>
        <item x="463"/>
        <item x="1103"/>
        <item x="264"/>
        <item x="493"/>
        <item x="769"/>
        <item x="1255"/>
        <item x="678"/>
        <item x="1200"/>
        <item x="701"/>
        <item x="855"/>
        <item x="484"/>
        <item x="1064"/>
        <item x="203"/>
        <item x="608"/>
        <item x="1346"/>
        <item x="211"/>
        <item x="856"/>
        <item x="712"/>
        <item x="395"/>
        <item x="835"/>
        <item x="167"/>
        <item x="37"/>
        <item x="418"/>
        <item x="1089"/>
        <item x="943"/>
        <item x="774"/>
        <item x="516"/>
        <item x="513"/>
        <item x="1107"/>
        <item x="492"/>
        <item x="643"/>
        <item x="645"/>
        <item x="1250"/>
        <item x="409"/>
        <item x="652"/>
        <item x="944"/>
        <item x="1119"/>
        <item x="752"/>
        <item x="833"/>
        <item x="259"/>
        <item x="826"/>
        <item x="1152"/>
        <item x="988"/>
        <item x="461"/>
        <item x="1270"/>
        <item x="1503"/>
        <item x="1350"/>
        <item x="1674"/>
        <item x="926"/>
        <item x="896"/>
        <item x="1114"/>
        <item x="469"/>
        <item x="1355"/>
        <item x="730"/>
        <item x="142"/>
        <item x="984"/>
        <item x="1369"/>
        <item x="369"/>
        <item x="104"/>
        <item x="1734"/>
        <item x="383"/>
        <item x="244"/>
        <item x="965"/>
        <item x="99"/>
        <item x="253"/>
        <item x="1102"/>
        <item x="639"/>
        <item x="1389"/>
        <item x="750"/>
        <item x="1673"/>
        <item x="1016"/>
        <item x="920"/>
        <item x="728"/>
        <item x="1242"/>
        <item x="546"/>
        <item x="232"/>
        <item x="407"/>
        <item x="839"/>
        <item x="419"/>
        <item x="1660"/>
        <item x="1187"/>
        <item x="952"/>
        <item x="942"/>
        <item x="859"/>
        <item x="958"/>
        <item x="1456"/>
        <item x="1424"/>
        <item x="1098"/>
        <item x="982"/>
        <item x="818"/>
        <item x="989"/>
        <item x="1385"/>
        <item x="403"/>
        <item x="399"/>
        <item x="810"/>
        <item x="577"/>
        <item x="1335"/>
        <item x="1405"/>
        <item x="762"/>
        <item x="635"/>
        <item x="101"/>
        <item x="1659"/>
        <item x="572"/>
        <item x="1106"/>
        <item x="995"/>
        <item x="717"/>
        <item x="841"/>
        <item x="766"/>
        <item x="931"/>
        <item x="1190"/>
        <item x="928"/>
        <item x="1586"/>
        <item x="1434"/>
        <item x="1612"/>
        <item x="501"/>
        <item x="571"/>
        <item x="263"/>
        <item x="887"/>
        <item x="842"/>
        <item x="120"/>
        <item x="610"/>
        <item x="1340"/>
        <item x="295"/>
        <item x="836"/>
        <item x="400"/>
        <item x="199"/>
        <item x="1398"/>
        <item x="1198"/>
        <item x="439"/>
        <item x="443"/>
        <item x="1164"/>
        <item x="1204"/>
        <item x="743"/>
        <item x="946"/>
        <item x="677"/>
        <item x="1492"/>
        <item x="1196"/>
        <item x="1497"/>
        <item x="644"/>
        <item x="715"/>
        <item x="1131"/>
        <item x="81"/>
        <item x="1653"/>
        <item x="1065"/>
        <item x="1603"/>
        <item x="475"/>
        <item x="957"/>
        <item x="47"/>
        <item x="1365"/>
        <item x="1515"/>
        <item x="1557"/>
        <item x="423"/>
        <item x="874"/>
        <item x="1005"/>
        <item x="146"/>
        <item x="1406"/>
        <item x="145"/>
        <item x="981"/>
        <item x="1148"/>
        <item x="70"/>
        <item x="799"/>
        <item x="707"/>
        <item x="1072"/>
        <item x="1075"/>
        <item x="1174"/>
        <item x="1608"/>
        <item x="1375"/>
        <item x="24"/>
        <item x="767"/>
        <item x="71"/>
        <item x="1743"/>
        <item x="250"/>
        <item x="1561"/>
        <item x="1125"/>
        <item x="1053"/>
        <item x="548"/>
        <item x="1747"/>
        <item x="82"/>
        <item x="1679"/>
        <item x="1527"/>
        <item x="1397"/>
        <item x="48"/>
        <item x="883"/>
        <item x="663"/>
        <item x="500"/>
        <item x="568"/>
        <item x="289"/>
        <item x="929"/>
        <item x="1537"/>
        <item x="386"/>
        <item x="578"/>
        <item x="1136"/>
        <item x="790"/>
        <item x="1420"/>
        <item x="378"/>
        <item x="617"/>
        <item x="1746"/>
        <item x="601"/>
        <item x="631"/>
        <item x="634"/>
        <item x="1451"/>
        <item x="1468"/>
        <item x="1049"/>
        <item x="96"/>
        <item x="963"/>
        <item x="453"/>
        <item x="1366"/>
        <item x="122"/>
        <item x="1711"/>
        <item x="1248"/>
        <item x="277"/>
        <item x="1378"/>
        <item x="862"/>
        <item x="1247"/>
        <item x="1585"/>
        <item x="1568"/>
        <item x="1499"/>
        <item x="2"/>
        <item x="1254"/>
        <item x="821"/>
        <item x="1699"/>
        <item x="367"/>
        <item x="1413"/>
        <item x="370"/>
        <item x="1388"/>
        <item x="1202"/>
        <item x="611"/>
        <item x="376"/>
        <item x="1326"/>
        <item x="1693"/>
        <item x="1574"/>
        <item x="893"/>
        <item x="1643"/>
        <item x="140"/>
        <item x="1573"/>
        <item x="1105"/>
        <item x="510"/>
        <item x="1303"/>
        <item x="49"/>
        <item x="740"/>
        <item x="476"/>
        <item x="1285"/>
        <item x="1155"/>
        <item x="854"/>
        <item x="1060"/>
        <item x="346"/>
        <item x="1050"/>
        <item x="547"/>
        <item x="1678"/>
        <item x="1143"/>
        <item x="1626"/>
        <item x="782"/>
        <item x="365"/>
        <item x="11"/>
        <item x="522"/>
        <item x="1633"/>
        <item x="1393"/>
        <item x="436"/>
        <item x="827"/>
        <item x="1077"/>
        <item x="1014"/>
        <item x="986"/>
        <item x="1169"/>
        <item x="273"/>
        <item x="471"/>
        <item x="632"/>
        <item x="872"/>
        <item x="1452"/>
        <item x="1333"/>
        <item x="1240"/>
        <item x="497"/>
        <item x="435"/>
        <item x="92"/>
        <item x="152"/>
        <item x="1382"/>
        <item x="1056"/>
        <item x="794"/>
        <item x="941"/>
        <item x="293"/>
        <item x="466"/>
        <item x="996"/>
        <item x="559"/>
        <item x="362"/>
        <item x="223"/>
        <item x="1665"/>
        <item x="1249"/>
        <item x="691"/>
        <item x="90"/>
        <item x="1080"/>
        <item x="576"/>
        <item x="149"/>
        <item x="294"/>
        <item x="1167"/>
        <item x="221"/>
        <item x="1547"/>
        <item x="583"/>
        <item x="1336"/>
        <item x="948"/>
        <item x="446"/>
        <item x="657"/>
        <item x="605"/>
        <item x="468"/>
        <item x="292"/>
        <item x="1614"/>
        <item x="1686"/>
        <item x="405"/>
        <item x="937"/>
        <item x="993"/>
        <item x="1330"/>
        <item x="553"/>
        <item x="754"/>
        <item x="1391"/>
        <item x="1132"/>
        <item x="1337"/>
        <item x="811"/>
        <item x="802"/>
        <item x="1074"/>
        <item x="1595"/>
        <item x="1504"/>
        <item x="208"/>
        <item x="867"/>
        <item x="328"/>
        <item x="441"/>
        <item x="1416"/>
        <item x="287"/>
        <item x="164"/>
        <item x="1113"/>
        <item x="1362"/>
        <item x="78"/>
        <item x="393"/>
        <item x="1498"/>
        <item x="1572"/>
        <item x="1267"/>
        <item x="1194"/>
        <item x="672"/>
        <item x="1166"/>
        <item x="184"/>
        <item x="1219"/>
        <item x="426"/>
        <item x="1630"/>
        <item x="1265"/>
        <item x="777"/>
        <item x="1442"/>
        <item x="1404"/>
        <item x="949"/>
        <item x="1429"/>
        <item x="1582"/>
        <item x="349"/>
        <item x="1580"/>
        <item x="509"/>
        <item x="1377"/>
        <item x="1715"/>
        <item x="1165"/>
        <item x="570"/>
        <item x="534"/>
        <item x="1423"/>
        <item x="1104"/>
        <item x="170"/>
        <item x="729"/>
        <item x="1536"/>
        <item x="1680"/>
        <item x="1641"/>
        <item x="137"/>
        <item x="88"/>
        <item x="987"/>
        <item x="246"/>
        <item x="1085"/>
        <item x="1206"/>
        <item x="1493"/>
        <item x="1708"/>
        <item x="1069"/>
        <item x="909"/>
        <item x="690"/>
        <item x="709"/>
        <item x="1017"/>
        <item x="1647"/>
        <item x="1221"/>
        <item x="434"/>
        <item x="1237"/>
        <item x="1634"/>
        <item x="116"/>
        <item x="699"/>
        <item x="1460"/>
        <item x="344"/>
        <item x="1716"/>
        <item x="1341"/>
        <item x="1411"/>
        <item x="1084"/>
        <item x="1722"/>
        <item x="726"/>
        <item x="757"/>
        <item x="1154"/>
        <item x="1621"/>
        <item x="80"/>
        <item x="1266"/>
        <item x="676"/>
        <item x="1030"/>
        <item x="1710"/>
        <item x="796"/>
        <item x="1027"/>
        <item x="56"/>
        <item x="584"/>
        <item x="330"/>
        <item x="1258"/>
        <item x="662"/>
        <item x="1079"/>
        <item x="1112"/>
        <item x="74"/>
        <item x="1486"/>
        <item x="275"/>
        <item x="1474"/>
        <item x="206"/>
        <item x="1360"/>
        <item x="1052"/>
        <item x="1511"/>
        <item x="1239"/>
        <item x="385"/>
        <item x="966"/>
        <item x="805"/>
        <item x="1158"/>
        <item x="265"/>
        <item x="1370"/>
        <item x="1022"/>
        <item x="1412"/>
        <item x="1010"/>
        <item x="1359"/>
        <item x="1008"/>
        <item x="213"/>
        <item x="656"/>
        <item x="483"/>
        <item x="1726"/>
        <item x="512"/>
        <item x="1543"/>
        <item x="1328"/>
        <item x="1162"/>
        <item x="174"/>
        <item x="1128"/>
        <item x="76"/>
        <item x="801"/>
        <item x="479"/>
        <item x="18"/>
        <item x="1220"/>
        <item x="713"/>
        <item x="168"/>
        <item x="124"/>
        <item x="311"/>
        <item x="1549"/>
        <item x="279"/>
        <item x="1225"/>
        <item x="1150"/>
        <item x="325"/>
        <item x="1538"/>
        <item x="1036"/>
        <item x="538"/>
        <item x="1532"/>
        <item x="363"/>
        <item x="1021"/>
        <item x="1467"/>
        <item x="1120"/>
        <item x="589"/>
        <item x="355"/>
        <item x="1168"/>
        <item x="525"/>
        <item x="967"/>
        <item x="379"/>
        <item x="270"/>
        <item x="1271"/>
        <item x="1163"/>
        <item x="474"/>
        <item x="1469"/>
        <item x="1718"/>
        <item x="348"/>
        <item x="86"/>
        <item x="1414"/>
        <item x="1244"/>
        <item x="1361"/>
        <item x="429"/>
        <item x="646"/>
        <item x="588"/>
        <item x="1604"/>
        <item x="109"/>
        <item x="60"/>
        <item x="1352"/>
        <item x="891"/>
        <item x="1555"/>
        <item x="1436"/>
        <item x="127"/>
        <item x="879"/>
        <item x="1745"/>
        <item x="1466"/>
        <item x="1173"/>
        <item x="1363"/>
        <item x="138"/>
        <item x="1129"/>
        <item x="1234"/>
        <item x="1528"/>
        <item x="526"/>
        <item x="1081"/>
        <item x="420"/>
        <item x="791"/>
        <item x="458"/>
        <item x="1563"/>
        <item x="704"/>
        <item x="1736"/>
        <item x="329"/>
        <item x="225"/>
        <item x="945"/>
        <item x="1296"/>
        <item x="828"/>
        <item x="1059"/>
        <item x="36"/>
        <item x="1402"/>
        <item x="1145"/>
        <item x="1426"/>
        <item x="1246"/>
        <item x="1197"/>
        <item x="1123"/>
        <item x="877"/>
        <item x="1559"/>
        <item x="760"/>
        <item x="1470"/>
        <item x="1318"/>
        <item x="1091"/>
        <item x="1450"/>
        <item x="241"/>
        <item x="912"/>
        <item x="417"/>
        <item x="1667"/>
        <item x="1705"/>
        <item x="939"/>
        <item x="606"/>
        <item x="693"/>
        <item x="1035"/>
        <item x="1095"/>
        <item x="927"/>
        <item x="1623"/>
        <item x="172"/>
        <item x="933"/>
        <item x="830"/>
        <item x="85"/>
        <item x="545"/>
        <item x="624"/>
        <item x="261"/>
        <item x="1620"/>
        <item x="219"/>
        <item x="284"/>
        <item x="1602"/>
        <item x="1278"/>
        <item x="473"/>
        <item x="389"/>
        <item x="258"/>
        <item x="1479"/>
        <item x="977"/>
        <item x="1180"/>
        <item x="814"/>
        <item x="179"/>
        <item x="1140"/>
        <item x="819"/>
        <item x="1372"/>
        <item x="1661"/>
        <item x="16"/>
        <item x="98"/>
        <item x="1485"/>
        <item x="1379"/>
        <item x="1130"/>
        <item x="1121"/>
        <item x="1082"/>
        <item x="452"/>
        <item x="1364"/>
        <item x="1281"/>
        <item x="1063"/>
        <item x="972"/>
        <item x="551"/>
        <item x="569"/>
        <item x="824"/>
        <item x="637"/>
        <item x="54"/>
        <item x="183"/>
        <item x="1257"/>
        <item x="582"/>
        <item x="694"/>
        <item x="1625"/>
        <item x="670"/>
        <item x="753"/>
        <item x="79"/>
        <item x="870"/>
        <item x="1540"/>
        <item x="659"/>
        <item x="1542"/>
        <item x="139"/>
        <item x="658"/>
        <item x="358"/>
        <item x="91"/>
        <item x="1539"/>
        <item x="9"/>
        <item x="834"/>
        <item x="876"/>
        <item x="688"/>
        <item x="387"/>
        <item x="563"/>
        <item x="1291"/>
        <item x="575"/>
        <item x="502"/>
        <item x="1465"/>
        <item x="1587"/>
        <item x="0"/>
        <item x="153"/>
        <item x="1430"/>
        <item x="751"/>
        <item x="515"/>
        <item x="1689"/>
        <item x="1251"/>
        <item x="1137"/>
        <item x="1315"/>
        <item x="1175"/>
        <item x="1521"/>
        <item x="6"/>
        <item x="171"/>
        <item x="1564"/>
        <item x="64"/>
        <item x="456"/>
        <item x="718"/>
        <item x="309"/>
        <item x="724"/>
        <item x="541"/>
        <item x="1367"/>
        <item x="1652"/>
        <item x="95"/>
        <item x="508"/>
        <item x="30"/>
        <item x="1028"/>
        <item x="1000"/>
        <item x="1591"/>
        <item x="771"/>
        <item x="692"/>
        <item x="1704"/>
        <item x="1589"/>
        <item x="308"/>
        <item x="1088"/>
        <item x="906"/>
        <item x="823"/>
        <item x="377"/>
        <item x="907"/>
        <item x="356"/>
        <item x="1055"/>
        <item x="1343"/>
        <item x="1122"/>
        <item x="333"/>
        <item x="506"/>
        <item x="215"/>
        <item x="1396"/>
        <item x="1644"/>
        <item x="28"/>
        <item x="686"/>
        <item x="1153"/>
        <item x="304"/>
        <item x="129"/>
        <item x="1738"/>
        <item x="921"/>
        <item x="1619"/>
        <item x="186"/>
        <item x="157"/>
        <item x="540"/>
        <item x="50"/>
        <item x="1045"/>
        <item x="1592"/>
        <item x="792"/>
        <item x="299"/>
        <item x="759"/>
        <item x="1093"/>
        <item x="817"/>
        <item x="1208"/>
        <item x="1179"/>
        <item x="878"/>
        <item x="660"/>
        <item x="165"/>
        <item x="784"/>
        <item x="1097"/>
        <item x="1502"/>
        <item x="1351"/>
        <item x="396"/>
        <item x="785"/>
        <item x="614"/>
        <item x="1709"/>
        <item x="1156"/>
        <item x="1282"/>
        <item x="143"/>
        <item x="200"/>
        <item x="280"/>
        <item x="804"/>
        <item x="880"/>
        <item x="1483"/>
        <item x="442"/>
        <item x="1642"/>
        <item x="1565"/>
        <item x="1218"/>
        <item x="1253"/>
        <item x="1672"/>
        <item x="204"/>
        <item x="1622"/>
        <item x="710"/>
        <item x="504"/>
        <item x="523"/>
        <item x="133"/>
        <item x="924"/>
        <item x="1675"/>
        <item x="27"/>
        <item x="1509"/>
        <item x="257"/>
        <item x="252"/>
        <item x="514"/>
        <item x="459"/>
        <item x="342"/>
        <item x="364"/>
        <item x="848"/>
        <item x="917"/>
        <item x="778"/>
        <item x="188"/>
        <item x="1671"/>
        <item x="518"/>
        <item x="1214"/>
        <item x="1593"/>
        <item x="650"/>
        <item x="1317"/>
        <item x="1245"/>
        <item x="1578"/>
        <item x="7"/>
        <item x="290"/>
        <item x="1047"/>
        <item x="1133"/>
        <item x="853"/>
        <item x="291"/>
        <item x="22"/>
        <item x="1638"/>
        <item x="260"/>
        <item x="1489"/>
        <item x="392"/>
        <item x="861"/>
        <item x="903"/>
        <item x="530"/>
        <item x="517"/>
        <item x="1446"/>
        <item x="1268"/>
        <item x="889"/>
        <item x="321"/>
        <item x="445"/>
        <item x="121"/>
        <item x="274"/>
        <item x="1224"/>
        <item x="332"/>
        <item x="803"/>
        <item x="345"/>
        <item x="217"/>
        <item x="1275"/>
        <item x="13"/>
        <item x="470"/>
        <item x="733"/>
        <item x="1729"/>
        <item x="857"/>
        <item x="1410"/>
        <item x="910"/>
        <item x="698"/>
        <item x="229"/>
        <item x="1274"/>
        <item x="524"/>
        <item x="26"/>
        <item x="954"/>
        <item x="895"/>
        <item x="901"/>
        <item x="908"/>
        <item x="871"/>
        <item x="1433"/>
        <item x="607"/>
        <item x="976"/>
        <item x="687"/>
        <item x="1514"/>
        <item x="1655"/>
        <item x="132"/>
        <item x="599"/>
        <item x="486"/>
        <item x="668"/>
        <item x="1222"/>
        <item x="1685"/>
        <item x="1520"/>
        <item x="117"/>
        <item x="1541"/>
        <item x="1636"/>
        <item x="1054"/>
        <item x="1688"/>
        <item x="112"/>
        <item x="881"/>
        <item x="123"/>
        <item x="302"/>
        <item x="543"/>
        <item x="242"/>
        <item x="1031"/>
        <item x="72"/>
        <item x="739"/>
        <item x="1139"/>
        <item x="596"/>
        <item x="408"/>
        <item x="1329"/>
        <item x="222"/>
        <item x="1068"/>
        <item x="315"/>
        <item x="375"/>
        <item x="1144"/>
        <item x="1448"/>
        <item x="1422"/>
        <item x="1161"/>
        <item x="1556"/>
        <item x="448"/>
        <item x="240"/>
        <item x="1001"/>
        <item x="1463"/>
        <item x="178"/>
        <item x="1510"/>
        <item x="1571"/>
        <item x="1590"/>
        <item x="1110"/>
        <item x="846"/>
        <item x="1294"/>
        <item x="1217"/>
        <item x="137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</pivotFields>
  <rowFields count="1">
    <field x="0"/>
  </rowFields>
  <rowItems count="1752">
    <i>
      <x v="1531"/>
    </i>
    <i>
      <x v="75"/>
    </i>
    <i>
      <x v="1703"/>
    </i>
    <i>
      <x v="1447"/>
    </i>
    <i>
      <x v="731"/>
    </i>
    <i>
      <x v="311"/>
    </i>
    <i>
      <x v="252"/>
    </i>
    <i>
      <x v="1487"/>
    </i>
    <i>
      <x v="1645"/>
    </i>
    <i>
      <x v="713"/>
    </i>
    <i>
      <x v="379"/>
    </i>
    <i>
      <x v="283"/>
    </i>
    <i>
      <x v="1605"/>
    </i>
    <i>
      <x v="1235"/>
    </i>
    <i>
      <x v="767"/>
    </i>
    <i>
      <x v="771"/>
    </i>
    <i>
      <x v="471"/>
    </i>
    <i>
      <x v="1144"/>
    </i>
    <i>
      <x v="420"/>
    </i>
    <i>
      <x v="1195"/>
    </i>
    <i>
      <x v="1302"/>
    </i>
    <i>
      <x v="864"/>
    </i>
    <i>
      <x v="869"/>
    </i>
    <i>
      <x v="54"/>
    </i>
    <i>
      <x v="580"/>
    </i>
    <i>
      <x v="1733"/>
    </i>
    <i>
      <x v="1373"/>
    </i>
    <i>
      <x v="1030"/>
    </i>
    <i>
      <x v="610"/>
    </i>
    <i>
      <x v="617"/>
    </i>
    <i>
      <x v="16"/>
    </i>
    <i>
      <x v="120"/>
    </i>
    <i>
      <x v="141"/>
    </i>
    <i>
      <x v="1652"/>
    </i>
    <i>
      <x v="1390"/>
    </i>
    <i>
      <x v="607"/>
    </i>
    <i>
      <x v="214"/>
    </i>
    <i>
      <x v="50"/>
    </i>
    <i>
      <x v="1251"/>
    </i>
    <i>
      <x v="1356"/>
    </i>
    <i>
      <x v="1094"/>
    </i>
    <i>
      <x v="1495"/>
    </i>
    <i>
      <x v="1668"/>
    </i>
    <i>
      <x v="1334"/>
    </i>
    <i>
      <x v="1204"/>
    </i>
    <i>
      <x v="1441"/>
    </i>
    <i>
      <x v="1273"/>
    </i>
    <i>
      <x v="1454"/>
    </i>
    <i>
      <x v="904"/>
    </i>
    <i>
      <x v="1104"/>
    </i>
    <i>
      <x v="223"/>
    </i>
    <i>
      <x v="95"/>
    </i>
    <i>
      <x v="454"/>
    </i>
    <i>
      <x v="866"/>
    </i>
    <i>
      <x v="569"/>
    </i>
    <i>
      <x v="1718"/>
    </i>
    <i>
      <x v="221"/>
    </i>
    <i>
      <x v="1501"/>
    </i>
    <i>
      <x v="1704"/>
    </i>
    <i>
      <x v="1616"/>
    </i>
    <i>
      <x v="1186"/>
    </i>
    <i>
      <x v="1012"/>
    </i>
    <i>
      <x v="1142"/>
    </i>
    <i>
      <x v="695"/>
    </i>
    <i>
      <x v="706"/>
    </i>
    <i>
      <x v="875"/>
    </i>
    <i>
      <x v="335"/>
    </i>
    <i>
      <x v="581"/>
    </i>
    <i>
      <x v="365"/>
    </i>
    <i>
      <x v="561"/>
    </i>
    <i>
      <x v="395"/>
    </i>
    <i>
      <x v="413"/>
    </i>
    <i>
      <x v="158"/>
    </i>
    <i>
      <x v="1364"/>
    </i>
    <i>
      <x v="659"/>
    </i>
    <i>
      <x v="1080"/>
    </i>
    <i>
      <x v="625"/>
    </i>
    <i>
      <x v="392"/>
    </i>
    <i>
      <x v="1399"/>
    </i>
    <i>
      <x v="1681"/>
    </i>
    <i>
      <x v="97"/>
    </i>
    <i>
      <x v="439"/>
    </i>
    <i>
      <x v="1684"/>
    </i>
    <i>
      <x v="1714"/>
    </i>
    <i>
      <x v="1508"/>
    </i>
    <i>
      <x v="1713"/>
    </i>
    <i>
      <x v="1540"/>
    </i>
    <i>
      <x v="1483"/>
    </i>
    <i>
      <x v="1573"/>
    </i>
    <i>
      <x v="1269"/>
    </i>
    <i>
      <x v="1293"/>
    </i>
    <i>
      <x v="1260"/>
    </i>
    <i>
      <x v="1352"/>
    </i>
    <i>
      <x v="888"/>
    </i>
    <i>
      <x v="755"/>
    </i>
    <i>
      <x v="813"/>
    </i>
    <i>
      <x v="370"/>
    </i>
    <i>
      <x v="513"/>
    </i>
    <i>
      <x v="509"/>
    </i>
    <i>
      <x v="430"/>
    </i>
    <i>
      <x v="14"/>
    </i>
    <i>
      <x v="22"/>
    </i>
    <i>
      <x v="244"/>
    </i>
    <i>
      <x v="85"/>
    </i>
    <i>
      <x v="701"/>
    </i>
    <i>
      <x v="187"/>
    </i>
    <i>
      <x v="684"/>
    </i>
    <i>
      <x v="132"/>
    </i>
    <i>
      <x v="1256"/>
    </i>
    <i>
      <x v="1530"/>
    </i>
    <i>
      <x v="1628"/>
    </i>
    <i>
      <x v="959"/>
    </i>
    <i>
      <x v="971"/>
    </i>
    <i>
      <x v="668"/>
    </i>
    <i>
      <x v="488"/>
    </i>
    <i>
      <x v="431"/>
    </i>
    <i>
      <x v="106"/>
    </i>
    <i>
      <x v="1719"/>
    </i>
    <i>
      <x v="1532"/>
    </i>
    <i>
      <x v="660"/>
    </i>
    <i>
      <x v="33"/>
    </i>
    <i>
      <x v="1520"/>
    </i>
    <i>
      <x v="1519"/>
    </i>
    <i>
      <x v="1569"/>
    </i>
    <i>
      <x v="1632"/>
    </i>
    <i>
      <x v="1660"/>
    </i>
    <i>
      <x v="1330"/>
    </i>
    <i>
      <x v="1230"/>
    </i>
    <i>
      <x v="1277"/>
    </i>
    <i>
      <x v="1310"/>
    </i>
    <i>
      <x v="1115"/>
    </i>
    <i>
      <x v="1023"/>
    </i>
    <i>
      <x v="747"/>
    </i>
    <i>
      <x v="682"/>
    </i>
    <i>
      <x v="627"/>
    </i>
    <i>
      <x v="815"/>
    </i>
    <i>
      <x v="685"/>
    </i>
    <i>
      <x v="836"/>
    </i>
    <i>
      <x v="867"/>
    </i>
    <i>
      <x v="427"/>
    </i>
    <i>
      <x v="511"/>
    </i>
    <i>
      <x v="438"/>
    </i>
    <i>
      <x v="222"/>
    </i>
    <i>
      <x v="289"/>
    </i>
    <i>
      <x v="121"/>
    </i>
    <i>
      <x v="146"/>
    </i>
    <i>
      <x v="102"/>
    </i>
    <i>
      <x v="137"/>
    </i>
    <i>
      <x v="1268"/>
    </i>
    <i>
      <x v="490"/>
    </i>
    <i>
      <x v="1590"/>
    </i>
    <i>
      <x v="225"/>
    </i>
    <i>
      <x v="1320"/>
    </i>
    <i>
      <x v="189"/>
    </i>
    <i>
      <x v="1098"/>
    </i>
    <i>
      <x v="1111"/>
    </i>
    <i>
      <x v="213"/>
    </i>
    <i>
      <x v="111"/>
    </i>
    <i>
      <x v="173"/>
    </i>
    <i>
      <x v="1389"/>
    </i>
    <i>
      <x v="6"/>
    </i>
    <i>
      <x v="481"/>
    </i>
    <i>
      <x v="1541"/>
    </i>
    <i>
      <x v="1522"/>
    </i>
    <i>
      <x v="1619"/>
    </i>
    <i>
      <x v="1189"/>
    </i>
    <i>
      <x v="1345"/>
    </i>
    <i>
      <x v="1103"/>
    </i>
    <i>
      <x v="936"/>
    </i>
    <i>
      <x v="1117"/>
    </i>
    <i>
      <x v="968"/>
    </i>
    <i>
      <x v="737"/>
    </i>
    <i>
      <x v="780"/>
    </i>
    <i>
      <x v="838"/>
    </i>
    <i>
      <x v="796"/>
    </i>
    <i>
      <x v="804"/>
    </i>
    <i>
      <x v="855"/>
    </i>
    <i>
      <x v="871"/>
    </i>
    <i>
      <x v="527"/>
    </i>
    <i>
      <x v="19"/>
    </i>
    <i>
      <x v="148"/>
    </i>
    <i>
      <x v="116"/>
    </i>
    <i>
      <x v="80"/>
    </i>
    <i>
      <x v="92"/>
    </i>
    <i>
      <x v="30"/>
    </i>
    <i>
      <x v="196"/>
    </i>
    <i>
      <x v="254"/>
    </i>
    <i>
      <x v="1419"/>
    </i>
    <i>
      <x v="1047"/>
    </i>
    <i>
      <x v="277"/>
    </i>
    <i>
      <x v="720"/>
    </i>
    <i>
      <x v="548"/>
    </i>
    <i>
      <x v="212"/>
    </i>
    <i>
      <x v="1351"/>
    </i>
    <i>
      <x v="1108"/>
    </i>
    <i>
      <x v="1427"/>
    </i>
    <i>
      <x v="394"/>
    </i>
    <i>
      <x v="536"/>
    </i>
    <i>
      <x v="1707"/>
    </i>
    <i>
      <x v="638"/>
    </i>
    <i>
      <x v="1717"/>
    </i>
    <i>
      <x v="1374"/>
    </i>
    <i>
      <x v="1182"/>
    </i>
    <i>
      <x v="1200"/>
    </i>
    <i>
      <x v="1319"/>
    </i>
    <i>
      <x v="1002"/>
    </i>
    <i>
      <x v="1157"/>
    </i>
    <i>
      <x v="788"/>
    </i>
    <i>
      <x v="795"/>
    </i>
    <i>
      <x v="605"/>
    </i>
    <i>
      <x v="404"/>
    </i>
    <i>
      <x v="562"/>
    </i>
    <i>
      <x v="572"/>
    </i>
    <i>
      <x v="577"/>
    </i>
    <i>
      <x v="7"/>
    </i>
    <i>
      <x v="247"/>
    </i>
    <i>
      <x v="236"/>
    </i>
    <i>
      <x v="135"/>
    </i>
    <i>
      <x v="984"/>
    </i>
    <i>
      <x v="312"/>
    </i>
    <i>
      <x v="948"/>
    </i>
    <i>
      <x v="589"/>
    </i>
    <i>
      <x v="1349"/>
    </i>
    <i>
      <x v="323"/>
    </i>
    <i>
      <x v="1043"/>
    </i>
    <i>
      <x v="140"/>
    </i>
    <i>
      <x v="381"/>
    </i>
    <i>
      <x v="313"/>
    </i>
    <i>
      <x v="88"/>
    </i>
    <i>
      <x v="330"/>
    </i>
    <i>
      <x v="1661"/>
    </i>
    <i>
      <x v="1539"/>
    </i>
    <i>
      <x v="1621"/>
    </i>
    <i>
      <x v="1611"/>
    </i>
    <i>
      <x v="1436"/>
    </i>
    <i>
      <x v="1272"/>
    </i>
    <i>
      <x v="1215"/>
    </i>
    <i>
      <x v="1275"/>
    </i>
    <i>
      <x v="1174"/>
    </i>
    <i>
      <x v="1437"/>
    </i>
    <i>
      <x v="1440"/>
    </i>
    <i>
      <x v="1321"/>
    </i>
    <i>
      <x v="889"/>
    </i>
    <i>
      <x v="941"/>
    </i>
    <i>
      <x v="922"/>
    </i>
    <i>
      <x v="1105"/>
    </i>
    <i>
      <x v="1155"/>
    </i>
    <i>
      <x v="1027"/>
    </i>
    <i>
      <x v="732"/>
    </i>
    <i>
      <x v="664"/>
    </i>
    <i>
      <x v="778"/>
    </i>
    <i>
      <x v="496"/>
    </i>
    <i>
      <x v="551"/>
    </i>
    <i>
      <x v="444"/>
    </i>
    <i>
      <x v="492"/>
    </i>
    <i>
      <x v="506"/>
    </i>
    <i>
      <x v="522"/>
    </i>
    <i>
      <x v="386"/>
    </i>
    <i>
      <x v="461"/>
    </i>
    <i>
      <x v="328"/>
    </i>
    <i>
      <x v="94"/>
    </i>
    <i>
      <x v="206"/>
    </i>
    <i>
      <x v="136"/>
    </i>
    <i>
      <x v="1556"/>
    </i>
    <i>
      <x v="434"/>
    </i>
    <i>
      <x v="673"/>
    </i>
    <i>
      <x v="143"/>
    </i>
    <i>
      <x v="1673"/>
    </i>
    <i>
      <x v="1263"/>
    </i>
    <i>
      <x v="774"/>
    </i>
    <i>
      <x v="388"/>
    </i>
    <i>
      <x v="139"/>
    </i>
    <i>
      <x v="119"/>
    </i>
    <i>
      <x v="1307"/>
    </i>
    <i>
      <x v="839"/>
    </i>
    <i>
      <x v="1049"/>
    </i>
    <i>
      <x v="725"/>
    </i>
    <i>
      <x v="1471"/>
    </i>
    <i>
      <x v="1734"/>
    </i>
    <i>
      <x v="1716"/>
    </i>
    <i>
      <x v="1515"/>
    </i>
    <i>
      <x v="1606"/>
    </i>
    <i>
      <x v="1700"/>
    </i>
    <i>
      <x v="1669"/>
    </i>
    <i>
      <x v="1462"/>
    </i>
    <i>
      <x v="1543"/>
    </i>
    <i>
      <x v="1626"/>
    </i>
    <i>
      <x v="1459"/>
    </i>
    <i>
      <x v="1258"/>
    </i>
    <i>
      <x v="1434"/>
    </i>
    <i>
      <x v="1376"/>
    </i>
    <i>
      <x v="1359"/>
    </i>
    <i>
      <x v="1367"/>
    </i>
    <i>
      <x v="1233"/>
    </i>
    <i>
      <x v="1099"/>
    </i>
    <i>
      <x v="1141"/>
    </i>
    <i>
      <x v="905"/>
    </i>
    <i>
      <x v="1060"/>
    </i>
    <i>
      <x v="1074"/>
    </i>
    <i>
      <x v="897"/>
    </i>
    <i>
      <x v="723"/>
    </i>
    <i>
      <x v="665"/>
    </i>
    <i>
      <x v="772"/>
    </i>
    <i>
      <x v="711"/>
    </i>
    <i>
      <x v="606"/>
    </i>
    <i>
      <x v="384"/>
    </i>
    <i>
      <x v="567"/>
    </i>
    <i>
      <x v="390"/>
    </i>
    <i>
      <x v="419"/>
    </i>
    <i>
      <x v="486"/>
    </i>
    <i>
      <x v="333"/>
    </i>
    <i>
      <x v="331"/>
    </i>
    <i>
      <x v="515"/>
    </i>
    <i>
      <x v="345"/>
    </i>
    <i>
      <x v="566"/>
    </i>
    <i>
      <x v="347"/>
    </i>
    <i>
      <x v="574"/>
    </i>
    <i>
      <x v="452"/>
    </i>
    <i>
      <x v="376"/>
    </i>
    <i>
      <x v="152"/>
    </i>
    <i>
      <x v="10"/>
    </i>
    <i>
      <x v="160"/>
    </i>
    <i>
      <x v="63"/>
    </i>
    <i>
      <x v="109"/>
    </i>
    <i>
      <x v="288"/>
    </i>
    <i>
      <x v="15"/>
    </i>
    <i>
      <x v="36"/>
    </i>
    <i>
      <x v="91"/>
    </i>
    <i>
      <x v="903"/>
    </i>
    <i>
      <x v="828"/>
    </i>
    <i>
      <x v="1382"/>
    </i>
    <i>
      <x v="1035"/>
    </i>
    <i>
      <x v="819"/>
    </i>
    <i>
      <x v="555"/>
    </i>
    <i>
      <x v="1692"/>
    </i>
    <i>
      <x v="885"/>
    </i>
    <i>
      <x v="753"/>
    </i>
    <i>
      <x v="399"/>
    </i>
    <i>
      <x v="4"/>
    </i>
    <i>
      <x v="53"/>
    </i>
    <i>
      <x v="233"/>
    </i>
    <i>
      <x v="2"/>
    </i>
    <i>
      <x v="1059"/>
    </i>
    <i>
      <x v="1165"/>
    </i>
    <i>
      <x v="1491"/>
    </i>
    <i>
      <x v="1187"/>
    </i>
    <i>
      <x v="1086"/>
    </i>
    <i>
      <x v="721"/>
    </i>
    <i>
      <x v="368"/>
    </i>
    <i>
      <x v="1163"/>
    </i>
    <i>
      <x v="1327"/>
    </i>
    <i>
      <x v="1280"/>
    </i>
    <i>
      <x v="1160"/>
    </i>
    <i>
      <x v="1220"/>
    </i>
    <i>
      <x v="973"/>
    </i>
    <i>
      <x v="520"/>
    </i>
    <i>
      <x v="1737"/>
    </i>
    <i>
      <x v="1552"/>
    </i>
    <i>
      <x v="1572"/>
    </i>
    <i>
      <x v="1748"/>
    </i>
    <i>
      <x v="1578"/>
    </i>
    <i>
      <x v="1656"/>
    </i>
    <i>
      <x v="1442"/>
    </i>
    <i>
      <x v="1198"/>
    </i>
    <i>
      <x v="1259"/>
    </i>
    <i>
      <x v="1084"/>
    </i>
    <i>
      <x v="1156"/>
    </i>
    <i>
      <x v="944"/>
    </i>
    <i>
      <x v="983"/>
    </i>
    <i>
      <x v="1013"/>
    </i>
    <i>
      <x v="1076"/>
    </i>
    <i>
      <x v="892"/>
    </i>
    <i>
      <x v="977"/>
    </i>
    <i>
      <x v="1114"/>
    </i>
    <i>
      <x v="1024"/>
    </i>
    <i>
      <x v="757"/>
    </i>
    <i>
      <x v="854"/>
    </i>
    <i>
      <x v="644"/>
    </i>
    <i>
      <x v="619"/>
    </i>
    <i>
      <x v="826"/>
    </i>
    <i>
      <x v="862"/>
    </i>
    <i>
      <x v="687"/>
    </i>
    <i>
      <x v="787"/>
    </i>
    <i>
      <x v="575"/>
    </i>
    <i>
      <x v="451"/>
    </i>
    <i>
      <x v="465"/>
    </i>
    <i>
      <x v="517"/>
    </i>
    <i>
      <x v="423"/>
    </i>
    <i>
      <x v="457"/>
    </i>
    <i>
      <x v="402"/>
    </i>
    <i>
      <x v="294"/>
    </i>
    <i>
      <x v="271"/>
    </i>
    <i>
      <x v="48"/>
    </i>
    <i>
      <x v="269"/>
    </i>
    <i>
      <x v="248"/>
    </i>
    <i>
      <x v="86"/>
    </i>
    <i>
      <x v="123"/>
    </i>
    <i>
      <x v="226"/>
    </i>
    <i>
      <x v="144"/>
    </i>
    <i>
      <x v="211"/>
    </i>
    <i>
      <x v="631"/>
    </i>
    <i>
      <x v="1630"/>
    </i>
    <i>
      <x v="1081"/>
    </i>
    <i>
      <x v="546"/>
    </i>
    <i>
      <x v="1721"/>
    </i>
    <i>
      <x v="69"/>
    </i>
    <i>
      <x v="1404"/>
    </i>
    <i>
      <x v="1388"/>
    </i>
    <i>
      <x v="947"/>
    </i>
    <i>
      <x v="127"/>
    </i>
    <i>
      <x v="84"/>
    </i>
    <i>
      <x v="1727"/>
    </i>
    <i>
      <x v="1601"/>
    </i>
    <i>
      <x v="1488"/>
    </i>
    <i>
      <x v="266"/>
    </i>
    <i>
      <x v="1162"/>
    </i>
    <i>
      <x v="356"/>
    </i>
    <i>
      <x v="918"/>
    </i>
    <i>
      <x v="1641"/>
    </i>
    <i>
      <x v="1470"/>
    </i>
    <i>
      <x v="1473"/>
    </i>
    <i>
      <x v="1702"/>
    </i>
    <i>
      <x v="1582"/>
    </i>
    <i>
      <x v="1682"/>
    </i>
    <i>
      <x v="1650"/>
    </i>
    <i>
      <x v="1659"/>
    </i>
    <i>
      <x v="1466"/>
    </i>
    <i>
      <x v="1518"/>
    </i>
    <i>
      <x v="1610"/>
    </i>
    <i>
      <x v="1670"/>
    </i>
    <i>
      <x v="1695"/>
    </i>
    <i>
      <x v="1623"/>
    </i>
    <i>
      <x v="1357"/>
    </i>
    <i>
      <x v="1336"/>
    </i>
    <i>
      <x v="1420"/>
    </i>
    <i>
      <x v="1194"/>
    </i>
    <i>
      <x v="1188"/>
    </i>
    <i>
      <x v="1375"/>
    </i>
    <i>
      <x v="1177"/>
    </i>
    <i>
      <x v="1297"/>
    </i>
    <i>
      <x v="1312"/>
    </i>
    <i>
      <x v="1266"/>
    </i>
    <i>
      <x v="1255"/>
    </i>
    <i>
      <x v="1239"/>
    </i>
    <i>
      <x v="1322"/>
    </i>
    <i>
      <x v="1402"/>
    </i>
    <i>
      <x v="952"/>
    </i>
    <i>
      <x v="884"/>
    </i>
    <i>
      <x v="891"/>
    </i>
    <i>
      <x v="1109"/>
    </i>
    <i>
      <x v="1007"/>
    </i>
    <i>
      <x v="879"/>
    </i>
    <i>
      <x v="911"/>
    </i>
    <i>
      <x v="1161"/>
    </i>
    <i>
      <x v="1078"/>
    </i>
    <i>
      <x v="1053"/>
    </i>
    <i>
      <x v="910"/>
    </i>
    <i>
      <x v="949"/>
    </i>
    <i>
      <x v="728"/>
    </i>
    <i>
      <x v="850"/>
    </i>
    <i>
      <x v="865"/>
    </i>
    <i>
      <x v="769"/>
    </i>
    <i>
      <x v="690"/>
    </i>
    <i>
      <x v="597"/>
    </i>
    <i>
      <x v="833"/>
    </i>
    <i>
      <x v="781"/>
    </i>
    <i>
      <x v="698"/>
    </i>
    <i>
      <x v="783"/>
    </i>
    <i>
      <x v="595"/>
    </i>
    <i>
      <x v="746"/>
    </i>
    <i>
      <x v="474"/>
    </i>
    <i>
      <x v="332"/>
    </i>
    <i>
      <x v="325"/>
    </i>
    <i>
      <x v="317"/>
    </i>
    <i>
      <x v="309"/>
    </i>
    <i>
      <x v="505"/>
    </i>
    <i>
      <x v="334"/>
    </i>
    <i>
      <x v="246"/>
    </i>
    <i>
      <x v="142"/>
    </i>
    <i>
      <x v="12"/>
    </i>
    <i>
      <x v="58"/>
    </i>
    <i>
      <x v="208"/>
    </i>
    <i>
      <x v="21"/>
    </i>
    <i>
      <x v="49"/>
    </i>
    <i>
      <x v="34"/>
    </i>
    <i>
      <x v="779"/>
    </i>
    <i>
      <x v="1180"/>
    </i>
    <i>
      <x v="1453"/>
    </i>
    <i>
      <x v="1213"/>
    </i>
    <i>
      <x v="985"/>
    </i>
    <i>
      <x v="1232"/>
    </i>
    <i>
      <x v="559"/>
    </i>
    <i>
      <x v="240"/>
    </i>
    <i>
      <x v="274"/>
    </i>
    <i>
      <x v="1408"/>
    </i>
    <i>
      <x v="324"/>
    </i>
    <i>
      <x v="410"/>
    </i>
    <i>
      <x v="925"/>
    </i>
    <i>
      <x v="409"/>
    </i>
    <i>
      <x v="1658"/>
    </i>
    <i>
      <x v="1274"/>
    </i>
    <i>
      <x v="1657"/>
    </i>
    <i>
      <x v="1458"/>
    </i>
    <i>
      <x v="590"/>
    </i>
    <i>
      <x v="484"/>
    </i>
    <i>
      <x v="310"/>
    </i>
    <i>
      <x v="1192"/>
    </i>
    <i>
      <x v="1643"/>
    </i>
    <i>
      <x v="608"/>
    </i>
    <i>
      <x v="228"/>
    </i>
    <i>
      <x v="1742"/>
    </i>
    <i>
      <x v="786"/>
    </i>
    <i>
      <x v="518"/>
    </i>
    <i>
      <x v="1593"/>
    </i>
    <i>
      <x v="1475"/>
    </i>
    <i>
      <x v="1509"/>
    </i>
    <i>
      <x v="1577"/>
    </i>
    <i>
      <x v="1564"/>
    </i>
    <i>
      <x v="1554"/>
    </i>
    <i>
      <x v="1622"/>
    </i>
    <i>
      <x v="1496"/>
    </i>
    <i>
      <x v="1607"/>
    </i>
    <i>
      <x v="1210"/>
    </i>
    <i>
      <x v="1253"/>
    </i>
    <i>
      <x v="1445"/>
    </i>
    <i>
      <x v="1173"/>
    </i>
    <i>
      <x v="1450"/>
    </i>
    <i>
      <x v="1412"/>
    </i>
    <i>
      <x v="1378"/>
    </i>
    <i>
      <x v="1400"/>
    </i>
    <i>
      <x v="1323"/>
    </i>
    <i>
      <x v="1044"/>
    </i>
    <i>
      <x v="1159"/>
    </i>
    <i>
      <x v="880"/>
    </i>
    <i>
      <x v="958"/>
    </i>
    <i>
      <x v="675"/>
    </i>
    <i>
      <x v="861"/>
    </i>
    <i>
      <x v="856"/>
    </i>
    <i>
      <x v="586"/>
    </i>
    <i>
      <x v="801"/>
    </i>
    <i>
      <x v="615"/>
    </i>
    <i>
      <x v="696"/>
    </i>
    <i>
      <x v="831"/>
    </i>
    <i>
      <x v="714"/>
    </i>
    <i>
      <x v="745"/>
    </i>
    <i>
      <x v="293"/>
    </i>
    <i>
      <x v="306"/>
    </i>
    <i>
      <x v="525"/>
    </i>
    <i>
      <x v="435"/>
    </i>
    <i>
      <x v="537"/>
    </i>
    <i>
      <x v="389"/>
    </i>
    <i>
      <x v="281"/>
    </i>
    <i>
      <x v="268"/>
    </i>
    <i>
      <x/>
    </i>
    <i>
      <x v="238"/>
    </i>
    <i>
      <x v="188"/>
    </i>
    <i>
      <x v="194"/>
    </i>
    <i>
      <x v="995"/>
    </i>
    <i>
      <x v="846"/>
    </i>
    <i>
      <x v="147"/>
    </i>
    <i>
      <x v="1214"/>
    </i>
    <i>
      <x v="1504"/>
    </i>
    <i>
      <x v="1184"/>
    </i>
    <i>
      <x v="636"/>
    </i>
    <i>
      <x v="1591"/>
    </i>
    <i>
      <x v="932"/>
    </i>
    <i>
      <x v="426"/>
    </i>
    <i>
      <x v="1723"/>
    </i>
    <i>
      <x v="1688"/>
    </i>
    <i>
      <x v="1217"/>
    </i>
    <i>
      <x v="1041"/>
    </i>
    <i>
      <x v="700"/>
    </i>
    <i>
      <x v="504"/>
    </i>
    <i>
      <x v="469"/>
    </i>
    <i>
      <x v="449"/>
    </i>
    <i>
      <x v="459"/>
    </i>
    <i>
      <x v="383"/>
    </i>
    <i>
      <x v="377"/>
    </i>
    <i>
      <x v="532"/>
    </i>
    <i>
      <x v="156"/>
    </i>
    <i>
      <x v="583"/>
    </i>
    <i>
      <x v="853"/>
    </i>
    <i>
      <x v="263"/>
    </i>
    <i>
      <x v="338"/>
    </i>
    <i>
      <x v="1088"/>
    </i>
    <i>
      <x v="300"/>
    </i>
    <i>
      <x v="540"/>
    </i>
    <i>
      <x v="1544"/>
    </i>
    <i>
      <x v="1711"/>
    </i>
    <i>
      <x v="966"/>
    </i>
    <i>
      <x v="1736"/>
    </i>
    <i>
      <x v="1644"/>
    </i>
    <i>
      <x v="1720"/>
    </i>
    <i>
      <x v="1493"/>
    </i>
    <i>
      <x v="1545"/>
    </i>
    <i>
      <x v="1690"/>
    </i>
    <i>
      <x v="1537"/>
    </i>
    <i>
      <x v="1740"/>
    </i>
    <i>
      <x v="1228"/>
    </i>
    <i>
      <x v="1315"/>
    </i>
    <i>
      <x v="1179"/>
    </i>
    <i>
      <x v="1318"/>
    </i>
    <i>
      <x v="1166"/>
    </i>
    <i>
      <x v="907"/>
    </i>
    <i>
      <x v="883"/>
    </i>
    <i>
      <x v="1025"/>
    </i>
    <i>
      <x v="1138"/>
    </i>
    <i>
      <x v="955"/>
    </i>
    <i>
      <x v="655"/>
    </i>
    <i>
      <x v="672"/>
    </i>
    <i>
      <x v="782"/>
    </i>
    <i>
      <x v="740"/>
    </i>
    <i>
      <x v="648"/>
    </i>
    <i>
      <x v="613"/>
    </i>
    <i>
      <x v="653"/>
    </i>
    <i>
      <x v="803"/>
    </i>
    <i>
      <x v="552"/>
    </i>
    <i>
      <x v="359"/>
    </i>
    <i>
      <x v="296"/>
    </i>
    <i>
      <x v="541"/>
    </i>
    <i>
      <x v="445"/>
    </i>
    <i>
      <x v="352"/>
    </i>
    <i>
      <x v="475"/>
    </i>
    <i>
      <x v="346"/>
    </i>
    <i>
      <x v="442"/>
    </i>
    <i>
      <x v="418"/>
    </i>
    <i>
      <x v="441"/>
    </i>
    <i>
      <x v="62"/>
    </i>
    <i>
      <x v="287"/>
    </i>
    <i>
      <x v="280"/>
    </i>
    <i>
      <x v="8"/>
    </i>
    <i>
      <x v="175"/>
    </i>
    <i>
      <x v="275"/>
    </i>
    <i>
      <x v="72"/>
    </i>
    <i>
      <x v="1549"/>
    </i>
    <i>
      <x v="945"/>
    </i>
    <i>
      <x v="809"/>
    </i>
    <i>
      <x v="526"/>
    </i>
    <i>
      <x v="320"/>
    </i>
    <i>
      <x v="429"/>
    </i>
    <i>
      <x v="1639"/>
    </i>
    <i>
      <x v="407"/>
    </i>
    <i>
      <x v="13"/>
    </i>
    <i>
      <x v="1033"/>
    </i>
    <i>
      <x v="760"/>
    </i>
    <i>
      <x v="558"/>
    </i>
    <i>
      <x v="565"/>
    </i>
    <i>
      <x v="1290"/>
    </i>
    <i>
      <x v="473"/>
    </i>
    <i>
      <x v="1463"/>
    </i>
    <i>
      <x v="1100"/>
    </i>
    <i>
      <x v="1087"/>
    </i>
    <i>
      <x v="122"/>
    </i>
    <i>
      <x v="859"/>
    </i>
    <i>
      <x v="1712"/>
    </i>
    <i>
      <x v="1589"/>
    </i>
    <i>
      <x v="1051"/>
    </i>
    <i>
      <x v="78"/>
    </i>
    <i>
      <x v="224"/>
    </i>
    <i>
      <x v="970"/>
    </i>
    <i>
      <x v="1574"/>
    </i>
    <i>
      <x v="1497"/>
    </i>
    <i>
      <x v="1534"/>
    </i>
    <i>
      <x v="1559"/>
    </i>
    <i>
      <x v="1642"/>
    </i>
    <i>
      <x v="1675"/>
    </i>
    <i>
      <x v="1750"/>
    </i>
    <i>
      <x v="1451"/>
    </i>
    <i>
      <x v="1170"/>
    </i>
    <i>
      <x v="1279"/>
    </i>
    <i>
      <x v="1324"/>
    </i>
    <i>
      <x v="1250"/>
    </i>
    <i>
      <x v="1283"/>
    </i>
    <i>
      <x v="1278"/>
    </i>
    <i>
      <x v="1064"/>
    </i>
    <i>
      <x v="1097"/>
    </i>
    <i>
      <x v="1077"/>
    </i>
    <i>
      <x v="1063"/>
    </i>
    <i>
      <x v="1021"/>
    </i>
    <i>
      <x v="743"/>
    </i>
    <i>
      <x v="671"/>
    </i>
    <i>
      <x v="752"/>
    </i>
    <i>
      <x v="784"/>
    </i>
    <i>
      <x v="669"/>
    </i>
    <i>
      <x v="756"/>
    </i>
    <i>
      <x v="744"/>
    </i>
    <i>
      <x v="849"/>
    </i>
    <i>
      <x v="647"/>
    </i>
    <i>
      <x v="763"/>
    </i>
    <i>
      <x v="738"/>
    </i>
    <i>
      <x v="535"/>
    </i>
    <i>
      <x v="502"/>
    </i>
    <i>
      <x v="424"/>
    </i>
    <i>
      <x v="519"/>
    </i>
    <i>
      <x v="503"/>
    </i>
    <i>
      <x v="403"/>
    </i>
    <i>
      <x v="507"/>
    </i>
    <i>
      <x v="220"/>
    </i>
    <i>
      <x v="138"/>
    </i>
    <i>
      <x v="242"/>
    </i>
    <i>
      <x v="895"/>
    </i>
    <i>
      <x v="1199"/>
    </i>
    <i>
      <x v="174"/>
    </i>
    <i>
      <x v="811"/>
    </i>
    <i>
      <x v="1370"/>
    </i>
    <i>
      <x v="539"/>
    </i>
    <i>
      <x v="1205"/>
    </i>
    <i>
      <x v="1395"/>
    </i>
    <i>
      <x v="999"/>
    </i>
    <i>
      <x v="802"/>
    </i>
    <i>
      <x v="708"/>
    </i>
    <i>
      <x v="318"/>
    </i>
    <i>
      <x v="467"/>
    </i>
    <i>
      <x v="133"/>
    </i>
    <i>
      <x v="750"/>
    </i>
    <i>
      <x v="107"/>
    </i>
    <i>
      <x v="1516"/>
    </i>
    <i>
      <x v="1696"/>
    </i>
    <i>
      <x v="1403"/>
    </i>
    <i>
      <x v="1276"/>
    </i>
    <i>
      <x v="915"/>
    </i>
    <i>
      <x v="1016"/>
    </i>
    <i>
      <x v="387"/>
    </i>
    <i>
      <x v="1067"/>
    </i>
    <i>
      <x v="1096"/>
    </i>
    <i>
      <x v="391"/>
    </i>
    <i>
      <x v="942"/>
    </i>
    <i>
      <x v="748"/>
    </i>
    <i>
      <x v="408"/>
    </i>
    <i>
      <x v="651"/>
    </i>
    <i>
      <x v="1225"/>
    </i>
    <i>
      <x v="1547"/>
    </i>
    <i>
      <x v="1172"/>
    </i>
    <i>
      <x v="1398"/>
    </i>
    <i>
      <x v="1646"/>
    </i>
    <i>
      <x v="1576"/>
    </i>
    <i>
      <x v="1746"/>
    </i>
    <i>
      <x v="1510"/>
    </i>
    <i>
      <x v="1521"/>
    </i>
    <i>
      <x v="1693"/>
    </i>
    <i>
      <x v="1494"/>
    </i>
    <i>
      <x v="1485"/>
    </i>
    <i>
      <x v="1476"/>
    </i>
    <i>
      <x v="1649"/>
    </i>
    <i>
      <x v="1405"/>
    </i>
    <i>
      <x v="1265"/>
    </i>
    <i>
      <x v="1234"/>
    </i>
    <i>
      <x v="1353"/>
    </i>
    <i>
      <x v="1264"/>
    </i>
    <i>
      <x v="1193"/>
    </i>
    <i>
      <x v="1311"/>
    </i>
    <i>
      <x v="1361"/>
    </i>
    <i>
      <x v="1432"/>
    </i>
    <i>
      <x v="1168"/>
    </i>
    <i>
      <x v="1123"/>
    </i>
    <i>
      <x v="882"/>
    </i>
    <i>
      <x v="1093"/>
    </i>
    <i>
      <x v="992"/>
    </i>
    <i>
      <x v="957"/>
    </i>
    <i>
      <x v="1034"/>
    </i>
    <i>
      <x v="909"/>
    </i>
    <i>
      <x v="591"/>
    </i>
    <i>
      <x v="863"/>
    </i>
    <i>
      <x v="670"/>
    </i>
    <i>
      <x v="777"/>
    </i>
    <i>
      <x v="798"/>
    </i>
    <i>
      <x v="483"/>
    </i>
    <i>
      <x v="497"/>
    </i>
    <i>
      <x v="327"/>
    </i>
    <i>
      <x v="556"/>
    </i>
    <i>
      <x v="446"/>
    </i>
    <i>
      <x v="360"/>
    </i>
    <i>
      <x v="322"/>
    </i>
    <i>
      <x v="549"/>
    </i>
    <i>
      <x v="1"/>
    </i>
    <i>
      <x v="32"/>
    </i>
    <i>
      <x v="201"/>
    </i>
    <i>
      <x v="218"/>
    </i>
    <i>
      <x v="79"/>
    </i>
    <i>
      <x v="128"/>
    </i>
    <i>
      <x v="257"/>
    </i>
    <i>
      <x v="151"/>
    </i>
    <i>
      <x v="765"/>
    </i>
    <i>
      <x v="582"/>
    </i>
    <i>
      <x v="159"/>
    </i>
    <i>
      <x v="1635"/>
    </i>
    <i>
      <x v="1052"/>
    </i>
    <i>
      <x v="1637"/>
    </i>
    <i>
      <x v="557"/>
    </i>
    <i>
      <x v="40"/>
    </i>
    <i>
      <x v="1613"/>
    </i>
    <i>
      <x v="479"/>
    </i>
    <i>
      <x v="688"/>
    </i>
    <i>
      <x v="61"/>
    </i>
    <i>
      <x v="1190"/>
    </i>
    <i>
      <x v="1270"/>
    </i>
    <i>
      <x v="1121"/>
    </i>
    <i>
      <x v="1148"/>
    </i>
    <i>
      <x v="775"/>
    </i>
    <i>
      <x v="464"/>
    </i>
    <i>
      <x v="47"/>
    </i>
    <i>
      <x v="894"/>
    </i>
    <i>
      <x v="550"/>
    </i>
    <i>
      <x v="380"/>
    </i>
    <i>
      <x v="600"/>
    </i>
    <i>
      <x v="234"/>
    </i>
    <i>
      <x v="1056"/>
    </i>
    <i>
      <x v="923"/>
    </i>
    <i>
      <x v="1478"/>
    </i>
    <i>
      <x v="1481"/>
    </i>
    <i>
      <x v="1469"/>
    </i>
    <i>
      <x v="1689"/>
    </i>
    <i>
      <x v="1464"/>
    </i>
    <i>
      <x v="1502"/>
    </i>
    <i>
      <x v="1634"/>
    </i>
    <i>
      <x v="1486"/>
    </i>
    <i>
      <x v="1651"/>
    </i>
    <i>
      <x v="1407"/>
    </i>
    <i>
      <x v="1393"/>
    </i>
    <i>
      <x v="1271"/>
    </i>
    <i>
      <x v="1335"/>
    </i>
    <i>
      <x v="1222"/>
    </i>
    <i>
      <x v="1348"/>
    </i>
    <i>
      <x v="1289"/>
    </i>
    <i>
      <x v="1368"/>
    </i>
    <i>
      <x v="1371"/>
    </i>
    <i>
      <x v="1000"/>
    </i>
    <i>
      <x v="900"/>
    </i>
    <i>
      <x v="1145"/>
    </i>
    <i>
      <x v="1048"/>
    </i>
    <i>
      <x v="914"/>
    </i>
    <i>
      <x v="1136"/>
    </i>
    <i>
      <x v="1089"/>
    </i>
    <i>
      <x v="908"/>
    </i>
    <i>
      <x v="1028"/>
    </i>
    <i>
      <x v="1006"/>
    </i>
    <i>
      <x v="1071"/>
    </i>
    <i>
      <x v="943"/>
    </i>
    <i>
      <x v="1083"/>
    </i>
    <i>
      <x v="715"/>
    </i>
    <i>
      <x v="593"/>
    </i>
    <i>
      <x v="587"/>
    </i>
    <i>
      <x v="623"/>
    </i>
    <i>
      <x v="614"/>
    </i>
    <i>
      <x v="629"/>
    </i>
    <i>
      <x v="592"/>
    </i>
    <i>
      <x v="576"/>
    </i>
    <i>
      <x v="351"/>
    </i>
    <i>
      <x v="348"/>
    </i>
    <i>
      <x v="538"/>
    </i>
    <i>
      <x v="396"/>
    </i>
    <i>
      <x v="292"/>
    </i>
    <i>
      <x v="462"/>
    </i>
    <i>
      <x v="316"/>
    </i>
    <i>
      <x v="303"/>
    </i>
    <i>
      <x v="398"/>
    </i>
    <i>
      <x v="470"/>
    </i>
    <i>
      <x v="453"/>
    </i>
    <i>
      <x v="255"/>
    </i>
    <i>
      <x v="99"/>
    </i>
    <i>
      <x v="126"/>
    </i>
    <i>
      <x v="250"/>
    </i>
    <i>
      <x v="258"/>
    </i>
    <i>
      <x v="260"/>
    </i>
    <i>
      <x v="163"/>
    </i>
    <i>
      <x v="264"/>
    </i>
    <i>
      <x v="227"/>
    </i>
    <i>
      <x v="145"/>
    </i>
    <i>
      <x v="609"/>
    </i>
    <i>
      <x v="437"/>
    </i>
    <i>
      <x v="113"/>
    </i>
    <i>
      <x v="1248"/>
    </i>
    <i>
      <x v="1054"/>
    </i>
    <i>
      <x v="382"/>
    </i>
    <i>
      <x v="1391"/>
    </i>
    <i>
      <x v="1633"/>
    </i>
    <i>
      <x v="1579"/>
    </i>
    <i>
      <x v="1665"/>
    </i>
    <i>
      <x v="1614"/>
    </i>
    <i>
      <x v="1553"/>
    </i>
    <i>
      <x v="967"/>
    </i>
    <i>
      <x v="1164"/>
    </i>
    <i>
      <x v="578"/>
    </i>
    <i>
      <x v="20"/>
    </i>
    <i>
      <x v="1131"/>
    </i>
    <i>
      <x v="1116"/>
    </i>
    <i>
      <x v="602"/>
    </i>
    <i>
      <x v="547"/>
    </i>
    <i>
      <x v="39"/>
    </i>
    <i>
      <x v="203"/>
    </i>
    <i>
      <x v="1020"/>
    </i>
    <i>
      <x v="249"/>
    </i>
    <i>
      <x v="1555"/>
    </i>
    <i>
      <x v="1249"/>
    </i>
    <i>
      <x v="1246"/>
    </i>
    <i>
      <x v="1741"/>
    </i>
    <i>
      <x v="1698"/>
    </i>
    <i>
      <x v="1511"/>
    </i>
    <i>
      <x v="1609"/>
    </i>
    <i>
      <x v="1596"/>
    </i>
    <i>
      <x v="1571"/>
    </i>
    <i>
      <x v="1738"/>
    </i>
    <i>
      <x v="1308"/>
    </i>
    <i>
      <x v="1296"/>
    </i>
    <i>
      <x v="1430"/>
    </i>
    <i>
      <x v="1455"/>
    </i>
    <i>
      <x v="1397"/>
    </i>
    <i>
      <x v="1247"/>
    </i>
    <i>
      <x v="1286"/>
    </i>
    <i>
      <x v="1363"/>
    </i>
    <i>
      <x v="1316"/>
    </i>
    <i>
      <x v="1438"/>
    </i>
    <i>
      <x v="1231"/>
    </i>
    <i>
      <x v="1262"/>
    </i>
    <i>
      <x v="1448"/>
    </i>
    <i>
      <x v="1010"/>
    </i>
    <i>
      <x v="1042"/>
    </i>
    <i>
      <x v="899"/>
    </i>
    <i>
      <x v="1129"/>
    </i>
    <i>
      <x v="1134"/>
    </i>
    <i>
      <x v="1143"/>
    </i>
    <i>
      <x v="1126"/>
    </i>
    <i>
      <x v="1073"/>
    </i>
    <i>
      <x v="646"/>
    </i>
    <i>
      <x v="789"/>
    </i>
    <i>
      <x v="808"/>
    </i>
    <i>
      <x v="735"/>
    </i>
    <i>
      <x v="369"/>
    </i>
    <i>
      <x v="405"/>
    </i>
    <i>
      <x v="436"/>
    </i>
    <i>
      <x v="412"/>
    </i>
    <i>
      <x v="468"/>
    </i>
    <i>
      <x v="373"/>
    </i>
    <i>
      <x v="339"/>
    </i>
    <i>
      <x v="529"/>
    </i>
    <i>
      <x v="200"/>
    </i>
    <i>
      <x v="162"/>
    </i>
    <i>
      <x v="168"/>
    </i>
    <i>
      <x v="1325"/>
    </i>
    <i>
      <x v="991"/>
    </i>
    <i>
      <x v="385"/>
    </i>
    <i>
      <x v="579"/>
    </i>
    <i>
      <x v="1309"/>
    </i>
    <i>
      <x v="1197"/>
    </i>
    <i>
      <x v="1032"/>
    </i>
    <i>
      <x v="954"/>
    </i>
    <i>
      <x v="115"/>
    </i>
    <i>
      <x v="1417"/>
    </i>
    <i>
      <x v="428"/>
    </i>
    <i>
      <x v="573"/>
    </i>
    <i>
      <x v="77"/>
    </i>
    <i>
      <x v="172"/>
    </i>
    <i>
      <x v="336"/>
    </i>
    <i>
      <x v="981"/>
    </i>
    <i>
      <x v="1625"/>
    </i>
    <i>
      <x v="926"/>
    </i>
    <i>
      <x v="52"/>
    </i>
    <i>
      <x v="990"/>
    </i>
    <i>
      <x v="652"/>
    </i>
    <i>
      <x v="89"/>
    </i>
    <i>
      <x v="1202"/>
    </i>
    <i>
      <x v="1065"/>
    </i>
    <i>
      <x v="940"/>
    </i>
    <i>
      <x v="913"/>
    </i>
    <i>
      <x v="1546"/>
    </i>
    <i>
      <x v="1624"/>
    </i>
    <i>
      <x v="1581"/>
    </i>
    <i>
      <x v="1729"/>
    </i>
    <i>
      <x v="1655"/>
    </i>
    <i>
      <x v="1472"/>
    </i>
    <i>
      <x v="1563"/>
    </i>
    <i>
      <x v="1223"/>
    </i>
    <i>
      <x v="1384"/>
    </i>
    <i>
      <x v="1342"/>
    </i>
    <i>
      <x v="1424"/>
    </i>
    <i>
      <x v="1218"/>
    </i>
    <i>
      <x v="1050"/>
    </i>
    <i>
      <x v="1026"/>
    </i>
    <i>
      <x v="1135"/>
    </i>
    <i>
      <x v="963"/>
    </i>
    <i>
      <x v="1147"/>
    </i>
    <i>
      <x v="1118"/>
    </i>
    <i>
      <x v="988"/>
    </i>
    <i>
      <x v="820"/>
    </i>
    <i>
      <x v="768"/>
    </i>
    <i>
      <x v="691"/>
    </i>
    <i>
      <x v="601"/>
    </i>
    <i>
      <x v="624"/>
    </i>
    <i>
      <x v="857"/>
    </i>
    <i>
      <x v="705"/>
    </i>
    <i>
      <x v="640"/>
    </i>
    <i>
      <x v="514"/>
    </i>
    <i>
      <x v="432"/>
    </i>
    <i>
      <x v="554"/>
    </i>
    <i>
      <x v="563"/>
    </i>
    <i>
      <x v="342"/>
    </i>
    <i>
      <x v="512"/>
    </i>
    <i>
      <x v="417"/>
    </i>
    <i>
      <x v="304"/>
    </i>
    <i>
      <x v="87"/>
    </i>
    <i>
      <x v="177"/>
    </i>
    <i>
      <x v="68"/>
    </i>
    <i>
      <x v="105"/>
    </i>
    <i>
      <x v="27"/>
    </i>
    <i>
      <x v="229"/>
    </i>
    <i>
      <x v="60"/>
    </i>
    <i>
      <x v="265"/>
    </i>
    <i>
      <x v="192"/>
    </i>
    <i>
      <x v="43"/>
    </i>
    <i>
      <x v="197"/>
    </i>
    <i>
      <x v="1362"/>
    </i>
    <i>
      <x v="1046"/>
    </i>
    <i>
      <x v="253"/>
    </i>
    <i>
      <x v="1425"/>
    </i>
    <i>
      <x v="1536"/>
    </i>
    <i>
      <x v="929"/>
    </i>
    <i>
      <x v="1674"/>
    </i>
    <i>
      <x v="81"/>
    </i>
    <i>
      <x v="51"/>
    </i>
    <i>
      <x v="1594"/>
    </i>
    <i>
      <x v="516"/>
    </i>
    <i>
      <x v="1705"/>
    </i>
    <i>
      <x v="456"/>
    </i>
    <i>
      <x v="920"/>
    </i>
    <i>
      <x v="1557"/>
    </i>
    <i>
      <x v="1525"/>
    </i>
    <i>
      <x v="1699"/>
    </i>
    <i>
      <x v="1529"/>
    </i>
    <i>
      <x v="1706"/>
    </i>
    <i>
      <x v="1603"/>
    </i>
    <i>
      <x v="1732"/>
    </i>
    <i>
      <x v="1694"/>
    </i>
    <i>
      <x v="1587"/>
    </i>
    <i>
      <x v="1386"/>
    </i>
    <i>
      <x v="1236"/>
    </i>
    <i>
      <x v="1238"/>
    </i>
    <i>
      <x v="1410"/>
    </i>
    <i>
      <x v="1372"/>
    </i>
    <i>
      <x v="1415"/>
    </i>
    <i>
      <x v="1178"/>
    </i>
    <i>
      <x v="1038"/>
    </i>
    <i>
      <x v="1092"/>
    </i>
    <i>
      <x v="1090"/>
    </i>
    <i>
      <x v="898"/>
    </i>
    <i>
      <x v="962"/>
    </i>
    <i>
      <x v="979"/>
    </i>
    <i>
      <x v="1137"/>
    </i>
    <i>
      <x v="754"/>
    </i>
    <i>
      <x v="792"/>
    </i>
    <i>
      <x v="658"/>
    </i>
    <i>
      <x v="785"/>
    </i>
    <i>
      <x v="726"/>
    </i>
    <i>
      <x v="805"/>
    </i>
    <i>
      <x v="641"/>
    </i>
    <i>
      <x v="297"/>
    </i>
    <i>
      <x v="440"/>
    </i>
    <i>
      <x v="295"/>
    </i>
    <i>
      <x v="326"/>
    </i>
    <i>
      <x v="415"/>
    </i>
    <i>
      <x v="530"/>
    </i>
    <i>
      <x v="531"/>
    </i>
    <i>
      <x v="76"/>
    </i>
    <i>
      <x v="129"/>
    </i>
    <i>
      <x v="74"/>
    </i>
    <i>
      <x v="56"/>
    </i>
    <i>
      <x v="190"/>
    </i>
    <i>
      <x v="830"/>
    </i>
    <i>
      <x v="874"/>
    </i>
    <i>
      <x v="185"/>
    </i>
    <i>
      <x v="315"/>
    </i>
    <i>
      <x v="443"/>
    </i>
    <i>
      <x v="1583"/>
    </i>
    <i>
      <x v="1338"/>
    </i>
    <i>
      <x v="825"/>
    </i>
    <i>
      <x v="528"/>
    </i>
    <i>
      <x v="1685"/>
    </i>
    <i>
      <x v="1206"/>
    </i>
    <i>
      <x v="1150"/>
    </i>
    <i>
      <x v="584"/>
    </i>
    <i>
      <x v="621"/>
    </i>
    <i>
      <x v="1528"/>
    </i>
    <i>
      <x v="209"/>
    </i>
    <i>
      <x v="1102"/>
    </i>
    <i>
      <x v="256"/>
    </i>
    <i>
      <x v="149"/>
    </i>
    <i>
      <x v="1091"/>
    </i>
    <i>
      <x v="689"/>
    </i>
    <i>
      <x v="1709"/>
    </i>
    <i>
      <x v="1597"/>
    </i>
    <i>
      <x v="1749"/>
    </i>
    <i>
      <x v="1677"/>
    </i>
    <i>
      <x v="1533"/>
    </i>
    <i>
      <x v="1745"/>
    </i>
    <i>
      <x v="1500"/>
    </i>
    <i>
      <x v="1612"/>
    </i>
    <i>
      <x v="1444"/>
    </i>
    <i>
      <x v="1254"/>
    </i>
    <i>
      <x v="1421"/>
    </i>
    <i>
      <x v="1431"/>
    </i>
    <i>
      <x v="1212"/>
    </i>
    <i>
      <x v="1288"/>
    </i>
    <i>
      <x v="1306"/>
    </i>
    <i>
      <x v="1381"/>
    </i>
    <i>
      <x v="975"/>
    </i>
    <i>
      <x v="953"/>
    </i>
    <i>
      <x v="1014"/>
    </i>
    <i>
      <x v="901"/>
    </i>
    <i>
      <x v="890"/>
    </i>
    <i>
      <x v="1062"/>
    </i>
    <i>
      <x v="961"/>
    </i>
    <i>
      <x v="996"/>
    </i>
    <i>
      <x v="1167"/>
    </i>
    <i>
      <x v="1079"/>
    </i>
    <i>
      <x v="1133"/>
    </i>
    <i>
      <x v="870"/>
    </i>
    <i>
      <x v="847"/>
    </i>
    <i>
      <x v="717"/>
    </i>
    <i>
      <x v="663"/>
    </i>
    <i>
      <x v="770"/>
    </i>
    <i>
      <x v="797"/>
    </i>
    <i>
      <x v="791"/>
    </i>
    <i>
      <x v="823"/>
    </i>
    <i>
      <x v="298"/>
    </i>
    <i>
      <x v="355"/>
    </i>
    <i>
      <x v="542"/>
    </i>
    <i>
      <x v="501"/>
    </i>
    <i>
      <x v="510"/>
    </i>
    <i>
      <x v="165"/>
    </i>
    <i>
      <x v="290"/>
    </i>
    <i>
      <x v="101"/>
    </i>
    <i>
      <x v="170"/>
    </i>
    <i>
      <x v="279"/>
    </i>
    <i>
      <x v="161"/>
    </i>
    <i>
      <x v="239"/>
    </i>
    <i>
      <x v="291"/>
    </i>
    <i>
      <x v="98"/>
    </i>
    <i>
      <x v="241"/>
    </i>
    <i>
      <x v="231"/>
    </i>
    <i>
      <x v="1252"/>
    </i>
    <i>
      <x v="662"/>
    </i>
    <i>
      <x v="1503"/>
    </i>
    <i>
      <x v="1216"/>
    </i>
    <i>
      <x v="1113"/>
    </i>
    <i>
      <x v="202"/>
    </i>
    <i>
      <x v="251"/>
    </i>
    <i>
      <x v="1365"/>
    </i>
    <i>
      <x v="694"/>
    </i>
    <i>
      <x v="534"/>
    </i>
    <i>
      <x v="110"/>
    </i>
    <i>
      <x v="1477"/>
    </i>
    <i>
      <x v="1413"/>
    </i>
    <i>
      <x v="364"/>
    </i>
    <i>
      <x v="134"/>
    </i>
    <i>
      <x v="9"/>
    </i>
    <i>
      <x v="82"/>
    </i>
    <i>
      <x v="118"/>
    </i>
    <i>
      <x v="736"/>
    </i>
    <i>
      <x v="1482"/>
    </i>
    <i>
      <x v="1666"/>
    </i>
    <i>
      <x v="1005"/>
    </i>
    <i>
      <x v="917"/>
    </i>
    <i>
      <x v="1019"/>
    </i>
    <i>
      <x v="1055"/>
    </i>
    <i>
      <x v="35"/>
    </i>
    <i>
      <x v="476"/>
    </i>
    <i>
      <x v="1638"/>
    </i>
    <i>
      <x v="1687"/>
    </i>
    <i>
      <x v="1653"/>
    </i>
    <i>
      <x v="1460"/>
    </i>
    <i>
      <x v="1730"/>
    </i>
    <i>
      <x v="1558"/>
    </i>
    <i>
      <x v="1175"/>
    </i>
    <i>
      <x v="1439"/>
    </i>
    <i>
      <x v="1281"/>
    </i>
    <i>
      <x v="1287"/>
    </i>
    <i>
      <x v="1406"/>
    </i>
    <i>
      <x v="1191"/>
    </i>
    <i>
      <x v="1245"/>
    </i>
    <i>
      <x v="1301"/>
    </i>
    <i>
      <x v="1029"/>
    </i>
    <i>
      <x v="919"/>
    </i>
    <i>
      <x v="1069"/>
    </i>
    <i>
      <x v="1057"/>
    </i>
    <i>
      <x v="628"/>
    </i>
    <i>
      <x v="639"/>
    </i>
    <i>
      <x v="704"/>
    </i>
    <i>
      <x v="703"/>
    </i>
    <i>
      <x v="620"/>
    </i>
    <i>
      <x v="645"/>
    </i>
    <i>
      <x v="722"/>
    </i>
    <i>
      <x v="739"/>
    </i>
    <i>
      <x v="758"/>
    </i>
    <i>
      <x v="800"/>
    </i>
    <i>
      <x v="676"/>
    </i>
    <i>
      <x v="759"/>
    </i>
    <i>
      <x v="491"/>
    </i>
    <i>
      <x v="489"/>
    </i>
    <i>
      <x v="480"/>
    </i>
    <i>
      <x v="341"/>
    </i>
    <i>
      <x v="571"/>
    </i>
    <i>
      <x v="378"/>
    </i>
    <i>
      <x v="73"/>
    </i>
    <i>
      <x v="204"/>
    </i>
    <i>
      <x v="182"/>
    </i>
    <i>
      <x v="154"/>
    </i>
    <i>
      <x v="478"/>
    </i>
    <i>
      <x v="31"/>
    </i>
    <i>
      <x v="927"/>
    </i>
    <i>
      <x v="1132"/>
    </i>
    <i>
      <x v="1739"/>
    </i>
    <i>
      <x v="1506"/>
    </i>
    <i>
      <x v="1369"/>
    </i>
    <i>
      <x v="978"/>
    </i>
    <i>
      <x v="1018"/>
    </i>
    <i>
      <x v="790"/>
    </i>
    <i>
      <x v="821"/>
    </i>
    <i>
      <x v="210"/>
    </i>
    <i>
      <x v="286"/>
    </i>
    <i>
      <x v="130"/>
    </i>
    <i>
      <x v="1229"/>
    </i>
    <i>
      <x v="1203"/>
    </i>
    <i>
      <x v="814"/>
    </i>
    <i>
      <x v="773"/>
    </i>
    <i>
      <x v="358"/>
    </i>
    <i>
      <x v="361"/>
    </i>
    <i>
      <x v="1550"/>
    </i>
    <i>
      <x v="1640"/>
    </i>
    <i>
      <x v="1735"/>
    </i>
    <i>
      <x v="1618"/>
    </i>
    <i>
      <x v="1565"/>
    </i>
    <i>
      <x v="1517"/>
    </i>
    <i>
      <x v="1551"/>
    </i>
    <i>
      <x v="1629"/>
    </i>
    <i>
      <x v="1710"/>
    </i>
    <i>
      <x v="1663"/>
    </i>
    <i>
      <x v="1701"/>
    </i>
    <i>
      <x v="1538"/>
    </i>
    <i>
      <x v="1479"/>
    </i>
    <i>
      <x v="1261"/>
    </i>
    <i>
      <x v="1358"/>
    </i>
    <i>
      <x v="1226"/>
    </i>
    <i>
      <x v="1443"/>
    </i>
    <i>
      <x v="1257"/>
    </i>
    <i>
      <x v="1314"/>
    </i>
    <i>
      <x v="1331"/>
    </i>
    <i>
      <x v="974"/>
    </i>
    <i>
      <x v="1146"/>
    </i>
    <i>
      <x v="876"/>
    </i>
    <i>
      <x v="1040"/>
    </i>
    <i>
      <x v="1119"/>
    </i>
    <i>
      <x v="1101"/>
    </i>
    <i>
      <x v="634"/>
    </i>
    <i>
      <x v="650"/>
    </i>
    <i>
      <x v="829"/>
    </i>
    <i>
      <x v="766"/>
    </i>
    <i>
      <x v="632"/>
    </i>
    <i>
      <x v="588"/>
    </i>
    <i>
      <x v="656"/>
    </i>
    <i>
      <x v="799"/>
    </i>
    <i>
      <x v="667"/>
    </i>
    <i>
      <x v="858"/>
    </i>
    <i>
      <x v="611"/>
    </i>
    <i>
      <x v="841"/>
    </i>
    <i>
      <x v="729"/>
    </i>
    <i>
      <x v="308"/>
    </i>
    <i>
      <x v="485"/>
    </i>
    <i>
      <x v="524"/>
    </i>
    <i>
      <x v="350"/>
    </i>
    <i>
      <x v="498"/>
    </i>
    <i>
      <x v="366"/>
    </i>
    <i>
      <x v="523"/>
    </i>
    <i>
      <x v="37"/>
    </i>
    <i>
      <x v="65"/>
    </i>
    <i>
      <x v="96"/>
    </i>
    <i>
      <x v="93"/>
    </i>
    <i>
      <x v="243"/>
    </i>
    <i>
      <x v="184"/>
    </i>
    <i>
      <x v="902"/>
    </i>
    <i>
      <x v="844"/>
    </i>
    <i>
      <x v="741"/>
    </i>
    <i>
      <x v="178"/>
    </i>
    <i>
      <x v="1139"/>
    </i>
    <i>
      <x v="131"/>
    </i>
    <i>
      <x v="1124"/>
    </i>
    <i>
      <x v="157"/>
    </i>
    <i>
      <x v="1468"/>
    </i>
    <i>
      <x v="1224"/>
    </i>
    <i>
      <x v="1394"/>
    </i>
    <i>
      <x v="1429"/>
    </i>
    <i>
      <x v="1282"/>
    </i>
    <i>
      <x v="1409"/>
    </i>
    <i>
      <x v="998"/>
    </i>
    <i>
      <x v="1127"/>
    </i>
    <i>
      <x v="960"/>
    </i>
    <i>
      <x v="965"/>
    </i>
    <i>
      <x v="1039"/>
    </i>
    <i>
      <x v="733"/>
    </i>
    <i>
      <x v="709"/>
    </i>
    <i>
      <x v="842"/>
    </i>
    <i>
      <x v="599"/>
    </i>
    <i>
      <x v="716"/>
    </i>
    <i>
      <x v="817"/>
    </i>
    <i>
      <x v="824"/>
    </i>
    <i>
      <x v="832"/>
    </i>
    <i>
      <x v="477"/>
    </i>
    <i>
      <x v="508"/>
    </i>
    <i>
      <x v="421"/>
    </i>
    <i>
      <x v="495"/>
    </i>
    <i>
      <x v="450"/>
    </i>
    <i>
      <x v="329"/>
    </i>
    <i>
      <x v="117"/>
    </i>
    <i>
      <x v="939"/>
    </i>
    <i>
      <x v="207"/>
    </i>
    <i>
      <x v="1676"/>
    </i>
    <i>
      <x v="482"/>
    </i>
    <i>
      <x v="186"/>
    </i>
    <i>
      <x v="604"/>
    </i>
    <i>
      <x v="276"/>
    </i>
    <i>
      <x v="400"/>
    </i>
    <i>
      <x v="1697"/>
    </i>
    <i>
      <x v="1354"/>
    </i>
    <i>
      <x v="354"/>
    </i>
    <i>
      <x v="1654"/>
    </i>
    <i>
      <x v="1731"/>
    </i>
    <i>
      <x v="1592"/>
    </i>
    <i>
      <x v="1298"/>
    </i>
    <i>
      <x v="1171"/>
    </i>
    <i>
      <x v="1294"/>
    </i>
    <i>
      <x v="1305"/>
    </i>
    <i>
      <x v="950"/>
    </i>
    <i>
      <x v="982"/>
    </i>
    <i>
      <x v="1045"/>
    </i>
    <i>
      <x v="810"/>
    </i>
    <i>
      <x v="643"/>
    </i>
    <i>
      <x v="697"/>
    </i>
    <i>
      <x v="868"/>
    </i>
    <i>
      <x v="761"/>
    </i>
    <i>
      <x v="806"/>
    </i>
    <i>
      <x v="843"/>
    </i>
    <i>
      <x v="493"/>
    </i>
    <i>
      <x v="375"/>
    </i>
    <i>
      <x v="447"/>
    </i>
    <i>
      <x v="267"/>
    </i>
    <i>
      <x v="5"/>
    </i>
    <i>
      <x v="112"/>
    </i>
    <i>
      <x v="282"/>
    </i>
    <i>
      <x v="1426"/>
    </i>
    <i>
      <x v="678"/>
    </i>
    <i>
      <x v="872"/>
    </i>
    <i>
      <x v="812"/>
    </i>
    <i>
      <x v="337"/>
    </i>
    <i>
      <x v="180"/>
    </i>
    <i>
      <x v="585"/>
    </i>
    <i>
      <x v="989"/>
    </i>
    <i>
      <x v="1329"/>
    </i>
    <i>
      <x v="896"/>
    </i>
    <i>
      <x v="1110"/>
    </i>
    <i>
      <x v="616"/>
    </i>
    <i>
      <x v="618"/>
    </i>
    <i>
      <x v="633"/>
    </i>
    <i>
      <x v="232"/>
    </i>
    <i>
      <x v="1207"/>
    </i>
    <i>
      <x v="937"/>
    </i>
    <i>
      <x v="219"/>
    </i>
    <i>
      <x v="230"/>
    </i>
    <i>
      <x v="1671"/>
    </i>
    <i>
      <x v="42"/>
    </i>
    <i>
      <x v="1575"/>
    </i>
    <i>
      <x v="1524"/>
    </i>
    <i>
      <x v="1722"/>
    </i>
    <i>
      <x v="1584"/>
    </i>
    <i>
      <x v="1484"/>
    </i>
    <i>
      <x v="1599"/>
    </i>
    <i>
      <x v="1585"/>
    </i>
    <i>
      <x v="1604"/>
    </i>
    <i>
      <x v="1428"/>
    </i>
    <i>
      <x v="1433"/>
    </i>
    <i>
      <x v="1211"/>
    </i>
    <i>
      <x v="1227"/>
    </i>
    <i>
      <x v="1418"/>
    </i>
    <i>
      <x v="921"/>
    </i>
    <i>
      <x v="906"/>
    </i>
    <i>
      <x v="1140"/>
    </i>
    <i>
      <x v="878"/>
    </i>
    <i>
      <x v="1095"/>
    </i>
    <i>
      <x v="1120"/>
    </i>
    <i>
      <x v="1152"/>
    </i>
    <i>
      <x v="1009"/>
    </i>
    <i>
      <x v="964"/>
    </i>
    <i>
      <x v="986"/>
    </i>
    <i>
      <x v="730"/>
    </i>
    <i>
      <x v="692"/>
    </i>
    <i>
      <x v="848"/>
    </i>
    <i>
      <x v="642"/>
    </i>
    <i>
      <x v="681"/>
    </i>
    <i>
      <x v="686"/>
    </i>
    <i>
      <x v="707"/>
    </i>
    <i>
      <x v="834"/>
    </i>
    <i>
      <x v="852"/>
    </i>
    <i>
      <x v="851"/>
    </i>
    <i>
      <x v="397"/>
    </i>
    <i>
      <x v="545"/>
    </i>
    <i>
      <x v="499"/>
    </i>
    <i>
      <x v="262"/>
    </i>
    <i>
      <x v="66"/>
    </i>
    <i>
      <x v="29"/>
    </i>
    <i>
      <x v="363"/>
    </i>
    <i>
      <x v="1303"/>
    </i>
    <i>
      <x v="702"/>
    </i>
    <i>
      <x v="1456"/>
    </i>
    <i>
      <x v="860"/>
    </i>
    <i>
      <x v="124"/>
    </i>
    <i>
      <x v="1568"/>
    </i>
    <i>
      <x v="41"/>
    </i>
    <i>
      <x v="1068"/>
    </i>
    <i>
      <x v="1620"/>
    </i>
    <i>
      <x v="1513"/>
    </i>
    <i>
      <x v="1680"/>
    </i>
    <i>
      <x v="1435"/>
    </i>
    <i>
      <x v="1380"/>
    </i>
    <i>
      <x v="1176"/>
    </i>
    <i>
      <x v="1355"/>
    </i>
    <i>
      <x v="1383"/>
    </i>
    <i>
      <x v="946"/>
    </i>
    <i>
      <x v="969"/>
    </i>
    <i>
      <x v="1154"/>
    </i>
    <i>
      <x v="1001"/>
    </i>
    <i>
      <x v="887"/>
    </i>
    <i>
      <x v="1037"/>
    </i>
    <i>
      <x v="934"/>
    </i>
    <i>
      <x v="626"/>
    </i>
    <i>
      <x v="657"/>
    </i>
    <i>
      <x v="674"/>
    </i>
    <i>
      <x v="764"/>
    </i>
    <i>
      <x v="302"/>
    </i>
    <i>
      <x v="307"/>
    </i>
    <i>
      <x v="487"/>
    </i>
    <i>
      <x v="314"/>
    </i>
    <i>
      <x v="466"/>
    </i>
    <i>
      <x v="305"/>
    </i>
    <i>
      <x v="198"/>
    </i>
    <i>
      <x v="28"/>
    </i>
    <i>
      <x v="103"/>
    </i>
    <i>
      <x v="1580"/>
    </i>
    <i>
      <x v="1631"/>
    </i>
    <i>
      <x v="1379"/>
    </i>
    <i>
      <x v="935"/>
    </i>
    <i>
      <x v="987"/>
    </i>
    <i>
      <x v="153"/>
    </i>
    <i>
      <x v="259"/>
    </i>
    <i>
      <x v="980"/>
    </i>
    <i>
      <x v="272"/>
    </i>
    <i>
      <x v="1548"/>
    </i>
    <i>
      <x v="1686"/>
    </i>
    <i>
      <x v="1744"/>
    </i>
    <i>
      <x v="1452"/>
    </i>
    <i>
      <x v="1237"/>
    </i>
    <i>
      <x v="1300"/>
    </i>
    <i>
      <x v="1416"/>
    </i>
    <i>
      <x v="1328"/>
    </i>
    <i>
      <x v="1209"/>
    </i>
    <i>
      <x v="1299"/>
    </i>
    <i>
      <x v="1423"/>
    </i>
    <i>
      <x v="1385"/>
    </i>
    <i>
      <x v="1244"/>
    </i>
    <i>
      <x v="1106"/>
    </i>
    <i>
      <x v="928"/>
    </i>
    <i>
      <x v="893"/>
    </i>
    <i>
      <x v="931"/>
    </i>
    <i>
      <x v="724"/>
    </i>
    <i>
      <x v="873"/>
    </i>
    <i>
      <x v="822"/>
    </i>
    <i>
      <x v="463"/>
    </i>
    <i>
      <x v="367"/>
    </i>
    <i>
      <x v="17"/>
    </i>
    <i>
      <x v="285"/>
    </i>
    <i>
      <x v="181"/>
    </i>
    <i>
      <x v="237"/>
    </i>
    <i>
      <x v="44"/>
    </i>
    <i>
      <x v="1588"/>
    </i>
    <i>
      <x v="930"/>
    </i>
    <i>
      <x v="1679"/>
    </i>
    <i>
      <x v="1377"/>
    </i>
    <i>
      <x v="1185"/>
    </i>
    <i>
      <x v="193"/>
    </i>
    <i>
      <x v="912"/>
    </i>
    <i>
      <x v="1615"/>
    </i>
    <i>
      <x v="1003"/>
    </i>
    <i>
      <x v="1664"/>
    </i>
    <i>
      <x v="1726"/>
    </i>
    <i>
      <x v="1598"/>
    </i>
    <i>
      <x v="1526"/>
    </i>
    <i>
      <x v="1474"/>
    </i>
    <i>
      <x v="1662"/>
    </i>
    <i>
      <x v="1346"/>
    </i>
    <i>
      <x v="1169"/>
    </i>
    <i>
      <x v="1284"/>
    </i>
    <i>
      <x v="1208"/>
    </i>
    <i>
      <x v="1196"/>
    </i>
    <i>
      <x v="1267"/>
    </i>
    <i>
      <x v="1011"/>
    </i>
    <i>
      <x v="1107"/>
    </i>
    <i>
      <x v="972"/>
    </i>
    <i>
      <x v="993"/>
    </i>
    <i>
      <x v="1151"/>
    </i>
    <i>
      <x v="956"/>
    </i>
    <i>
      <x v="816"/>
    </i>
    <i>
      <x v="762"/>
    </i>
    <i>
      <x v="845"/>
    </i>
    <i>
      <x v="649"/>
    </i>
    <i>
      <x v="693"/>
    </i>
    <i>
      <x v="818"/>
    </i>
    <i>
      <x v="372"/>
    </i>
    <i>
      <x v="411"/>
    </i>
    <i>
      <x v="458"/>
    </i>
    <i>
      <x v="500"/>
    </i>
    <i>
      <x v="568"/>
    </i>
    <i>
      <x v="560"/>
    </i>
    <i>
      <x v="125"/>
    </i>
    <i>
      <x v="55"/>
    </i>
    <i>
      <x v="114"/>
    </i>
    <i>
      <x v="199"/>
    </i>
    <i>
      <x v="90"/>
    </i>
    <i>
      <x v="1072"/>
    </i>
    <i>
      <x v="401"/>
    </i>
    <i>
      <x v="319"/>
    </i>
    <i>
      <x v="1678"/>
    </i>
    <i>
      <x v="1366"/>
    </i>
    <i>
      <x v="1512"/>
    </i>
    <i>
      <x v="1457"/>
    </i>
    <i>
      <x v="1317"/>
    </i>
    <i>
      <x v="1075"/>
    </i>
    <i>
      <x v="183"/>
    </i>
    <i>
      <x v="455"/>
    </i>
    <i>
      <x v="1636"/>
    </i>
    <i>
      <x v="1535"/>
    </i>
    <i>
      <x v="1480"/>
    </i>
    <i>
      <x v="1724"/>
    </i>
    <i>
      <x v="1181"/>
    </i>
    <i>
      <x v="1183"/>
    </i>
    <i>
      <x v="1337"/>
    </i>
    <i>
      <x v="1243"/>
    </i>
    <i>
      <x v="1396"/>
    </i>
    <i>
      <x v="1112"/>
    </i>
    <i>
      <x v="1125"/>
    </i>
    <i>
      <x v="1036"/>
    </i>
    <i>
      <x v="751"/>
    </i>
    <i>
      <x v="679"/>
    </i>
    <i>
      <x v="712"/>
    </i>
    <i>
      <x v="807"/>
    </i>
    <i>
      <x v="543"/>
    </i>
    <i>
      <x v="301"/>
    </i>
    <i>
      <x v="521"/>
    </i>
    <i>
      <x v="1292"/>
    </i>
    <i>
      <x v="710"/>
    </i>
    <i>
      <x v="835"/>
    </i>
    <i>
      <x v="344"/>
    </i>
    <i>
      <x v="23"/>
    </i>
    <i>
      <x v="1499"/>
    </i>
    <i>
      <x v="1561"/>
    </i>
    <i>
      <x v="1627"/>
    </i>
    <i>
      <x v="1340"/>
    </i>
    <i>
      <x v="1241"/>
    </i>
    <i>
      <x v="1201"/>
    </i>
    <i>
      <x v="1341"/>
    </i>
    <i>
      <x v="916"/>
    </i>
    <i>
      <x v="1130"/>
    </i>
    <i>
      <x v="1070"/>
    </i>
    <i>
      <x v="951"/>
    </i>
    <i>
      <x v="683"/>
    </i>
    <i>
      <x v="680"/>
    </i>
    <i>
      <x v="637"/>
    </i>
    <i>
      <x v="699"/>
    </i>
    <i>
      <x v="353"/>
    </i>
    <i>
      <x v="406"/>
    </i>
    <i>
      <x v="217"/>
    </i>
    <i>
      <x v="245"/>
    </i>
    <i>
      <x v="3"/>
    </i>
    <i>
      <x v="24"/>
    </i>
    <i>
      <x v="171"/>
    </i>
    <i>
      <x v="167"/>
    </i>
    <i>
      <x v="416"/>
    </i>
    <i>
      <x v="1560"/>
    </i>
    <i>
      <x v="1490"/>
    </i>
    <i>
      <x v="1672"/>
    </i>
    <i>
      <x v="1586"/>
    </i>
    <i>
      <x v="1608"/>
    </i>
    <i>
      <x v="1617"/>
    </i>
    <i>
      <x v="1295"/>
    </i>
    <i>
      <x v="1387"/>
    </i>
    <i>
      <x v="1401"/>
    </i>
    <i>
      <x v="1022"/>
    </i>
    <i>
      <x v="742"/>
    </i>
    <i>
      <x v="635"/>
    </i>
    <i>
      <x v="666"/>
    </i>
    <i>
      <x v="25"/>
    </i>
    <i>
      <x v="205"/>
    </i>
    <i>
      <x v="150"/>
    </i>
    <i>
      <x v="414"/>
    </i>
    <i>
      <x v="1514"/>
    </i>
    <i>
      <x v="1333"/>
    </i>
    <i>
      <x v="1344"/>
    </i>
    <i>
      <x v="994"/>
    </i>
    <i>
      <x v="734"/>
    </i>
    <i>
      <x v="793"/>
    </i>
    <i>
      <x v="570"/>
    </i>
    <i>
      <x v="216"/>
    </i>
    <i>
      <x v="924"/>
    </i>
    <i>
      <x v="1570"/>
    </i>
    <i>
      <x v="1465"/>
    </i>
    <i>
      <x v="1691"/>
    </i>
    <i>
      <x v="1498"/>
    </i>
    <i>
      <x v="1562"/>
    </i>
    <i>
      <x v="1153"/>
    </i>
    <i>
      <x v="1066"/>
    </i>
    <i>
      <x v="1058"/>
    </i>
    <i>
      <x v="594"/>
    </i>
    <i>
      <x v="433"/>
    </i>
    <i>
      <x v="544"/>
    </i>
    <i>
      <x v="299"/>
    </i>
    <i>
      <x v="166"/>
    </i>
    <i>
      <x v="46"/>
    </i>
    <i>
      <x v="64"/>
    </i>
    <i>
      <x v="393"/>
    </i>
    <i>
      <x v="1461"/>
    </i>
    <i>
      <x v="1422"/>
    </i>
    <i>
      <x v="1343"/>
    </i>
    <i>
      <x v="976"/>
    </i>
    <i>
      <x v="1004"/>
    </i>
    <i>
      <x v="840"/>
    </i>
    <i>
      <x v="349"/>
    </i>
    <i>
      <x v="278"/>
    </i>
    <i>
      <x v="164"/>
    </i>
    <i>
      <x v="284"/>
    </i>
    <i>
      <x v="38"/>
    </i>
    <i>
      <x v="1725"/>
    </i>
    <i>
      <x v="1715"/>
    </i>
    <i>
      <x v="1360"/>
    </i>
    <i>
      <x v="1449"/>
    </i>
    <i>
      <x v="1326"/>
    </i>
    <i>
      <x v="1128"/>
    </i>
    <i>
      <x v="837"/>
    </i>
    <i>
      <x v="598"/>
    </i>
    <i>
      <x v="357"/>
    </i>
    <i>
      <x v="26"/>
    </i>
    <i>
      <x v="83"/>
    </i>
    <i>
      <x v="270"/>
    </i>
    <i>
      <x v="1467"/>
    </i>
    <i>
      <x v="933"/>
    </i>
    <i>
      <x v="1219"/>
    </i>
    <i>
      <x v="1017"/>
    </i>
    <i>
      <x v="564"/>
    </i>
    <i>
      <x v="494"/>
    </i>
    <i>
      <x v="362"/>
    </i>
    <i>
      <x v="100"/>
    </i>
    <i>
      <x v="18"/>
    </i>
    <i>
      <x v="612"/>
    </i>
    <i>
      <x v="1015"/>
    </i>
    <i>
      <x v="1082"/>
    </i>
    <i>
      <x v="1085"/>
    </i>
    <i>
      <x v="727"/>
    </i>
    <i>
      <x v="448"/>
    </i>
    <i>
      <x v="176"/>
    </i>
    <i>
      <x v="169"/>
    </i>
    <i>
      <x v="343"/>
    </i>
    <i>
      <x v="1492"/>
    </i>
    <i>
      <x v="1523"/>
    </i>
    <i>
      <x v="1683"/>
    </i>
    <i>
      <x v="1743"/>
    </i>
    <i>
      <x v="1411"/>
    </i>
    <i>
      <x v="1339"/>
    </i>
    <i>
      <x v="622"/>
    </i>
    <i>
      <x v="1304"/>
    </i>
    <i>
      <x v="661"/>
    </i>
    <i>
      <x v="71"/>
    </i>
    <i>
      <x v="1567"/>
    </i>
    <i>
      <x v="1507"/>
    </i>
    <i>
      <x v="1350"/>
    </i>
    <i>
      <x v="1291"/>
    </i>
    <i>
      <x v="1347"/>
    </i>
    <i>
      <x v="1392"/>
    </i>
    <i>
      <x v="1031"/>
    </i>
    <i>
      <x v="938"/>
    </i>
    <i>
      <x v="596"/>
    </i>
    <i>
      <x v="654"/>
    </i>
    <i>
      <x v="718"/>
    </i>
    <i>
      <x v="371"/>
    </i>
    <i>
      <x v="422"/>
    </i>
    <i>
      <x v="273"/>
    </i>
    <i>
      <x v="108"/>
    </i>
    <i>
      <x v="1667"/>
    </i>
    <i>
      <x v="1313"/>
    </i>
    <i>
      <x v="881"/>
    </i>
    <i>
      <x v="997"/>
    </i>
    <i>
      <x v="677"/>
    </i>
    <i>
      <x v="460"/>
    </i>
    <i>
      <x v="1542"/>
    </i>
    <i>
      <x v="1242"/>
    </i>
    <i>
      <x v="1285"/>
    </i>
    <i>
      <x v="630"/>
    </i>
    <i>
      <x v="553"/>
    </i>
    <i>
      <x v="215"/>
    </i>
    <i>
      <x v="261"/>
    </i>
    <i>
      <x v="195"/>
    </i>
    <i>
      <x v="1602"/>
    </i>
    <i>
      <x v="603"/>
    </i>
    <i>
      <x v="719"/>
    </i>
    <i>
      <x v="155"/>
    </i>
    <i>
      <x v="179"/>
    </i>
    <i>
      <x v="776"/>
    </i>
    <i>
      <x v="1566"/>
    </i>
    <i>
      <x v="886"/>
    </i>
    <i>
      <x v="1122"/>
    </i>
    <i>
      <x v="749"/>
    </i>
    <i>
      <x v="11"/>
    </i>
    <i>
      <x v="235"/>
    </i>
    <i>
      <x v="1600"/>
    </i>
    <i>
      <x v="1505"/>
    </i>
    <i>
      <x v="1647"/>
    </i>
    <i>
      <x v="1446"/>
    </i>
    <i>
      <x v="1158"/>
    </i>
    <i>
      <x v="340"/>
    </i>
    <i>
      <x v="1149"/>
    </i>
    <i>
      <x v="67"/>
    </i>
    <i>
      <x v="1728"/>
    </i>
    <i>
      <x v="1648"/>
    </i>
    <i>
      <x v="1595"/>
    </i>
    <i>
      <x v="1221"/>
    </i>
    <i>
      <x v="1332"/>
    </i>
    <i>
      <x v="794"/>
    </i>
    <i>
      <x v="472"/>
    </i>
    <i>
      <x v="425"/>
    </i>
    <i>
      <x v="104"/>
    </i>
    <i>
      <x v="1489"/>
    </i>
    <i>
      <x v="1527"/>
    </i>
    <i>
      <x v="57"/>
    </i>
    <i>
      <x v="70"/>
    </i>
    <i>
      <x v="1008"/>
    </i>
    <i>
      <x v="533"/>
    </i>
    <i>
      <x v="59"/>
    </i>
    <i>
      <x v="1240"/>
    </i>
    <i>
      <x v="1414"/>
    </i>
    <i>
      <x v="877"/>
    </i>
    <i>
      <x v="827"/>
    </i>
    <i>
      <x v="191"/>
    </i>
    <i>
      <x v="1747"/>
    </i>
    <i>
      <x v="374"/>
    </i>
    <i>
      <x v="1061"/>
    </i>
    <i>
      <x v="321"/>
    </i>
    <i>
      <x v="1708"/>
    </i>
    <i>
      <x v="4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imdb_score" fld="6" subtotal="average" baseField="0" baseItem="0"/>
    <dataField name="Percentile" fld="6" showDataAs="percentOfTotal" baseField="0" baseItem="16" numFmtId="10"/>
    <dataField name="Rank" fld="6" baseField="0" baseItem="0">
      <extLst>
        <ext xmlns:x14="http://schemas.microsoft.com/office/spreadsheetml/2009/9/main" uri="{E15A36E0-9728-4e99-A89B-3F7291B0FE68}">
          <x14:dataField pivotShowAs="rankDescending"/>
        </ext>
      </extLst>
    </dataField>
    <dataField name="Sum of imdb_score" fld="6" baseField="0" baseItem="0"/>
    <dataField name="Sum of Profit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89" firstHeaderRow="1" firstDataRow="1" firstDataCol="1"/>
  <pivotFields count="10">
    <pivotField showAll="0"/>
    <pivotField showAll="0"/>
    <pivotField showAll="0"/>
    <pivotField axis="axisRow" showAll="0" sortType="descending">
      <items count="3786">
        <item x="3132"/>
        <item x="2473"/>
        <item x="2666"/>
        <item x="2332"/>
        <item x="412"/>
        <item x="2953"/>
        <item x="1962"/>
        <item x="2016"/>
        <item x="2210"/>
        <item x="1292"/>
        <item x="937"/>
        <item x="1857"/>
        <item x="1110"/>
        <item x="888"/>
        <item x="1993"/>
        <item x="2183"/>
        <item x="499"/>
        <item x="688"/>
        <item x="3760"/>
        <item x="3581"/>
        <item x="3100"/>
        <item x="2670"/>
        <item x="56"/>
        <item x="3408"/>
        <item x="2657"/>
        <item x="1335"/>
        <item x="2565"/>
        <item x="2073"/>
        <item x="1102"/>
        <item x="917"/>
        <item x="2474"/>
        <item x="1529"/>
        <item x="1096"/>
        <item x="2918"/>
        <item x="2397"/>
        <item x="1658"/>
        <item x="2683"/>
        <item x="2087"/>
        <item x="3126"/>
        <item x="857"/>
        <item x="1479"/>
        <item x="1652"/>
        <item x="662"/>
        <item x="270"/>
        <item x="1100"/>
        <item x="3650"/>
        <item x="2263"/>
        <item x="1157"/>
        <item x="3689"/>
        <item x="89"/>
        <item x="2145"/>
        <item x="519"/>
        <item x="2923"/>
        <item x="2978"/>
        <item x="2562"/>
        <item x="3371"/>
        <item x="1117"/>
        <item x="2939"/>
        <item x="3421"/>
        <item x="1583"/>
        <item x="1194"/>
        <item x="1567"/>
        <item x="2255"/>
        <item x="3201"/>
        <item x="783"/>
        <item x="2809"/>
        <item x="1714"/>
        <item x="246"/>
        <item x="57"/>
        <item x="2127"/>
        <item x="723"/>
        <item x="2352"/>
        <item x="3020"/>
        <item x="1240"/>
        <item x="3729"/>
        <item x="362"/>
        <item x="1394"/>
        <item x="2075"/>
        <item x="3651"/>
        <item x="3407"/>
        <item x="3269"/>
        <item x="1471"/>
        <item x="3059"/>
        <item x="667"/>
        <item x="1148"/>
        <item x="3599"/>
        <item x="1616"/>
        <item x="2763"/>
        <item x="1780"/>
        <item x="1302"/>
        <item x="2331"/>
        <item x="1200"/>
        <item x="2110"/>
        <item x="2420"/>
        <item x="2264"/>
        <item x="3490"/>
        <item x="3435"/>
        <item x="3233"/>
        <item x="2989"/>
        <item x="2957"/>
        <item x="2296"/>
        <item x="2500"/>
        <item x="2769"/>
        <item x="3353"/>
        <item x="2881"/>
        <item x="3656"/>
        <item x="3007"/>
        <item x="2269"/>
        <item x="1663"/>
        <item x="3010"/>
        <item x="875"/>
        <item x="2922"/>
        <item x="1230"/>
        <item x="1145"/>
        <item x="2158"/>
        <item x="1014"/>
        <item x="1546"/>
        <item x="1671"/>
        <item x="2507"/>
        <item x="2695"/>
        <item x="331"/>
        <item x="684"/>
        <item x="1833"/>
        <item x="1371"/>
        <item x="3060"/>
        <item x="1608"/>
        <item x="2589"/>
        <item x="1534"/>
        <item x="2641"/>
        <item x="614"/>
        <item x="940"/>
        <item x="2608"/>
        <item x="1524"/>
        <item x="1057"/>
        <item x="2611"/>
        <item x="3000"/>
        <item x="2172"/>
        <item x="3174"/>
        <item x="2568"/>
        <item x="2336"/>
        <item x="209"/>
        <item x="794"/>
        <item x="3242"/>
        <item x="1251"/>
        <item x="1733"/>
        <item x="1724"/>
        <item x="595"/>
        <item x="2472"/>
        <item x="3357"/>
        <item x="407"/>
        <item x="3403"/>
        <item x="3310"/>
        <item x="4"/>
        <item x="1638"/>
        <item x="2956"/>
        <item x="3211"/>
        <item x="1586"/>
        <item x="1366"/>
        <item x="1233"/>
        <item x="117"/>
        <item x="1654"/>
        <item x="776"/>
        <item x="280"/>
        <item x="991"/>
        <item x="46"/>
        <item x="98"/>
        <item x="2718"/>
        <item x="902"/>
        <item x="543"/>
        <item x="2177"/>
        <item x="1060"/>
        <item x="1188"/>
        <item x="1468"/>
        <item x="2401"/>
        <item x="2497"/>
        <item x="2873"/>
        <item x="2869"/>
        <item x="851"/>
        <item x="802"/>
        <item x="1865"/>
        <item x="3425"/>
        <item x="273"/>
        <item x="749"/>
        <item x="2954"/>
        <item x="1288"/>
        <item x="2107"/>
        <item x="3603"/>
        <item x="778"/>
        <item x="1104"/>
        <item x="2058"/>
        <item x="766"/>
        <item x="508"/>
        <item x="383"/>
        <item x="540"/>
        <item x="498"/>
        <item x="2197"/>
        <item x="291"/>
        <item x="2368"/>
        <item x="3713"/>
        <item x="2173"/>
        <item x="302"/>
        <item x="3632"/>
        <item x="2966"/>
        <item x="1140"/>
        <item x="3698"/>
        <item x="1385"/>
        <item x="2686"/>
        <item x="1518"/>
        <item x="2993"/>
        <item x="945"/>
        <item x="782"/>
        <item x="818"/>
        <item x="1012"/>
        <item x="3501"/>
        <item x="1295"/>
        <item x="3405"/>
        <item x="3460"/>
        <item x="2879"/>
        <item x="2824"/>
        <item x="2599"/>
        <item x="2498"/>
        <item x="3231"/>
        <item x="2520"/>
        <item x="2518"/>
        <item x="1593"/>
        <item x="1046"/>
        <item x="1800"/>
        <item x="744"/>
        <item x="1528"/>
        <item x="905"/>
        <item x="2896"/>
        <item x="913"/>
        <item x="1732"/>
        <item x="2221"/>
        <item x="1264"/>
        <item x="1825"/>
        <item x="136"/>
        <item x="3348"/>
        <item x="529"/>
        <item x="3048"/>
        <item x="648"/>
        <item x="3300"/>
        <item x="3260"/>
        <item x="2938"/>
        <item x="1609"/>
        <item x="3750"/>
        <item x="2831"/>
        <item x="3745"/>
        <item x="3598"/>
        <item x="1595"/>
        <item x="203"/>
        <item x="2590"/>
        <item x="288"/>
        <item x="810"/>
        <item x="2230"/>
        <item x="1912"/>
        <item x="1481"/>
        <item x="1178"/>
        <item x="679"/>
        <item x="3186"/>
        <item x="3183"/>
        <item x="3633"/>
        <item x="2633"/>
        <item x="1489"/>
        <item x="2642"/>
        <item x="1480"/>
        <item x="1084"/>
        <item x="1971"/>
        <item x="171"/>
        <item x="1702"/>
        <item x="2582"/>
        <item x="3648"/>
        <item x="277"/>
        <item x="405"/>
        <item x="335"/>
        <item x="3173"/>
        <item x="911"/>
        <item x="1869"/>
        <item x="960"/>
        <item x="1998"/>
        <item x="660"/>
        <item x="775"/>
        <item x="244"/>
        <item x="2801"/>
        <item x="3210"/>
        <item x="1549"/>
        <item x="2573"/>
        <item x="1615"/>
        <item x="1808"/>
        <item x="674"/>
        <item x="2252"/>
        <item x="1438"/>
        <item x="208"/>
        <item x="3021"/>
        <item x="1190"/>
        <item x="25"/>
        <item x="18"/>
        <item x="695"/>
        <item x="2882"/>
        <item x="2248"/>
        <item x="3704"/>
        <item x="2179"/>
        <item x="1537"/>
        <item x="478"/>
        <item x="1861"/>
        <item x="2309"/>
        <item x="2234"/>
        <item x="1540"/>
        <item x="609"/>
        <item x="973"/>
        <item x="3379"/>
        <item x="2161"/>
        <item x="1142"/>
        <item x="1153"/>
        <item x="2156"/>
        <item x="205"/>
        <item x="583"/>
        <item x="2374"/>
        <item x="2001"/>
        <item x="2022"/>
        <item x="2195"/>
        <item x="2126"/>
        <item x="2796"/>
        <item x="2888"/>
        <item x="587"/>
        <item x="2806"/>
        <item x="484"/>
        <item x="2108"/>
        <item x="1132"/>
        <item x="2607"/>
        <item x="2194"/>
        <item x="2430"/>
        <item x="890"/>
        <item x="963"/>
        <item x="593"/>
        <item x="3336"/>
        <item x="1327"/>
        <item x="226"/>
        <item x="128"/>
        <item x="317"/>
        <item x="442"/>
        <item x="20"/>
        <item x="3055"/>
        <item x="573"/>
        <item x="2102"/>
        <item x="1085"/>
        <item x="38"/>
        <item x="869"/>
        <item x="2088"/>
        <item x="2265"/>
        <item x="3114"/>
        <item x="3494"/>
        <item x="771"/>
        <item x="2613"/>
        <item x="2485"/>
        <item x="2292"/>
        <item x="1007"/>
        <item x="451"/>
        <item x="143"/>
        <item x="3394"/>
        <item x="2241"/>
        <item x="2375"/>
        <item x="1957"/>
        <item x="3364"/>
        <item x="3413"/>
        <item x="3398"/>
        <item x="2945"/>
        <item x="3338"/>
        <item x="1172"/>
        <item x="2553"/>
        <item x="2223"/>
        <item x="3335"/>
        <item x="852"/>
        <item x="3304"/>
        <item x="3659"/>
        <item x="150"/>
        <item x="3153"/>
        <item x="3092"/>
        <item x="3710"/>
        <item x="2010"/>
        <item x="2483"/>
        <item x="1675"/>
        <item x="854"/>
        <item x="1314"/>
        <item x="3561"/>
        <item x="3009"/>
        <item x="3663"/>
        <item x="1905"/>
        <item x="3614"/>
        <item x="332"/>
        <item x="2191"/>
        <item x="1424"/>
        <item x="2784"/>
        <item x="2379"/>
        <item x="574"/>
        <item x="101"/>
        <item x="1223"/>
        <item x="1512"/>
        <item x="1168"/>
        <item x="1466"/>
        <item x="1133"/>
        <item x="1829"/>
        <item x="2034"/>
        <item x="2752"/>
        <item x="3167"/>
        <item x="2200"/>
        <item x="2109"/>
        <item x="2564"/>
        <item x="1977"/>
        <item x="2861"/>
        <item x="361"/>
        <item x="989"/>
        <item x="872"/>
        <item x="2239"/>
        <item x="2850"/>
        <item x="1551"/>
        <item x="2437"/>
        <item x="2539"/>
        <item x="591"/>
        <item x="1044"/>
        <item x="863"/>
        <item x="1656"/>
        <item x="650"/>
        <item x="686"/>
        <item x="1364"/>
        <item x="3400"/>
        <item x="1130"/>
        <item x="1206"/>
        <item x="1843"/>
        <item x="2826"/>
        <item x="1930"/>
        <item x="315"/>
        <item x="1396"/>
        <item x="1741"/>
        <item x="964"/>
        <item x="1844"/>
        <item x="3559"/>
        <item x="3485"/>
        <item x="1543"/>
        <item x="3591"/>
        <item x="1557"/>
        <item x="2201"/>
        <item x="3553"/>
        <item x="3564"/>
        <item x="668"/>
        <item x="3329"/>
        <item x="2141"/>
        <item x="2504"/>
        <item x="596"/>
        <item x="1516"/>
        <item x="2910"/>
        <item x="138"/>
        <item x="2115"/>
        <item x="2027"/>
        <item x="2406"/>
        <item x="2402"/>
        <item x="1137"/>
        <item x="2192"/>
        <item x="2489"/>
        <item x="3683"/>
        <item x="3034"/>
        <item x="3199"/>
        <item x="3238"/>
        <item x="827"/>
        <item x="3291"/>
        <item x="3265"/>
        <item x="3507"/>
        <item x="2311"/>
        <item x="3455"/>
        <item x="3077"/>
        <item x="1108"/>
        <item x="1155"/>
        <item x="3049"/>
        <item x="69"/>
        <item x="550"/>
        <item x="2434"/>
        <item x="1298"/>
        <item x="2664"/>
        <item x="3774"/>
        <item x="1669"/>
        <item x="3013"/>
        <item x="1802"/>
        <item x="1542"/>
        <item x="1455"/>
        <item x="1171"/>
        <item x="2243"/>
        <item x="1123"/>
        <item x="1731"/>
        <item x="3587"/>
        <item x="1817"/>
        <item x="2890"/>
        <item x="2744"/>
        <item x="1452"/>
        <item x="860"/>
        <item x="2514"/>
        <item x="1834"/>
        <item x="896"/>
        <item x="1374"/>
        <item x="3649"/>
        <item x="2700"/>
        <item x="2947"/>
        <item x="2272"/>
        <item x="2739"/>
        <item x="3489"/>
        <item x="1723"/>
        <item x="2921"/>
        <item x="436"/>
        <item x="2563"/>
        <item x="2805"/>
        <item x="3285"/>
        <item x="3516"/>
        <item x="2459"/>
        <item x="850"/>
        <item x="886"/>
        <item x="2082"/>
        <item x="1570"/>
        <item x="3386"/>
        <item x="848"/>
        <item x="3723"/>
        <item x="1281"/>
        <item x="2093"/>
        <item x="3549"/>
        <item x="3082"/>
        <item x="2733"/>
        <item x="3030"/>
        <item x="3086"/>
        <item x="2644"/>
        <item x="3734"/>
        <item x="2764"/>
        <item x="2116"/>
        <item x="1334"/>
        <item x="2998"/>
        <item x="23"/>
        <item x="177"/>
        <item x="96"/>
        <item x="799"/>
        <item x="819"/>
        <item x="3465"/>
        <item x="3539"/>
        <item x="2511"/>
        <item x="1564"/>
        <item x="245"/>
        <item x="50"/>
        <item x="3102"/>
        <item x="1693"/>
        <item x="884"/>
        <item x="2470"/>
        <item x="154"/>
        <item x="901"/>
        <item x="393"/>
        <item x="2508"/>
        <item x="877"/>
        <item x="2213"/>
        <item x="705"/>
        <item x="423"/>
        <item x="1475"/>
        <item x="318"/>
        <item x="3780"/>
        <item x="2813"/>
        <item x="2646"/>
        <item x="1745"/>
        <item x="3688"/>
        <item x="2212"/>
        <item x="918"/>
        <item x="3388"/>
        <item x="3556"/>
        <item x="1920"/>
        <item x="3220"/>
        <item x="903"/>
        <item x="2834"/>
        <item x="844"/>
        <item x="1045"/>
        <item x="995"/>
        <item x="3241"/>
        <item x="3134"/>
        <item x="126"/>
        <item x="2654"/>
        <item x="1092"/>
        <item x="524"/>
        <item x="364"/>
        <item x="234"/>
        <item x="3708"/>
        <item x="1901"/>
        <item x="2106"/>
        <item x="3736"/>
        <item x="1146"/>
        <item x="710"/>
        <item x="3573"/>
        <item x="1077"/>
        <item x="156"/>
        <item x="1072"/>
        <item x="982"/>
        <item x="3737"/>
        <item x="502"/>
        <item x="2856"/>
        <item x="2552"/>
        <item x="1429"/>
        <item x="2685"/>
        <item x="1772"/>
        <item x="3533"/>
        <item x="3346"/>
        <item x="769"/>
        <item x="2616"/>
        <item x="3712"/>
        <item x="2823"/>
        <item x="346"/>
        <item x="400"/>
        <item x="1225"/>
        <item x="774"/>
        <item x="1216"/>
        <item x="3103"/>
        <item x="826"/>
        <item x="858"/>
        <item x="2240"/>
        <item x="3334"/>
        <item x="2665"/>
        <item x="3672"/>
        <item x="224"/>
        <item x="2941"/>
        <item x="3782"/>
        <item x="680"/>
        <item x="1483"/>
        <item x="3720"/>
        <item x="3166"/>
        <item x="557"/>
        <item x="599"/>
        <item x="1721"/>
        <item x="2152"/>
        <item x="1681"/>
        <item x="294"/>
        <item x="330"/>
        <item x="495"/>
        <item x="1767"/>
        <item x="2883"/>
        <item x="2604"/>
        <item x="1499"/>
        <item x="2151"/>
        <item x="2975"/>
        <item x="2098"/>
        <item x="491"/>
        <item x="663"/>
        <item x="421"/>
        <item x="3064"/>
        <item x="1213"/>
        <item x="3118"/>
        <item x="3378"/>
        <item x="3707"/>
        <item x="510"/>
        <item x="1992"/>
        <item x="2205"/>
        <item x="1370"/>
        <item x="2395"/>
        <item x="2427"/>
        <item x="923"/>
        <item x="2099"/>
        <item x="511"/>
        <item x="386"/>
        <item x="718"/>
        <item x="1786"/>
        <item x="3232"/>
        <item x="3687"/>
        <item x="2464"/>
        <item x="2735"/>
        <item x="1284"/>
        <item x="2040"/>
        <item x="2715"/>
        <item x="720"/>
        <item x="2699"/>
        <item x="1241"/>
        <item x="2412"/>
        <item x="708"/>
        <item x="2117"/>
        <item x="1022"/>
        <item x="3458"/>
        <item x="1047"/>
        <item x="1614"/>
        <item x="1476"/>
        <item x="2638"/>
        <item x="2081"/>
        <item x="3044"/>
        <item x="2991"/>
        <item x="2456"/>
        <item x="926"/>
        <item x="2516"/>
        <item x="3604"/>
        <item x="1325"/>
        <item x="3313"/>
        <item x="1482"/>
        <item x="870"/>
        <item x="2662"/>
        <item x="2880"/>
        <item x="2337"/>
        <item x="1972"/>
        <item x="2503"/>
        <item x="3131"/>
        <item x="2618"/>
        <item x="2367"/>
        <item x="2725"/>
        <item x="1632"/>
        <item x="3575"/>
        <item x="3697"/>
        <item x="931"/>
        <item x="1067"/>
        <item x="1375"/>
        <item x="342"/>
        <item x="3019"/>
        <item x="3321"/>
        <item x="3094"/>
        <item x="704"/>
        <item x="920"/>
        <item x="3164"/>
        <item x="1805"/>
        <item x="2584"/>
        <item x="1965"/>
        <item x="2481"/>
        <item x="2798"/>
        <item x="248"/>
        <item x="2438"/>
        <item x="1691"/>
        <item x="295"/>
        <item x="1496"/>
        <item x="2723"/>
        <item x="2719"/>
        <item x="1858"/>
        <item x="2517"/>
        <item x="2023"/>
        <item x="820"/>
        <item x="3361"/>
        <item x="1707"/>
        <item x="95"/>
        <item x="2054"/>
        <item x="472"/>
        <item x="709"/>
        <item x="3037"/>
        <item x="1597"/>
        <item x="2502"/>
        <item x="2696"/>
        <item x="3641"/>
        <item x="2295"/>
        <item x="3630"/>
        <item x="2674"/>
        <item x="787"/>
        <item x="1811"/>
        <item x="990"/>
        <item x="2845"/>
        <item x="829"/>
        <item x="1026"/>
        <item x="2096"/>
        <item x="856"/>
        <item x="3674"/>
        <item x="2091"/>
        <item x="716"/>
        <item x="507"/>
        <item x="1065"/>
        <item x="3308"/>
        <item x="1231"/>
        <item x="1575"/>
        <item x="1736"/>
        <item x="2140"/>
        <item x="1941"/>
        <item x="3444"/>
        <item x="3290"/>
        <item x="2999"/>
        <item x="613"/>
        <item x="501"/>
        <item x="3682"/>
        <item x="3629"/>
        <item x="2364"/>
        <item x="1943"/>
        <item x="2250"/>
        <item x="2795"/>
        <item x="2756"/>
        <item x="3001"/>
        <item x="2986"/>
        <item x="3135"/>
        <item x="2372"/>
        <item x="1945"/>
        <item x="1991"/>
        <item x="3449"/>
        <item x="2560"/>
        <item x="337"/>
        <item x="2266"/>
        <item x="791"/>
        <item x="167"/>
        <item x="1641"/>
        <item x="570"/>
        <item x="381"/>
        <item x="3190"/>
        <item x="3184"/>
        <item x="215"/>
        <item x="2678"/>
        <item x="2788"/>
        <item x="2558"/>
        <item x="1862"/>
        <item x="825"/>
        <item x="1525"/>
        <item x="2602"/>
        <item x="1994"/>
        <item x="2413"/>
        <item x="417"/>
        <item x="1685"/>
        <item x="307"/>
        <item x="3065"/>
        <item x="3430"/>
        <item x="1973"/>
        <item x="554"/>
        <item x="2690"/>
        <item x="1997"/>
        <item x="2760"/>
        <item x="1285"/>
        <item x="1301"/>
        <item x="3098"/>
        <item x="871"/>
        <item x="975"/>
        <item x="3342"/>
        <item x="1810"/>
        <item x="3619"/>
        <item x="1352"/>
        <item x="3240"/>
        <item x="1813"/>
        <item x="933"/>
        <item x="2101"/>
        <item x="696"/>
        <item x="1515"/>
        <item x="3004"/>
        <item x="2362"/>
        <item x="610"/>
        <item x="1882"/>
        <item x="2039"/>
        <item x="3170"/>
        <item x="3554"/>
        <item x="2946"/>
        <item x="1536"/>
        <item x="2859"/>
        <item x="2528"/>
        <item x="549"/>
        <item x="3563"/>
        <item x="1653"/>
        <item x="578"/>
        <item x="3504"/>
        <item x="1826"/>
        <item x="1554"/>
        <item x="661"/>
        <item x="1407"/>
        <item x="1080"/>
        <item x="753"/>
        <item x="797"/>
        <item x="2224"/>
        <item x="855"/>
        <item x="3590"/>
        <item x="625"/>
        <item x="1470"/>
        <item x="561"/>
        <item x="3448"/>
        <item x="1310"/>
        <item x="3051"/>
        <item x="1199"/>
        <item x="2394"/>
        <item x="981"/>
        <item x="2928"/>
        <item x="552"/>
        <item x="2967"/>
        <item x="2783"/>
        <item x="2314"/>
        <item x="2017"/>
        <item x="2543"/>
        <item x="1954"/>
        <item x="642"/>
        <item x="2958"/>
        <item x="2363"/>
        <item x="2659"/>
        <item x="2301"/>
        <item x="1319"/>
        <item x="2155"/>
        <item x="1131"/>
        <item x="1226"/>
        <item x="740"/>
        <item x="2123"/>
        <item x="3374"/>
        <item x="2726"/>
        <item x="454"/>
        <item x="2554"/>
        <item x="3486"/>
        <item x="1743"/>
        <item x="2933"/>
        <item x="711"/>
        <item x="2225"/>
        <item x="1904"/>
        <item x="3531"/>
        <item x="488"/>
        <item x="79"/>
        <item x="2822"/>
        <item x="812"/>
        <item x="2019"/>
        <item x="1159"/>
        <item x="1581"/>
        <item x="3493"/>
        <item x="3781"/>
        <item x="2912"/>
        <item x="1094"/>
        <item x="1448"/>
        <item x="3250"/>
        <item x="1801"/>
        <item x="846"/>
        <item x="801"/>
        <item x="1369"/>
        <item x="2344"/>
        <item x="249"/>
        <item x="2672"/>
        <item x="410"/>
        <item x="431"/>
        <item x="2781"/>
        <item x="2987"/>
        <item x="275"/>
        <item x="2063"/>
        <item x="616"/>
        <item x="394"/>
        <item x="1263"/>
        <item x="2932"/>
        <item x="2535"/>
        <item x="628"/>
        <item x="1246"/>
        <item x="313"/>
        <item x="2030"/>
        <item x="2119"/>
        <item x="311"/>
        <item x="306"/>
        <item x="887"/>
        <item x="2837"/>
        <item x="2920"/>
        <item x="966"/>
        <item x="3093"/>
        <item x="1177"/>
        <item x="895"/>
        <item x="2280"/>
        <item x="2049"/>
        <item x="3045"/>
        <item x="1816"/>
        <item x="84"/>
        <item x="752"/>
        <item x="1712"/>
        <item x="809"/>
        <item x="1989"/>
        <item x="2095"/>
        <item x="3202"/>
        <item x="3123"/>
        <item x="2273"/>
        <item x="3303"/>
        <item x="835"/>
        <item x="2468"/>
        <item x="3339"/>
        <item x="831"/>
        <item x="1422"/>
        <item x="1493"/>
        <item x="1443"/>
        <item x="174"/>
        <item x="894"/>
        <item x="3481"/>
        <item x="2955"/>
        <item x="1492"/>
        <item x="1267"/>
        <item x="1228"/>
        <item x="1201"/>
        <item x="2047"/>
        <item x="2416"/>
        <item x="3420"/>
        <item x="647"/>
        <item x="450"/>
        <item x="3751"/>
        <item x="3022"/>
        <item x="3081"/>
        <item x="925"/>
        <item x="1928"/>
        <item x="2569"/>
        <item x="3243"/>
        <item x="2209"/>
        <item x="3433"/>
        <item x="466"/>
        <item x="212"/>
        <item x="240"/>
        <item x="1220"/>
        <item x="2526"/>
        <item x="3215"/>
        <item x="222"/>
        <item x="1893"/>
        <item x="1703"/>
        <item x="2487"/>
        <item x="1"/>
        <item x="2175"/>
        <item x="1114"/>
        <item x="1398"/>
        <item x="1502"/>
        <item x="2852"/>
        <item x="2949"/>
        <item x="3188"/>
        <item x="1144"/>
        <item x="673"/>
        <item x="3727"/>
        <item x="3690"/>
        <item x="1907"/>
        <item x="1716"/>
        <item x="1777"/>
        <item x="1196"/>
        <item x="185"/>
        <item x="2570"/>
        <item x="1095"/>
        <item x="353"/>
        <item x="1779"/>
        <item x="3676"/>
        <item x="1978"/>
        <item x="3658"/>
        <item x="2418"/>
        <item x="939"/>
        <item x="808"/>
        <item x="3705"/>
        <item x="3588"/>
        <item x="398"/>
        <item x="1083"/>
        <item x="2111"/>
        <item x="3249"/>
        <item x="1713"/>
        <item x="2348"/>
        <item x="1756"/>
        <item x="2408"/>
        <item x="1487"/>
        <item x="1382"/>
        <item x="1025"/>
        <item x="824"/>
        <item x="2513"/>
        <item x="1740"/>
        <item x="3002"/>
        <item x="456"/>
        <item x="158"/>
        <item x="754"/>
        <item x="893"/>
        <item x="3479"/>
        <item x="564"/>
        <item x="2897"/>
        <item x="3623"/>
        <item x="2720"/>
        <item x="956"/>
        <item x="2645"/>
        <item x="1646"/>
        <item x="1539"/>
        <item x="1670"/>
        <item x="813"/>
        <item x="3381"/>
        <item x="2906"/>
        <item x="1078"/>
        <item x="449"/>
        <item x="3271"/>
        <item x="3237"/>
        <item x="2705"/>
        <item x="1250"/>
        <item x="3385"/>
        <item x="1709"/>
        <item x="2421"/>
        <item x="1611"/>
        <item x="2893"/>
        <item x="834"/>
        <item x="968"/>
        <item x="1982"/>
        <item x="3028"/>
        <item x="1490"/>
        <item x="2626"/>
        <item x="3311"/>
        <item x="2146"/>
        <item x="3544"/>
        <item x="3292"/>
        <item x="3391"/>
        <item x="3176"/>
        <item x="3437"/>
        <item x="3491"/>
        <item x="1345"/>
        <item x="3054"/>
        <item x="1588"/>
        <item x="3560"/>
        <item x="2159"/>
        <item x="1316"/>
        <item x="2648"/>
        <item x="885"/>
        <item x="3451"/>
        <item x="1413"/>
        <item x="133"/>
        <item x="3580"/>
        <item x="3617"/>
        <item x="3418"/>
        <item x="3466"/>
        <item x="2506"/>
        <item x="296"/>
        <item x="2457"/>
        <item x="537"/>
        <item x="2289"/>
        <item x="63"/>
        <item x="1380"/>
        <item x="617"/>
        <item x="3288"/>
        <item x="941"/>
        <item x="200"/>
        <item x="86"/>
        <item x="1041"/>
        <item x="977"/>
        <item x="324"/>
        <item x="737"/>
        <item x="3476"/>
        <item x="3412"/>
        <item x="1315"/>
        <item x="1305"/>
        <item x="817"/>
        <item x="3763"/>
        <item x="2064"/>
        <item x="3306"/>
        <item x="1219"/>
        <item x="1154"/>
        <item x="2980"/>
        <item x="3427"/>
        <item x="1571"/>
        <item x="1968"/>
        <item x="1203"/>
        <item x="1495"/>
        <item x="446"/>
        <item x="2219"/>
        <item x="1831"/>
        <item x="139"/>
        <item x="1932"/>
        <item x="262"/>
        <item x="798"/>
        <item x="1419"/>
        <item x="2085"/>
        <item x="3033"/>
        <item x="166"/>
        <item x="1664"/>
        <item x="1303"/>
        <item x="867"/>
        <item x="2649"/>
        <item x="1883"/>
        <item x="290"/>
        <item x="2867"/>
        <item x="2592"/>
        <item x="1969"/>
        <item x="2181"/>
        <item x="3053"/>
        <item x="3426"/>
        <item x="2731"/>
        <item x="806"/>
        <item x="3317"/>
        <item x="3221"/>
        <item x="175"/>
        <item x="1757"/>
        <item x="5"/>
        <item x="1478"/>
        <item x="785"/>
        <item x="3349"/>
        <item x="687"/>
        <item x="369"/>
        <item x="3294"/>
        <item x="2365"/>
        <item x="2260"/>
        <item x="3224"/>
        <item x="1797"/>
        <item x="2537"/>
        <item x="2979"/>
        <item x="2741"/>
        <item x="1782"/>
        <item x="788"/>
        <item x="3749"/>
        <item x="2150"/>
        <item x="1897"/>
        <item x="1186"/>
        <item x="2864"/>
        <item x="1451"/>
        <item x="298"/>
        <item x="3079"/>
        <item x="51"/>
        <item x="3209"/>
        <item x="323"/>
        <item x="2688"/>
        <item x="948"/>
        <item x="1566"/>
        <item x="873"/>
        <item x="3666"/>
        <item x="2400"/>
        <item x="2476"/>
        <item x="482"/>
        <item x="445"/>
        <item x="1236"/>
        <item x="97"/>
        <item x="1337"/>
        <item x="258"/>
        <item x="2810"/>
        <item x="1995"/>
        <item x="1948"/>
        <item x="520"/>
        <item x="2929"/>
        <item x="3639"/>
        <item x="2532"/>
        <item x="1294"/>
        <item x="3700"/>
        <item x="3182"/>
        <item x="3341"/>
        <item x="2388"/>
        <item x="3409"/>
        <item x="2392"/>
        <item x="3179"/>
        <item x="2228"/>
        <item x="2866"/>
        <item x="124"/>
        <item x="773"/>
        <item x="1561"/>
        <item x="1530"/>
        <item x="961"/>
        <item x="934"/>
        <item x="1016"/>
        <item x="3373"/>
        <item x="3755"/>
        <item x="334"/>
        <item x="188"/>
        <item x="2671"/>
        <item x="3499"/>
        <item x="3611"/>
        <item x="588"/>
        <item x="1980"/>
        <item x="3600"/>
        <item x="1919"/>
        <item x="2615"/>
        <item x="2860"/>
        <item x="2551"/>
        <item x="2983"/>
        <item x="299"/>
        <item x="123"/>
        <item x="19"/>
        <item x="122"/>
        <item x="207"/>
        <item x="219"/>
        <item x="3464"/>
        <item x="697"/>
        <item x="3139"/>
        <item x="3643"/>
        <item x="1914"/>
        <item x="1809"/>
        <item x="1309"/>
        <item x="2505"/>
        <item x="1494"/>
        <item x="1324"/>
        <item x="1488"/>
        <item x="2667"/>
        <item x="3200"/>
        <item x="1091"/>
        <item x="3109"/>
        <item x="2936"/>
        <item x="631"/>
        <item x="425"/>
        <item x="3574"/>
        <item x="2862"/>
        <item x="1910"/>
        <item x="932"/>
        <item x="319"/>
        <item x="1105"/>
        <item x="2433"/>
        <item x="958"/>
        <item x="1484"/>
        <item x="1151"/>
        <item x="3026"/>
        <item x="3340"/>
        <item x="336"/>
        <item x="1613"/>
        <item x="1106"/>
        <item x="2046"/>
        <item x="2821"/>
        <item x="2691"/>
        <item x="3436"/>
        <item x="2320"/>
        <item x="2423"/>
        <item x="1727"/>
        <item x="3441"/>
        <item x="605"/>
        <item x="1896"/>
        <item x="3377"/>
        <item x="1650"/>
        <item x="1368"/>
        <item x="2014"/>
        <item x="349"/>
        <item x="2319"/>
        <item x="532"/>
        <item x="3753"/>
        <item x="763"/>
        <item x="192"/>
        <item x="2233"/>
        <item x="2186"/>
        <item x="2070"/>
        <item x="2432"/>
        <item x="272"/>
        <item x="3550"/>
        <item x="1950"/>
        <item x="1864"/>
        <item x="1592"/>
        <item x="2237"/>
        <item x="569"/>
        <item x="3637"/>
        <item x="2441"/>
        <item x="677"/>
        <item x="1541"/>
        <item x="1538"/>
        <item x="1330"/>
        <item x="1113"/>
        <item x="876"/>
        <item x="3225"/>
        <item x="2833"/>
        <item x="2903"/>
        <item x="1377"/>
        <item x="1300"/>
        <item x="2515"/>
        <item x="1311"/>
        <item x="2238"/>
        <item x="409"/>
        <item x="465"/>
        <item x="3038"/>
        <item x="3006"/>
        <item x="3127"/>
        <item x="339"/>
        <item x="2360"/>
        <item x="1508"/>
        <item x="2162"/>
        <item x="3169"/>
        <item x="237"/>
        <item x="2624"/>
        <item x="2033"/>
        <item x="230"/>
        <item x="1273"/>
        <item x="2317"/>
        <item x="916"/>
        <item x="1684"/>
        <item x="105"/>
        <item x="165"/>
        <item x="1412"/>
        <item x="1894"/>
        <item x="600"/>
        <item x="92"/>
        <item x="184"/>
        <item x="3434"/>
        <item x="3670"/>
        <item x="2963"/>
        <item x="125"/>
        <item x="2800"/>
        <item x="770"/>
        <item x="1938"/>
        <item x="2533"/>
        <item x="1889"/>
        <item x="1433"/>
        <item x="3315"/>
        <item x="1952"/>
        <item x="2258"/>
        <item x="2577"/>
        <item x="2215"/>
        <item x="1165"/>
        <item x="3502"/>
        <item x="3715"/>
        <item x="427"/>
        <item x="3478"/>
        <item x="584"/>
        <item x="1878"/>
        <item x="3524"/>
        <item x="3693"/>
        <item x="658"/>
        <item x="243"/>
        <item x="781"/>
        <item x="345"/>
        <item x="376"/>
        <item x="481"/>
        <item x="1603"/>
        <item x="1333"/>
        <item x="2142"/>
        <item x="2424"/>
        <item x="2693"/>
        <item x="2863"/>
        <item x="2112"/>
        <item x="3248"/>
        <item x="2965"/>
        <item x="847"/>
        <item x="530"/>
        <item x="1227"/>
        <item x="1340"/>
        <item x="2442"/>
        <item x="1591"/>
        <item x="1720"/>
        <item x="3606"/>
        <item x="3498"/>
        <item x="3770"/>
        <item x="2650"/>
        <item x="321"/>
        <item x="2574"/>
        <item x="2740"/>
        <item x="762"/>
        <item x="3472"/>
        <item x="1239"/>
        <item x="3005"/>
        <item x="3041"/>
        <item x="107"/>
        <item x="3537"/>
        <item x="514"/>
        <item x="104"/>
        <item x="68"/>
        <item x="1000"/>
        <item x="1640"/>
        <item x="3289"/>
        <item x="2572"/>
        <item x="539"/>
        <item x="2100"/>
        <item x="759"/>
        <item x="3473"/>
        <item x="2713"/>
        <item x="1028"/>
        <item x="87"/>
        <item x="3517"/>
        <item x="3156"/>
        <item x="2757"/>
        <item x="1021"/>
        <item x="521"/>
        <item x="840"/>
        <item x="3160"/>
        <item x="268"/>
        <item x="106"/>
        <item x="3636"/>
        <item x="768"/>
        <item x="971"/>
        <item x="947"/>
        <item x="2351"/>
        <item x="921"/>
        <item x="743"/>
        <item x="2669"/>
        <item x="739"/>
        <item x="1307"/>
        <item x="3319"/>
        <item x="3137"/>
        <item x="169"/>
        <item x="58"/>
        <item x="45"/>
        <item x="891"/>
        <item x="1306"/>
        <item x="3452"/>
        <item x="2843"/>
        <item x="414"/>
        <item x="2942"/>
        <item x="1359"/>
        <item x="2984"/>
        <item x="493"/>
        <item x="715"/>
        <item x="731"/>
        <item x="61"/>
        <item x="2008"/>
        <item x="3157"/>
        <item x="2614"/>
        <item x="976"/>
        <item x="2450"/>
        <item x="1854"/>
        <item x="566"/>
        <item x="233"/>
        <item x="3406"/>
        <item x="3358"/>
        <item x="2684"/>
        <item x="3326"/>
        <item x="2905"/>
        <item x="2009"/>
        <item x="1915"/>
        <item x="1947"/>
        <item x="2751"/>
        <item x="2244"/>
        <item x="2799"/>
        <item x="2510"/>
        <item x="2313"/>
        <item x="909"/>
        <item x="1184"/>
        <item x="1365"/>
        <item x="3414"/>
        <item x="1167"/>
        <item x="1612"/>
        <item x="2471"/>
        <item x="722"/>
        <item x="3283"/>
        <item x="2236"/>
        <item x="1265"/>
        <item x="14"/>
        <item x="1297"/>
        <item x="1317"/>
        <item x="1070"/>
        <item x="2623"/>
        <item x="1018"/>
        <item x="2495"/>
        <item x="1949"/>
        <item x="492"/>
        <item x="3505"/>
        <item x="1035"/>
        <item x="732"/>
        <item x="1911"/>
        <item x="1955"/>
        <item x="1759"/>
        <item x="1156"/>
        <item x="424"/>
        <item x="3042"/>
        <item x="2977"/>
        <item x="80"/>
        <item x="675"/>
        <item x="358"/>
        <item x="118"/>
        <item x="453"/>
        <item x="789"/>
        <item x="3382"/>
        <item x="2188"/>
        <item x="1660"/>
        <item x="1229"/>
        <item x="2538"/>
        <item x="2339"/>
        <item x="333"/>
        <item x="6"/>
        <item x="3369"/>
        <item x="719"/>
        <item x="2170"/>
        <item x="1006"/>
        <item x="2627"/>
        <item x="2411"/>
        <item x="1601"/>
        <item x="3410"/>
        <item x="1604"/>
        <item x="1668"/>
        <item x="1051"/>
        <item x="3514"/>
        <item x="1497"/>
        <item x="1498"/>
        <item x="3657"/>
        <item x="3206"/>
        <item x="1312"/>
        <item x="2717"/>
        <item x="526"/>
        <item x="2419"/>
        <item x="3521"/>
        <item x="1711"/>
        <item x="39"/>
        <item x="214"/>
        <item x="3661"/>
        <item x="1700"/>
        <item x="2350"/>
        <item x="2707"/>
        <item x="2451"/>
        <item x="1218"/>
        <item x="1793"/>
        <item x="3678"/>
        <item x="1686"/>
        <item x="3569"/>
        <item x="2773"/>
        <item x="8"/>
        <item x="247"/>
        <item x="1388"/>
        <item x="1605"/>
        <item x="924"/>
        <item x="1005"/>
        <item x="2382"/>
        <item x="1667"/>
        <item x="2071"/>
        <item x="1851"/>
        <item x="202"/>
        <item x="144"/>
        <item x="162"/>
        <item x="2775"/>
        <item x="3612"/>
        <item x="1338"/>
        <item x="3638"/>
        <item x="3050"/>
        <item x="3318"/>
        <item x="2226"/>
        <item x="811"/>
        <item x="571"/>
        <item x="3227"/>
        <item x="0"/>
        <item x="1688"/>
        <item x="1960"/>
        <item x="2355"/>
        <item x="320"/>
        <item x="350"/>
        <item x="256"/>
        <item x="1563"/>
        <item x="3247"/>
        <item x="2605"/>
        <item x="556"/>
        <item x="1053"/>
        <item x="2652"/>
        <item x="1645"/>
        <item x="3622"/>
        <item x="3141"/>
        <item x="906"/>
        <item x="2387"/>
        <item x="1635"/>
        <item x="3251"/>
        <item x="3295"/>
        <item x="2168"/>
        <item x="790"/>
        <item x="3302"/>
        <item x="1523"/>
        <item x="2299"/>
        <item x="1180"/>
        <item x="2193"/>
        <item x="1082"/>
        <item x="1617"/>
        <item x="437"/>
        <item x="590"/>
        <item x="1533"/>
        <item x="1718"/>
        <item x="182"/>
        <item x="685"/>
        <item x="992"/>
        <item x="2086"/>
        <item x="1328"/>
        <item x="176"/>
        <item x="2259"/>
        <item x="2174"/>
        <item x="3327"/>
        <item x="1550"/>
        <item x="1031"/>
        <item x="1457"/>
        <item x="1351"/>
        <item x="2214"/>
        <item x="232"/>
        <item x="1221"/>
        <item x="2561"/>
        <item x="3205"/>
        <item x="3222"/>
        <item x="3716"/>
        <item x="1544"/>
        <item x="444"/>
        <item x="2913"/>
        <item x="638"/>
        <item x="1381"/>
        <item x="1409"/>
        <item x="2105"/>
        <item x="1738"/>
        <item x="304"/>
        <item x="2916"/>
        <item x="469"/>
        <item x="1755"/>
        <item x="1848"/>
        <item x="2377"/>
        <item x="670"/>
        <item x="2997"/>
        <item x="276"/>
        <item x="2639"/>
        <item x="2899"/>
        <item x="3609"/>
        <item x="3706"/>
        <item x="2080"/>
        <item x="2874"/>
        <item x="3775"/>
        <item x="733"/>
        <item x="3181"/>
        <item x="1147"/>
        <item x="3185"/>
        <item x="3673"/>
        <item x="474"/>
        <item x="1535"/>
        <item x="987"/>
        <item x="1828"/>
        <item x="2076"/>
        <item x="463"/>
        <item x="3259"/>
        <item x="1659"/>
        <item x="2399"/>
        <item x="1582"/>
        <item x="1048"/>
        <item x="3714"/>
        <item x="2207"/>
        <item x="1068"/>
        <item x="2780"/>
        <item x="1849"/>
        <item x="3275"/>
        <item x="2254"/>
        <item x="3709"/>
        <item x="3212"/>
        <item x="3119"/>
        <item x="1689"/>
        <item x="657"/>
        <item x="853"/>
        <item x="1143"/>
        <item x="3592"/>
        <item x="2787"/>
        <item x="2724"/>
        <item x="2103"/>
        <item x="1600"/>
        <item x="972"/>
        <item x="3453"/>
        <item x="2597"/>
        <item x="135"/>
        <item x="1956"/>
        <item x="2675"/>
        <item x="515"/>
        <item x="161"/>
        <item x="129"/>
        <item x="3195"/>
        <item x="2985"/>
        <item x="1183"/>
        <item x="3071"/>
        <item x="2021"/>
        <item x="2894"/>
        <item x="2996"/>
        <item x="2475"/>
        <item x="1283"/>
        <item x="822"/>
        <item x="3296"/>
        <item x="2694"/>
        <item x="1440"/>
        <item x="76"/>
        <item x="2329"/>
        <item x="3078"/>
        <item x="2803"/>
        <item x="2138"/>
        <item x="3154"/>
        <item x="879"/>
        <item x="28"/>
        <item x="1127"/>
        <item x="2035"/>
        <item x="1112"/>
        <item x="602"/>
        <item x="883"/>
        <item x="3566"/>
        <item x="1404"/>
        <item x="2479"/>
        <item x="3129"/>
        <item x="2962"/>
        <item x="2875"/>
        <item x="2118"/>
        <item x="2512"/>
        <item x="3324"/>
        <item x="3347"/>
        <item x="1217"/>
        <item x="3766"/>
        <item x="700"/>
        <item x="957"/>
        <item x="2658"/>
        <item x="559"/>
        <item x="148"/>
        <item x="1695"/>
        <item x="3356"/>
        <item x="1916"/>
        <item x="3083"/>
        <item x="1017"/>
        <item x="152"/>
        <item x="2404"/>
        <item x="3401"/>
        <item x="2029"/>
        <item x="2636"/>
        <item x="1354"/>
        <item x="1822"/>
        <item x="3654"/>
        <item x="2267"/>
        <item x="1847"/>
        <item x="3462"/>
        <item x="2020"/>
        <item x="889"/>
        <item x="3669"/>
        <item x="2253"/>
        <item x="3404"/>
        <item x="3653"/>
        <item x="1187"/>
        <item x="758"/>
        <item x="395"/>
        <item x="1891"/>
        <item x="487"/>
        <item x="814"/>
        <item x="1559"/>
        <item x="2133"/>
        <item x="210"/>
        <item x="1953"/>
        <item x="2981"/>
        <item x="2878"/>
        <item x="419"/>
        <item x="1222"/>
        <item x="373"/>
        <item x="30"/>
        <item x="172"/>
        <item x="1465"/>
        <item x="2972"/>
        <item x="3312"/>
        <item x="746"/>
        <item x="3647"/>
        <item x="861"/>
        <item x="3068"/>
        <item x="3722"/>
        <item x="3440"/>
        <item x="1860"/>
        <item x="1673"/>
        <item x="1197"/>
        <item x="1679"/>
        <item x="3732"/>
        <item x="2242"/>
        <item x="1509"/>
        <item x="1560"/>
        <item x="2229"/>
        <item x="396"/>
        <item x="2042"/>
        <item x="1795"/>
        <item x="1527"/>
        <item x="1698"/>
        <item x="544"/>
        <item x="292"/>
        <item x="1644"/>
        <item x="1066"/>
        <item x="2542"/>
        <item x="422"/>
        <item x="3278"/>
        <item x="1360"/>
        <item x="1034"/>
        <item x="1027"/>
        <item x="3106"/>
        <item x="1598"/>
        <item x="389"/>
        <item x="163"/>
        <item x="141"/>
        <item x="440"/>
        <item x="228"/>
        <item x="146"/>
        <item x="3503"/>
        <item x="2774"/>
        <item x="3525"/>
        <item x="2298"/>
        <item x="1987"/>
        <item x="3218"/>
        <item x="645"/>
        <item x="3286"/>
        <item x="1697"/>
        <item x="1787"/>
        <item x="622"/>
        <item x="927"/>
        <item x="2132"/>
        <item x="534"/>
        <item x="3035"/>
        <item x="3234"/>
        <item x="528"/>
        <item x="772"/>
        <item x="3680"/>
        <item x="3262"/>
        <item x="47"/>
        <item x="82"/>
        <item x="251"/>
        <item x="2056"/>
        <item x="3721"/>
        <item x="3196"/>
        <item x="1986"/>
        <item x="1435"/>
        <item x="2306"/>
        <item x="1202"/>
        <item x="2187"/>
        <item x="1562"/>
        <item x="761"/>
        <item x="3223"/>
        <item x="3149"/>
        <item x="874"/>
        <item x="3072"/>
        <item x="1578"/>
        <item x="241"/>
        <item x="1799"/>
        <item x="914"/>
        <item x="3043"/>
        <item x="160"/>
        <item x="832"/>
        <item x="2898"/>
        <item x="2089"/>
        <item x="1762"/>
        <item x="1835"/>
        <item x="2926"/>
        <item x="2776"/>
        <item x="379"/>
        <item x="2452"/>
        <item x="1059"/>
        <item x="1637"/>
        <item x="562"/>
        <item x="1885"/>
        <item x="904"/>
        <item x="959"/>
        <item x="3497"/>
        <item x="1506"/>
        <item x="1245"/>
        <item x="1020"/>
        <item x="3177"/>
        <item x="2196"/>
        <item x="2465"/>
        <item x="2816"/>
        <item x="2499"/>
        <item x="2692"/>
        <item x="3783"/>
        <item x="3151"/>
        <item x="2257"/>
        <item x="664"/>
        <item x="1970"/>
        <item x="2290"/>
        <item x="2274"/>
        <item x="3450"/>
        <item x="3527"/>
        <item x="2673"/>
        <item x="3411"/>
        <item x="1606"/>
        <item x="1820"/>
        <item x="2136"/>
        <item x="3500"/>
        <item x="1574"/>
        <item x="3066"/>
        <item x="637"/>
        <item x="1661"/>
        <item x="3095"/>
        <item x="1752"/>
        <item x="1463"/>
        <item x="1545"/>
        <item x="2053"/>
        <item x="1783"/>
        <item x="1367"/>
        <item x="3691"/>
        <item x="2971"/>
        <item x="2373"/>
        <item x="310"/>
        <item x="3640"/>
        <item x="3532"/>
        <item x="2635"/>
        <item x="630"/>
        <item x="2189"/>
        <item x="1346"/>
        <item x="2061"/>
        <item x="3671"/>
        <item x="2004"/>
        <item x="2453"/>
        <item x="1299"/>
        <item x="2930"/>
        <item x="2927"/>
        <item x="807"/>
        <item x="1503"/>
        <item x="2429"/>
        <item x="3778"/>
        <item x="3362"/>
        <item x="2839"/>
        <item x="3579"/>
        <item x="2811"/>
        <item x="2848"/>
        <item x="263"/>
        <item x="130"/>
        <item x="216"/>
        <item x="3246"/>
        <item x="2892"/>
        <item x="1282"/>
        <item x="475"/>
        <item x="3518"/>
        <item x="1124"/>
        <item x="985"/>
        <item x="1770"/>
        <item x="3470"/>
        <item x="3187"/>
        <item x="2531"/>
        <item x="1651"/>
        <item x="1774"/>
        <item x="218"/>
        <item x="1749"/>
        <item x="929"/>
        <item x="1411"/>
        <item x="3488"/>
        <item x="2328"/>
        <item x="3645"/>
        <item x="2960"/>
        <item x="2347"/>
        <item x="3740"/>
        <item x="1785"/>
        <item x="1103"/>
        <item x="3743"/>
        <item x="3112"/>
        <item x="522"/>
        <item x="388"/>
        <item x="3032"/>
        <item x="2407"/>
        <item x="1881"/>
        <item x="634"/>
        <item x="3144"/>
        <item x="1717"/>
        <item x="238"/>
        <item x="2204"/>
        <item x="1120"/>
        <item x="408"/>
        <item x="415"/>
        <item x="267"/>
        <item x="1677"/>
        <item x="3165"/>
        <item x="3255"/>
        <item x="2828"/>
        <item x="2782"/>
        <item x="1349"/>
        <item x="3703"/>
        <item x="1876"/>
        <item x="3376"/>
        <item x="897"/>
        <item x="2753"/>
        <item x="572"/>
        <item x="952"/>
        <item x="2992"/>
        <item x="2335"/>
        <item x="1852"/>
        <item x="3613"/>
        <item x="3738"/>
        <item x="3597"/>
        <item x="1596"/>
        <item x="1634"/>
        <item x="2660"/>
        <item x="2425"/>
        <item x="2778"/>
        <item x="3245"/>
        <item x="1138"/>
        <item x="2620"/>
        <item x="2681"/>
        <item x="1701"/>
        <item x="2083"/>
        <item x="3535"/>
        <item x="1572"/>
        <item x="13"/>
        <item x="3226"/>
        <item x="3110"/>
        <item x="2680"/>
        <item x="1929"/>
        <item x="416"/>
        <item x="3660"/>
        <item x="2586"/>
        <item x="3084"/>
        <item x="3589"/>
        <item x="1116"/>
        <item x="3762"/>
        <item x="2334"/>
        <item x="589"/>
        <item x="3159"/>
        <item x="1665"/>
        <item x="2501"/>
        <item x="3172"/>
        <item x="2701"/>
        <item x="1486"/>
        <item x="1009"/>
        <item x="1959"/>
        <item x="951"/>
        <item x="928"/>
        <item x="3012"/>
        <item x="2789"/>
        <item x="443"/>
        <item x="2814"/>
        <item x="34"/>
        <item x="1548"/>
        <item x="157"/>
        <item x="66"/>
        <item x="838"/>
        <item x="1719"/>
        <item x="3036"/>
        <item x="149"/>
        <item x="1437"/>
        <item x="1002"/>
        <item x="2525"/>
        <item x="2074"/>
        <item x="2634"/>
        <item x="3772"/>
        <item x="3351"/>
        <item x="3158"/>
        <item x="3161"/>
        <item x="3163"/>
        <item x="724"/>
        <item x="1773"/>
        <item x="2566"/>
        <item x="1379"/>
        <item x="3208"/>
        <item x="912"/>
        <item x="2952"/>
        <item x="1039"/>
        <item x="1191"/>
        <item x="1708"/>
        <item x="1505"/>
        <item x="1198"/>
        <item x="922"/>
        <item x="726"/>
        <item x="2911"/>
        <item x="2804"/>
        <item x="170"/>
        <item x="2443"/>
        <item x="2199"/>
        <item x="197"/>
        <item x="1964"/>
        <item x="348"/>
        <item x="387"/>
        <item x="898"/>
        <item x="2982"/>
        <item x="2677"/>
        <item x="3366"/>
        <item x="3363"/>
        <item x="1461"/>
        <item x="1737"/>
        <item x="2632"/>
        <item x="2581"/>
        <item x="3759"/>
        <item x="3702"/>
        <item x="1699"/>
        <item x="3776"/>
        <item x="3768"/>
        <item x="3555"/>
        <item x="3399"/>
        <item x="1890"/>
        <item x="12"/>
        <item x="27"/>
        <item x="21"/>
        <item x="179"/>
        <item x="1908"/>
        <item x="2268"/>
        <item x="1628"/>
        <item x="399"/>
        <item x="603"/>
        <item x="300"/>
        <item x="3080"/>
        <item x="1888"/>
        <item x="1403"/>
        <item x="815"/>
        <item x="2496"/>
        <item x="287"/>
        <item x="3236"/>
        <item x="3067"/>
        <item x="3099"/>
        <item x="2722"/>
        <item x="2728"/>
        <item x="479"/>
        <item x="3530"/>
        <item x="1430"/>
        <item x="2069"/>
        <item x="3281"/>
        <item x="3345"/>
        <item x="3257"/>
        <item x="110"/>
        <item x="2445"/>
        <item x="3684"/>
        <item x="997"/>
        <item x="2730"/>
        <item x="2356"/>
        <item x="1362"/>
        <item x="1179"/>
        <item x="2944"/>
        <item x="1376"/>
        <item x="2028"/>
        <item x="2488"/>
        <item x="1655"/>
        <item x="1584"/>
        <item x="1666"/>
        <item x="750"/>
        <item x="651"/>
        <item x="3779"/>
        <item x="55"/>
        <item x="2870"/>
        <item x="2"/>
        <item x="3538"/>
        <item x="1023"/>
        <item x="2734"/>
        <item x="2643"/>
        <item x="2619"/>
        <item x="2935"/>
        <item x="2131"/>
        <item x="213"/>
        <item x="2446"/>
        <item x="654"/>
        <item x="3625"/>
        <item x="3506"/>
        <item x="301"/>
        <item x="2914"/>
        <item x="2006"/>
        <item x="1815"/>
        <item x="1390"/>
        <item x="1276"/>
        <item x="206"/>
        <item x="40"/>
        <item x="2621"/>
        <item x="2703"/>
        <item x="1361"/>
        <item x="2057"/>
        <item x="2527"/>
        <item x="3692"/>
        <item x="211"/>
        <item x="3140"/>
        <item x="3207"/>
        <item x="3076"/>
        <item x="666"/>
        <item x="1344"/>
        <item x="2315"/>
        <item x="1395"/>
        <item x="2206"/>
        <item x="2185"/>
        <item x="1763"/>
        <item x="1296"/>
        <item x="2435"/>
        <item x="2668"/>
        <item x="955"/>
        <item x="3628"/>
        <item x="678"/>
        <item x="1089"/>
        <item x="2405"/>
        <item x="669"/>
        <item x="191"/>
        <item x="485"/>
        <item x="2122"/>
        <item x="1004"/>
        <item x="127"/>
        <item x="2653"/>
        <item x="1162"/>
        <item x="1887"/>
        <item x="274"/>
        <item x="3367"/>
        <item x="1925"/>
        <item x="786"/>
        <item x="430"/>
        <item x="9"/>
        <item x="496"/>
        <item x="1715"/>
        <item x="560"/>
        <item x="1109"/>
        <item x="793"/>
        <item x="3214"/>
        <item x="3018"/>
        <item x="736"/>
        <item x="2066"/>
        <item x="1426"/>
        <item x="3417"/>
        <item x="2316"/>
        <item x="3152"/>
        <item x="1521"/>
        <item x="2482"/>
        <item x="1212"/>
        <item x="1678"/>
        <item x="2777"/>
        <item x="1205"/>
        <item x="1474"/>
        <item x="2891"/>
        <item x="3239"/>
        <item x="2797"/>
        <item x="3551"/>
        <item x="1442"/>
        <item x="765"/>
        <item x="1029"/>
        <item x="1052"/>
        <item x="652"/>
        <item x="2567"/>
        <item x="1879"/>
        <item x="2024"/>
        <item x="2714"/>
        <item x="1318"/>
        <item x="1189"/>
        <item x="3073"/>
        <item x="1269"/>
        <item x="1771"/>
        <item x="1160"/>
        <item x="1399"/>
        <item x="1011"/>
        <item x="745"/>
        <item x="390"/>
        <item x="289"/>
        <item x="164"/>
        <item x="359"/>
        <item x="2043"/>
        <item x="3487"/>
        <item x="3529"/>
        <item x="2287"/>
        <item x="452"/>
        <item x="2338"/>
        <item x="2278"/>
        <item x="1657"/>
        <item x="41"/>
        <item x="998"/>
        <item x="297"/>
        <item x="1899"/>
        <item x="3415"/>
        <item x="509"/>
        <item x="542"/>
        <item x="803"/>
        <item x="2227"/>
        <item x="3610"/>
        <item x="1872"/>
        <item x="3742"/>
        <item x="1642"/>
        <item x="586"/>
        <item x="2477"/>
        <item x="2679"/>
        <item x="1776"/>
        <item x="836"/>
        <item x="2557"/>
        <item x="3147"/>
        <item x="2629"/>
        <item x="3677"/>
        <item x="3627"/>
        <item x="3216"/>
        <item x="1790"/>
        <item x="1531"/>
        <item x="2969"/>
        <item x="970"/>
        <item x="3328"/>
        <item x="567"/>
        <item x="1594"/>
        <item x="2276"/>
        <item x="2647"/>
        <item x="1272"/>
        <item x="375"/>
        <item x="168"/>
        <item x="2849"/>
        <item x="486"/>
        <item x="1389"/>
        <item x="1514"/>
        <item x="1649"/>
        <item x="411"/>
        <item x="3601"/>
        <item x="3634"/>
        <item x="201"/>
        <item x="3299"/>
        <item x="3122"/>
        <item x="3631"/>
        <item x="260"/>
        <item x="2877"/>
        <item x="3279"/>
        <item x="264"/>
        <item x="1576"/>
        <item x="2736"/>
        <item x="3230"/>
        <item x="1056"/>
        <item x="2541"/>
        <item x="3191"/>
        <item x="1347"/>
        <item x="597"/>
        <item x="1944"/>
        <item x="3546"/>
        <item x="2135"/>
        <item x="3253"/>
        <item x="2742"/>
        <item x="2747"/>
        <item x="2721"/>
        <item x="2697"/>
        <item x="1840"/>
        <item x="1784"/>
        <item x="1042"/>
        <item x="1013"/>
        <item x="1074"/>
        <item x="2041"/>
        <item x="1931"/>
        <item x="3063"/>
        <item x="2067"/>
        <item x="1418"/>
        <item x="429"/>
        <item x="490"/>
        <item x="3266"/>
        <item x="691"/>
        <item x="2353"/>
        <item x="1873"/>
        <item x="1152"/>
        <item x="1193"/>
        <item x="2738"/>
        <item x="1462"/>
        <item x="1450"/>
        <item x="2160"/>
        <item x="3197"/>
        <item x="402"/>
        <item x="1555"/>
        <item x="1181"/>
        <item x="1343"/>
        <item x="3272"/>
        <item x="1421"/>
        <item x="2598"/>
        <item x="2790"/>
        <item x="2037"/>
        <item x="1729"/>
        <item x="2025"/>
        <item x="842"/>
        <item x="2291"/>
        <item x="1647"/>
        <item x="1235"/>
        <item x="2559"/>
        <item x="1630"/>
        <item x="3523"/>
        <item x="2854"/>
        <item x="849"/>
        <item x="2467"/>
        <item x="3484"/>
        <item x="581"/>
        <item x="347"/>
        <item x="3148"/>
        <item x="326"/>
        <item x="2167"/>
        <item x="1195"/>
        <item x="3545"/>
        <item x="1253"/>
        <item x="3040"/>
        <item x="1069"/>
        <item x="2934"/>
        <item x="1942"/>
        <item x="1019"/>
        <item x="1761"/>
        <item x="988"/>
        <item x="1166"/>
        <item x="3056"/>
        <item x="930"/>
        <item x="830"/>
        <item x="2277"/>
        <item x="2819"/>
        <item x="1824"/>
        <item x="525"/>
        <item x="3111"/>
        <item x="3254"/>
        <item x="382"/>
        <item x="223"/>
        <item x="3475"/>
        <item x="2746"/>
        <item x="3739"/>
        <item x="2055"/>
        <item x="2000"/>
        <item x="3316"/>
        <item x="3136"/>
        <item x="3665"/>
        <item x="690"/>
        <item x="3344"/>
        <item x="3730"/>
        <item x="3468"/>
        <item x="1244"/>
        <item x="2940"/>
        <item x="1075"/>
        <item x="767"/>
        <item x="155"/>
        <item x="100"/>
        <item x="111"/>
        <item x="2924"/>
        <item x="448"/>
        <item x="1552"/>
        <item x="2857"/>
        <item x="1568"/>
        <item x="2601"/>
        <item x="553"/>
        <item x="943"/>
        <item x="2068"/>
        <item x="3456"/>
        <item x="1981"/>
        <item x="1722"/>
        <item x="1621"/>
        <item x="3108"/>
        <item x="1163"/>
        <item x="659"/>
        <item x="751"/>
        <item x="3355"/>
        <item x="2766"/>
        <item x="558"/>
        <item x="3474"/>
        <item x="2872"/>
        <item x="592"/>
        <item x="1339"/>
        <item x="43"/>
        <item x="2771"/>
        <item x="3771"/>
        <item x="2708"/>
        <item x="3586"/>
        <item x="3422"/>
        <item x="1088"/>
        <item x="2786"/>
        <item x="2876"/>
        <item x="3620"/>
        <item x="2342"/>
        <item x="2341"/>
        <item x="2463"/>
        <item x="3194"/>
        <item x="1173"/>
        <item x="2211"/>
        <item x="3765"/>
        <item x="1397"/>
        <item x="3459"/>
        <item x="2262"/>
        <item x="612"/>
        <item x="1445"/>
        <item x="3070"/>
        <item x="2381"/>
        <item x="2548"/>
        <item x="1405"/>
        <item x="1304"/>
        <item x="3117"/>
        <item x="94"/>
        <item x="3483"/>
        <item x="1248"/>
        <item x="533"/>
        <item x="2469"/>
        <item x="3389"/>
        <item x="1909"/>
        <item x="1356"/>
        <item x="447"/>
        <item x="3025"/>
        <item x="1939"/>
        <item x="428"/>
        <item x="3121"/>
        <item x="3495"/>
        <item x="2640"/>
        <item x="2333"/>
        <item x="2968"/>
        <item x="3256"/>
        <item x="2325"/>
        <item x="2203"/>
        <item x="2509"/>
        <item x="1467"/>
        <item x="1979"/>
        <item x="2281"/>
        <item x="1553"/>
        <item x="1290"/>
        <item x="644"/>
        <item x="458"/>
        <item x="1926"/>
        <item x="3360"/>
        <item x="483"/>
        <item x="2288"/>
        <item x="1174"/>
        <item x="3605"/>
        <item x="1341"/>
        <item x="24"/>
        <item x="1751"/>
        <item x="113"/>
        <item x="236"/>
        <item x="536"/>
        <item x="2519"/>
        <item x="1804"/>
        <item x="2908"/>
        <item x="183"/>
        <item x="44"/>
        <item x="16"/>
        <item x="461"/>
        <item x="2165"/>
        <item x="2915"/>
        <item x="1706"/>
        <item x="3015"/>
        <item x="2031"/>
        <item x="3178"/>
        <item x="3445"/>
        <item x="366"/>
        <item x="2202"/>
        <item x="1329"/>
        <item x="1260"/>
        <item x="1256"/>
        <item x="1696"/>
        <item x="2545"/>
        <item x="3642"/>
        <item x="2917"/>
        <item x="151"/>
        <item x="70"/>
        <item x="2687"/>
        <item x="2249"/>
        <item x="65"/>
        <item x="1853"/>
        <item x="1676"/>
        <item x="1607"/>
        <item x="1030"/>
        <item x="1323"/>
        <item x="784"/>
        <item x="742"/>
        <item x="1332"/>
        <item x="252"/>
        <item x="250"/>
        <item x="257"/>
        <item x="2689"/>
        <item x="2184"/>
        <item x="1454"/>
        <item x="580"/>
        <item x="286"/>
        <item x="721"/>
        <item x="2846"/>
        <item x="1823"/>
        <item x="186"/>
        <item x="3"/>
        <item x="2322"/>
        <item x="640"/>
        <item x="2612"/>
        <item x="1924"/>
        <item x="1556"/>
        <item x="1444"/>
        <item x="919"/>
        <item x="1623"/>
        <item x="1626"/>
        <item x="3175"/>
        <item x="2631"/>
        <item x="2656"/>
        <item x="1402"/>
        <item x="3526"/>
        <item x="2490"/>
        <item x="1958"/>
        <item x="2245"/>
        <item x="2529"/>
        <item x="1832"/>
        <item x="3686"/>
        <item x="1639"/>
        <item x="2104"/>
        <item x="1278"/>
        <item x="1836"/>
        <item x="1357"/>
        <item x="2180"/>
        <item x="2051"/>
        <item x="2743"/>
        <item x="1125"/>
        <item x="196"/>
        <item x="235"/>
        <item x="841"/>
        <item x="434"/>
        <item x="2770"/>
        <item x="3717"/>
        <item x="83"/>
        <item x="1436"/>
        <item x="1946"/>
        <item x="3396"/>
        <item x="1704"/>
        <item x="2959"/>
        <item x="3130"/>
        <item x="3423"/>
        <item x="915"/>
        <item x="1111"/>
        <item x="3756"/>
        <item x="3547"/>
        <item x="2097"/>
        <item x="2134"/>
        <item x="1373"/>
        <item x="816"/>
        <item x="866"/>
        <item x="1252"/>
        <item x="2275"/>
        <item x="37"/>
        <item x="665"/>
        <item x="2494"/>
        <item x="3120"/>
        <item x="325"/>
        <item x="470"/>
        <item x="3258"/>
        <item x="1694"/>
        <item x="1258"/>
        <item x="1210"/>
        <item x="3685"/>
        <item x="2817"/>
        <item x="2885"/>
        <item x="1985"/>
        <item x="3728"/>
        <item x="1279"/>
        <item x="468"/>
        <item x="2293"/>
        <item x="1990"/>
        <item x="936"/>
        <item x="3074"/>
        <item x="3744"/>
        <item x="2585"/>
        <item x="1923"/>
        <item x="3217"/>
        <item x="1565"/>
        <item x="1764"/>
        <item x="1033"/>
        <item x="1008"/>
        <item x="1996"/>
        <item x="1602"/>
        <item x="2580"/>
        <item x="3096"/>
        <item x="3273"/>
        <item x="548"/>
        <item x="2012"/>
        <item x="15"/>
        <item x="7"/>
        <item x="828"/>
        <item x="1842"/>
        <item x="3384"/>
        <item x="3784"/>
        <item x="3596"/>
        <item x="2603"/>
        <item x="2792"/>
        <item x="1620"/>
        <item x="563"/>
        <item x="910"/>
        <item x="623"/>
        <item x="3365"/>
        <item x="229"/>
        <item x="1768"/>
        <item x="2247"/>
        <item x="195"/>
        <item x="293"/>
        <item x="59"/>
        <item x="115"/>
        <item x="53"/>
        <item x="2682"/>
        <item x="1270"/>
        <item x="3047"/>
        <item x="2925"/>
        <item x="1739"/>
        <item x="604"/>
        <item x="406"/>
        <item x="1735"/>
        <item x="1710"/>
        <item x="3115"/>
        <item x="1271"/>
        <item x="432"/>
        <item x="611"/>
        <item x="3595"/>
        <item x="1277"/>
        <item x="892"/>
        <item x="1856"/>
        <item x="2271"/>
        <item x="1128"/>
        <item x="3052"/>
        <item x="1818"/>
        <item x="322"/>
        <item x="500"/>
        <item x="953"/>
        <item x="193"/>
        <item x="1754"/>
        <item x="1511"/>
        <item x="281"/>
        <item x="3543"/>
        <item x="26"/>
        <item x="49"/>
        <item x="2036"/>
        <item x="682"/>
        <item x="2171"/>
        <item x="547"/>
        <item x="1935"/>
        <item x="984"/>
        <item x="3171"/>
        <item x="2282"/>
        <item x="1204"/>
        <item x="2361"/>
        <item x="2458"/>
        <item x="1599"/>
        <item x="2555"/>
        <item x="1432"/>
        <item x="32"/>
        <item x="269"/>
        <item x="2125"/>
        <item x="1355"/>
        <item x="3519"/>
        <item x="2761"/>
        <item x="2048"/>
        <item x="3124"/>
        <item x="3280"/>
        <item x="3542"/>
        <item x="3594"/>
        <item x="954"/>
        <item x="3725"/>
        <item x="1988"/>
        <item x="3522"/>
        <item x="1441"/>
        <item x="2754"/>
        <item x="1417"/>
        <item x="2855"/>
        <item x="2261"/>
        <item x="1730"/>
        <item x="2524"/>
        <item x="3439"/>
        <item x="3694"/>
        <item x="178"/>
        <item x="979"/>
        <item x="2550"/>
        <item x="2436"/>
        <item x="1643"/>
        <item x="3284"/>
        <item x="1406"/>
        <item x="1119"/>
        <item x="900"/>
        <item x="3758"/>
        <item x="1625"/>
        <item x="2832"/>
        <item x="1687"/>
        <item x="1765"/>
        <item x="1001"/>
        <item x="455"/>
        <item x="938"/>
        <item x="3469"/>
        <item x="2166"/>
        <item x="2931"/>
        <item x="1629"/>
        <item x="1631"/>
        <item x="1863"/>
        <item x="1134"/>
        <item x="702"/>
        <item x="225"/>
        <item x="504"/>
        <item x="259"/>
        <item x="2297"/>
        <item x="734"/>
        <item x="2755"/>
        <item x="2593"/>
        <item x="3263"/>
        <item x="3618"/>
        <item x="878"/>
        <item x="1892"/>
        <item x="3359"/>
        <item x="1416"/>
        <item x="3695"/>
        <item x="3585"/>
        <item x="3087"/>
        <item x="2114"/>
        <item x="401"/>
        <item x="3769"/>
        <item x="2815"/>
        <item x="2820"/>
        <item x="3513"/>
        <item x="1038"/>
        <item x="3733"/>
        <item x="2547"/>
        <item x="1558"/>
        <item x="1015"/>
        <item x="2575"/>
        <item x="343"/>
        <item x="3718"/>
        <item x="278"/>
        <item x="1585"/>
        <item x="3540"/>
        <item x="1439"/>
        <item x="882"/>
        <item x="1247"/>
        <item x="3138"/>
        <item x="29"/>
        <item x="75"/>
        <item x="116"/>
        <item x="283"/>
        <item x="3039"/>
        <item x="3777"/>
        <item x="2144"/>
        <item x="2455"/>
        <item x="1037"/>
        <item x="2113"/>
        <item x="2791"/>
        <item x="2522"/>
        <item x="2371"/>
        <item x="2011"/>
        <item x="1149"/>
        <item x="1827"/>
        <item x="2349"/>
        <item x="2147"/>
        <item x="3337"/>
        <item x="692"/>
        <item x="1624"/>
        <item x="795"/>
        <item x="1850"/>
        <item x="1321"/>
        <item x="1420"/>
        <item x="2059"/>
        <item x="2403"/>
        <item x="2129"/>
        <item x="1913"/>
        <item x="2576"/>
        <item x="194"/>
        <item x="1900"/>
        <item x="3429"/>
        <item x="3608"/>
        <item x="119"/>
        <item x="1728"/>
        <item x="1547"/>
        <item x="221"/>
        <item x="2835"/>
        <item x="2655"/>
        <item x="71"/>
        <item x="17"/>
        <item x="1513"/>
        <item x="227"/>
        <item x="459"/>
        <item x="2045"/>
        <item x="1224"/>
        <item x="378"/>
        <item x="2013"/>
        <item x="3305"/>
        <item x="3577"/>
        <item x="1331"/>
        <item x="796"/>
        <item x="2354"/>
        <item x="404"/>
        <item x="3003"/>
        <item x="3471"/>
        <item x="646"/>
        <item x="582"/>
        <item x="3383"/>
        <item x="1257"/>
        <item x="2523"/>
        <item x="2889"/>
        <item x="907"/>
        <item x="3058"/>
        <item x="2591"/>
        <item x="309"/>
        <item x="1918"/>
        <item x="1680"/>
        <item x="821"/>
        <item x="2130"/>
        <item x="2904"/>
        <item x="439"/>
        <item x="360"/>
        <item x="370"/>
        <item x="1237"/>
        <item x="3029"/>
        <item x="2622"/>
        <item x="2383"/>
        <item x="712"/>
        <item x="2251"/>
        <item x="845"/>
        <item x="1255"/>
        <item x="420"/>
        <item x="2628"/>
        <item x="357"/>
        <item x="1672"/>
        <item x="1867"/>
        <item x="1170"/>
        <item x="1101"/>
        <item x="1705"/>
        <item x="1877"/>
        <item x="1577"/>
        <item x="1032"/>
        <item x="764"/>
        <item x="352"/>
        <item x="3565"/>
        <item x="833"/>
        <item x="2807"/>
        <item x="3192"/>
        <item x="1401"/>
        <item x="1378"/>
        <item x="2768"/>
        <item x="3761"/>
        <item x="1087"/>
        <item x="3309"/>
        <item x="2594"/>
        <item x="3752"/>
        <item x="1807"/>
        <item x="942"/>
        <item x="2121"/>
        <item x="1934"/>
        <item x="351"/>
        <item x="3477"/>
        <item x="837"/>
        <item x="1064"/>
        <item x="3145"/>
        <item x="1821"/>
        <item x="380"/>
        <item x="1796"/>
        <item x="1618"/>
        <item x="1058"/>
        <item x="3075"/>
        <item x="2540"/>
        <item x="864"/>
        <item x="1866"/>
        <item x="72"/>
        <item x="1477"/>
        <item x="3150"/>
        <item x="2909"/>
        <item x="3297"/>
        <item x="2462"/>
        <item x="1758"/>
        <item x="3552"/>
        <item x="2829"/>
        <item x="3731"/>
        <item x="1750"/>
        <item x="1254"/>
        <item x="2844"/>
        <item x="2393"/>
        <item x="282"/>
        <item x="489"/>
        <item x="3116"/>
        <item x="3512"/>
        <item x="3261"/>
        <item x="2077"/>
        <item x="242"/>
        <item x="3128"/>
        <item x="701"/>
        <item x="1781"/>
        <item x="2750"/>
        <item x="2032"/>
        <item x="3104"/>
        <item x="1192"/>
        <item x="1232"/>
        <item x="2711"/>
        <item x="3621"/>
        <item x="1326"/>
        <item x="441"/>
        <item x="996"/>
        <item x="3652"/>
        <item x="1086"/>
        <item x="385"/>
        <item x="457"/>
        <item x="3180"/>
        <item x="3027"/>
        <item x="1098"/>
        <item x="3570"/>
        <item x="1766"/>
        <item x="2358"/>
        <item x="2409"/>
        <item x="3446"/>
        <item x="983"/>
        <item x="1837"/>
        <item x="77"/>
        <item x="22"/>
        <item x="31"/>
        <item x="413"/>
        <item x="3536"/>
        <item x="2327"/>
        <item x="3741"/>
        <item x="713"/>
        <item x="1126"/>
        <item x="2970"/>
        <item x="1798"/>
        <item x="1794"/>
        <item x="2802"/>
        <item x="3615"/>
        <item x="3572"/>
        <item x="1504"/>
        <item x="308"/>
        <item x="1936"/>
        <item x="494"/>
        <item x="204"/>
        <item x="220"/>
        <item x="109"/>
        <item x="3298"/>
        <item x="1522"/>
        <item x="839"/>
        <item x="1748"/>
        <item x="254"/>
        <item x="1262"/>
        <item x="2417"/>
        <item x="2220"/>
        <item x="2812"/>
        <item x="2588"/>
        <item x="2300"/>
        <item x="1243"/>
        <item x="2484"/>
        <item x="2323"/>
        <item x="2440"/>
        <item x="1076"/>
        <item x="2448"/>
        <item x="1517"/>
        <item x="153"/>
        <item x="363"/>
        <item x="3711"/>
        <item x="1055"/>
        <item x="1744"/>
        <item x="1976"/>
        <item x="3635"/>
        <item x="624"/>
        <item x="1320"/>
        <item x="965"/>
        <item x="792"/>
        <item x="438"/>
        <item x="1093"/>
        <item x="480"/>
        <item x="2176"/>
        <item x="608"/>
        <item x="2536"/>
        <item x="217"/>
        <item x="1208"/>
        <item x="706"/>
        <item x="725"/>
        <item x="1633"/>
        <item x="3534"/>
        <item x="3146"/>
        <item x="949"/>
        <item x="88"/>
        <item x="2026"/>
        <item x="1090"/>
        <item x="2901"/>
        <item x="699"/>
        <item x="3307"/>
        <item x="2579"/>
        <item x="565"/>
        <item x="2369"/>
        <item x="2072"/>
        <item x="3557"/>
        <item x="2702"/>
        <item x="3432"/>
        <item x="1353"/>
        <item x="1182"/>
        <item x="2595"/>
        <item x="145"/>
        <item x="755"/>
        <item x="2990"/>
        <item x="2758"/>
        <item x="1903"/>
        <item x="3492"/>
        <item x="3219"/>
        <item x="2530"/>
        <item x="2390"/>
        <item x="3097"/>
        <item x="1313"/>
        <item x="1161"/>
        <item x="173"/>
        <item x="3438"/>
        <item x="2015"/>
        <item x="1081"/>
        <item x="2534"/>
        <item x="3011"/>
        <item x="3287"/>
        <item x="397"/>
        <item x="2759"/>
        <item x="3332"/>
        <item x="497"/>
        <item x="748"/>
        <item x="3454"/>
        <item x="3767"/>
        <item x="594"/>
        <item x="10"/>
        <item x="74"/>
        <item x="2217"/>
        <item x="512"/>
        <item x="735"/>
        <item x="967"/>
        <item x="2907"/>
        <item x="969"/>
        <item x="2851"/>
        <item x="1175"/>
        <item x="1024"/>
        <item x="435"/>
        <item x="1951"/>
        <item x="3457"/>
        <item x="1501"/>
        <item x="3681"/>
        <item x="2284"/>
        <item x="33"/>
        <item x="653"/>
        <item x="1431"/>
        <item x="433"/>
        <item x="1917"/>
        <item x="356"/>
        <item x="354"/>
        <item x="355"/>
        <item x="3424"/>
        <item x="1812"/>
        <item x="3282"/>
        <item x="2838"/>
        <item x="3764"/>
        <item x="546"/>
        <item x="683"/>
        <item x="633"/>
        <item x="1778"/>
        <item x="2466"/>
        <item x="3567"/>
        <item x="3204"/>
        <item x="1214"/>
        <item x="551"/>
        <item x="1453"/>
        <item x="527"/>
        <item x="1342"/>
        <item x="2078"/>
        <item x="2583"/>
        <item x="2431"/>
        <item x="464"/>
        <item x="2139"/>
        <item x="279"/>
        <item x="2190"/>
        <item x="641"/>
        <item x="3322"/>
        <item x="1458"/>
        <item x="2308"/>
        <item x="2779"/>
        <item x="671"/>
        <item x="134"/>
        <item x="132"/>
        <item x="1428"/>
        <item x="1136"/>
        <item x="1118"/>
        <item x="1855"/>
        <item x="2182"/>
        <item x="3061"/>
        <item x="11"/>
        <item x="1425"/>
        <item x="2460"/>
        <item x="2749"/>
        <item x="3024"/>
        <item x="1107"/>
        <item x="3511"/>
        <item x="2235"/>
        <item x="576"/>
        <item x="757"/>
        <item x="1456"/>
        <item x="341"/>
        <item x="159"/>
        <item x="2625"/>
        <item x="1043"/>
        <item x="2428"/>
        <item x="1209"/>
        <item x="1906"/>
        <item x="3229"/>
        <item x="1507"/>
        <item x="946"/>
        <item x="2994"/>
        <item x="1937"/>
        <item x="2546"/>
        <item x="1589"/>
        <item x="1692"/>
        <item x="1819"/>
        <item x="1410"/>
        <item x="3268"/>
        <item x="1266"/>
        <item x="1627"/>
        <item x="2415"/>
        <item x="1469"/>
        <item x="1115"/>
        <item x="2169"/>
        <item x="392"/>
        <item x="862"/>
        <item x="2396"/>
        <item x="1746"/>
        <item x="2976"/>
        <item x="994"/>
        <item x="2120"/>
        <item x="2825"/>
        <item x="1275"/>
        <item x="3350"/>
        <item x="3330"/>
        <item x="1322"/>
        <item x="3675"/>
        <item x="2521"/>
        <item x="305"/>
        <item x="3016"/>
        <item x="1169"/>
        <item x="2256"/>
        <item x="1207"/>
        <item x="2765"/>
        <item x="2827"/>
        <item x="804"/>
        <item x="2153"/>
        <item x="1610"/>
        <item x="266"/>
        <item x="950"/>
        <item x="340"/>
        <item x="1036"/>
        <item x="2712"/>
        <item x="2596"/>
        <item x="3655"/>
        <item x="1868"/>
        <item x="3189"/>
        <item x="180"/>
        <item x="2571"/>
        <item x="1063"/>
        <item x="606"/>
        <item x="1358"/>
        <item x="2995"/>
        <item x="636"/>
        <item x="3301"/>
        <item x="2422"/>
        <item x="843"/>
        <item x="2414"/>
        <item x="3235"/>
        <item x="1061"/>
        <item x="103"/>
        <item x="2480"/>
        <item x="477"/>
        <item x="1176"/>
        <item x="601"/>
        <item x="1532"/>
        <item x="1674"/>
        <item x="285"/>
        <item x="2330"/>
        <item x="1291"/>
        <item x="1129"/>
        <item x="1062"/>
        <item x="777"/>
        <item x="2964"/>
        <item x="1141"/>
        <item x="3442"/>
        <item x="60"/>
        <item x="3773"/>
        <item x="1447"/>
        <item x="3354"/>
        <item x="2858"/>
        <item x="2745"/>
        <item x="823"/>
        <item x="2836"/>
        <item x="1473"/>
        <item x="3616"/>
        <item x="1622"/>
        <item x="3667"/>
        <item x="1984"/>
        <item x="3562"/>
        <item x="2231"/>
        <item x="1185"/>
        <item x="1725"/>
        <item x="1460"/>
        <item x="2961"/>
        <item x="1211"/>
        <item x="2793"/>
        <item x="1121"/>
        <item x="2676"/>
        <item x="1580"/>
        <item x="944"/>
        <item x="189"/>
        <item x="1690"/>
        <item x="1289"/>
        <item x="1054"/>
        <item x="1838"/>
        <item x="344"/>
        <item x="3162"/>
        <item x="518"/>
        <item x="2444"/>
        <item x="2003"/>
        <item x="2310"/>
        <item x="2887"/>
        <item x="1974"/>
        <item x="1871"/>
        <item x="2902"/>
        <item x="3270"/>
        <item x="2830"/>
        <item x="418"/>
        <item x="1682"/>
        <item x="615"/>
        <item x="3528"/>
        <item x="2232"/>
        <item x="1933"/>
        <item x="698"/>
        <item x="974"/>
        <item x="689"/>
        <item x="621"/>
        <item x="714"/>
        <item x="2737"/>
        <item x="2772"/>
        <item x="3293"/>
        <item x="3447"/>
        <item x="2698"/>
        <item x="513"/>
        <item x="377"/>
        <item x="3046"/>
        <item x="741"/>
        <item x="3578"/>
        <item x="1747"/>
        <item x="899"/>
        <item x="2285"/>
        <item x="1806"/>
        <item x="1384"/>
        <item x="579"/>
        <item x="2157"/>
        <item x="538"/>
        <item x="2948"/>
        <item x="3664"/>
        <item x="1792"/>
        <item x="1139"/>
        <item x="1099"/>
        <item x="2384"/>
        <item x="3679"/>
        <item x="271"/>
        <item x="284"/>
        <item x="1150"/>
        <item x="747"/>
        <item x="2461"/>
        <item x="120"/>
        <item x="2900"/>
        <item x="2729"/>
        <item x="1049"/>
        <item x="3602"/>
        <item x="3416"/>
        <item x="372"/>
        <item x="760"/>
        <item x="545"/>
        <item x="1526"/>
        <item x="1662"/>
        <item x="2491"/>
        <item x="3515"/>
        <item x="1902"/>
        <item x="3662"/>
        <item x="371"/>
        <item x="3719"/>
        <item x="3133"/>
        <item x="962"/>
        <item x="2794"/>
        <item x="619"/>
        <item x="3343"/>
        <item x="3198"/>
        <item x="1097"/>
        <item x="779"/>
        <item x="2163"/>
        <item x="2218"/>
        <item x="303"/>
        <item x="728"/>
        <item x="1158"/>
        <item x="2124"/>
        <item x="3142"/>
        <item x="693"/>
        <item x="3062"/>
        <item x="3754"/>
        <item x="3228"/>
        <item x="2307"/>
        <item x="2385"/>
        <item x="881"/>
        <item x="2346"/>
        <item x="2318"/>
        <item x="1010"/>
        <item x="505"/>
        <item x="1619"/>
        <item x="467"/>
        <item x="1249"/>
        <item x="3520"/>
        <item x="314"/>
        <item x="1280"/>
        <item x="3431"/>
        <item x="1983"/>
        <item x="1859"/>
        <item x="1459"/>
        <item x="3735"/>
        <item x="2842"/>
        <item x="703"/>
        <item x="729"/>
        <item x="231"/>
        <item x="620"/>
        <item x="908"/>
        <item x="1259"/>
        <item x="2305"/>
        <item x="1769"/>
        <item x="2847"/>
        <item x="3089"/>
        <item x="2895"/>
        <item x="2303"/>
        <item x="694"/>
        <item x="3105"/>
        <item x="3331"/>
        <item x="3213"/>
        <item x="2286"/>
        <item x="1520"/>
        <item x="3113"/>
        <item x="1392"/>
        <item x="1234"/>
        <item x="1073"/>
        <item x="3267"/>
        <item x="626"/>
        <item x="1446"/>
        <item x="1927"/>
        <item x="2002"/>
        <item x="2886"/>
        <item x="3168"/>
        <item x="1961"/>
        <item x="2391"/>
        <item x="1414"/>
        <item x="2950"/>
        <item x="2324"/>
        <item x="2600"/>
        <item x="1875"/>
        <item x="1242"/>
        <item x="338"/>
        <item x="1789"/>
        <item x="3314"/>
        <item x="1886"/>
        <item x="3392"/>
        <item x="316"/>
        <item x="142"/>
        <item x="239"/>
        <item x="3558"/>
        <item x="2283"/>
        <item x="2294"/>
        <item x="3088"/>
        <item x="3101"/>
        <item x="2974"/>
        <item x="3057"/>
        <item x="187"/>
        <item x="2052"/>
        <item x="1841"/>
        <item x="3395"/>
        <item x="3091"/>
        <item x="629"/>
        <item x="1510"/>
        <item x="1895"/>
        <item x="2343"/>
        <item x="1449"/>
        <item x="2178"/>
        <item x="1386"/>
        <item x="1308"/>
        <item x="2727"/>
        <item x="1788"/>
        <item x="1922"/>
        <item x="2270"/>
        <item x="3264"/>
        <item x="2988"/>
        <item x="2321"/>
        <item x="2606"/>
        <item x="1874"/>
        <item x="2884"/>
        <item x="2128"/>
        <item x="3509"/>
        <item x="3244"/>
        <item x="471"/>
        <item x="2549"/>
        <item x="1348"/>
        <item x="3508"/>
        <item x="717"/>
        <item x="1464"/>
        <item x="2149"/>
        <item x="649"/>
        <item x="2164"/>
        <item x="137"/>
        <item x="99"/>
        <item x="3428"/>
        <item x="2449"/>
        <item x="1003"/>
        <item x="2092"/>
        <item x="3277"/>
        <item x="1434"/>
        <item x="2853"/>
        <item x="800"/>
        <item x="3380"/>
        <item x="3143"/>
        <item x="3624"/>
        <item x="3323"/>
        <item x="1683"/>
        <item x="3402"/>
        <item x="476"/>
        <item x="1050"/>
        <item x="2005"/>
        <item x="3757"/>
        <item x="531"/>
        <item x="42"/>
        <item x="1427"/>
        <item x="2060"/>
        <item x="2246"/>
        <item x="3607"/>
        <item x="1775"/>
        <item x="2704"/>
        <item x="265"/>
        <item x="67"/>
        <item x="1966"/>
        <item x="2630"/>
        <item x="2366"/>
        <item x="3644"/>
        <item x="3746"/>
        <item x="2732"/>
        <item x="1803"/>
        <item x="1215"/>
        <item x="632"/>
        <item x="506"/>
        <item x="368"/>
        <item x="1519"/>
        <item x="374"/>
        <item x="52"/>
        <item x="2663"/>
        <item x="999"/>
        <item x="1040"/>
        <item x="3325"/>
        <item x="1336"/>
        <item x="2137"/>
        <item x="3576"/>
        <item x="327"/>
        <item x="121"/>
        <item x="36"/>
        <item x="62"/>
        <item x="48"/>
        <item x="1472"/>
        <item x="2454"/>
        <item x="3496"/>
        <item x="181"/>
        <item x="3541"/>
        <item x="3696"/>
        <item x="2716"/>
        <item x="2090"/>
        <item x="3390"/>
        <item x="2148"/>
        <item x="91"/>
        <item x="2222"/>
        <item x="365"/>
        <item x="90"/>
        <item x="3482"/>
        <item x="1274"/>
        <item x="255"/>
        <item x="2578"/>
        <item x="2841"/>
        <item x="2865"/>
        <item x="3372"/>
        <item x="2410"/>
        <item x="3699"/>
        <item x="190"/>
        <item x="555"/>
        <item x="3375"/>
        <item x="1286"/>
        <item x="2762"/>
        <item x="3668"/>
        <item x="2370"/>
        <item x="367"/>
        <item x="780"/>
        <item x="3069"/>
        <item x="2868"/>
        <item x="3582"/>
        <item x="2651"/>
        <item x="707"/>
        <item x="681"/>
        <item x="3193"/>
        <item x="3397"/>
        <item x="1579"/>
        <item x="1734"/>
        <item x="535"/>
        <item x="643"/>
        <item x="730"/>
        <item x="2065"/>
        <item x="2198"/>
        <item x="1839"/>
        <item x="1791"/>
        <item x="1940"/>
        <item x="585"/>
        <item x="986"/>
        <item x="1350"/>
        <item x="2871"/>
        <item x="2084"/>
        <item x="935"/>
        <item x="1400"/>
        <item x="2478"/>
        <item x="3571"/>
        <item x="2357"/>
        <item x="1870"/>
        <item x="1500"/>
        <item x="1071"/>
        <item x="328"/>
        <item x="1363"/>
        <item x="81"/>
        <item x="727"/>
        <item x="1753"/>
        <item x="2492"/>
        <item x="2486"/>
        <item x="3724"/>
        <item x="868"/>
        <item x="1491"/>
        <item x="2767"/>
        <item x="880"/>
        <item x="1372"/>
        <item x="503"/>
        <item x="3419"/>
        <item x="2143"/>
        <item x="2062"/>
        <item x="2038"/>
        <item x="2326"/>
        <item x="3090"/>
        <item x="618"/>
        <item x="1921"/>
        <item x="1164"/>
        <item x="2304"/>
        <item x="3017"/>
        <item x="2710"/>
        <item x="2279"/>
        <item x="523"/>
        <item x="2785"/>
        <item x="2340"/>
        <item x="1135"/>
        <item x="1573"/>
        <item x="391"/>
        <item x="1742"/>
        <item x="2380"/>
        <item x="3031"/>
        <item x="3274"/>
        <item x="3387"/>
        <item x="3480"/>
        <item x="3352"/>
        <item x="1383"/>
        <item x="1636"/>
        <item x="3583"/>
        <item x="805"/>
        <item x="473"/>
        <item x="73"/>
        <item x="2359"/>
        <item x="577"/>
        <item x="3510"/>
        <item x="517"/>
        <item x="1814"/>
        <item x="627"/>
        <item x="198"/>
        <item x="2818"/>
        <item x="112"/>
        <item x="2609"/>
        <item x="3008"/>
        <item x="3370"/>
        <item x="1408"/>
        <item x="1830"/>
        <item x="1393"/>
        <item x="2345"/>
        <item x="199"/>
        <item x="1261"/>
        <item x="85"/>
        <item x="2007"/>
        <item x="656"/>
        <item x="3463"/>
        <item x="3023"/>
        <item x="1975"/>
        <item x="541"/>
        <item x="3748"/>
        <item x="1415"/>
        <item x="2661"/>
        <item x="1726"/>
        <item x="3626"/>
        <item x="3726"/>
        <item x="2094"/>
        <item x="1287"/>
        <item x="3085"/>
        <item x="3125"/>
        <item x="1999"/>
        <item x="426"/>
        <item x="1423"/>
        <item x="1760"/>
        <item x="329"/>
        <item x="980"/>
        <item x="1238"/>
        <item x="598"/>
        <item x="2439"/>
        <item x="2447"/>
        <item x="2709"/>
        <item x="1079"/>
        <item x="2079"/>
        <item x="2378"/>
        <item x="2943"/>
        <item x="2302"/>
        <item x="3701"/>
        <item x="2398"/>
        <item x="2386"/>
        <item x="1845"/>
        <item x="312"/>
        <item x="2808"/>
        <item x="2426"/>
        <item x="3333"/>
        <item x="3368"/>
        <item x="1293"/>
        <item x="2493"/>
        <item x="147"/>
        <item x="2748"/>
        <item x="2312"/>
        <item x="1268"/>
        <item x="1387"/>
        <item x="3584"/>
        <item x="3014"/>
        <item x="2018"/>
        <item x="2376"/>
        <item x="1587"/>
        <item x="2389"/>
        <item x="2951"/>
        <item x="2044"/>
        <item x="93"/>
        <item x="1963"/>
        <item x="1485"/>
        <item x="1884"/>
        <item x="253"/>
        <item x="1590"/>
        <item x="114"/>
        <item x="1569"/>
        <item x="3252"/>
        <item x="3320"/>
        <item x="3461"/>
        <item x="756"/>
        <item x="3107"/>
        <item x="3467"/>
        <item x="2154"/>
        <item x="1846"/>
        <item x="2973"/>
        <item x="2610"/>
        <item x="575"/>
        <item x="2706"/>
        <item x="2937"/>
        <item x="859"/>
        <item x="3155"/>
        <item x="2556"/>
        <item x="3646"/>
        <item x="672"/>
        <item x="64"/>
        <item x="140"/>
        <item x="102"/>
        <item x="3593"/>
        <item x="2587"/>
        <item x="676"/>
        <item x="516"/>
        <item x="261"/>
        <item x="131"/>
        <item x="78"/>
        <item x="54"/>
        <item x="108"/>
        <item x="35"/>
        <item x="568"/>
        <item x="403"/>
        <item x="3443"/>
        <item x="738"/>
        <item x="2617"/>
        <item x="3568"/>
        <item x="607"/>
        <item x="460"/>
        <item x="2050"/>
        <item x="3548"/>
        <item x="384"/>
        <item x="2919"/>
        <item x="3276"/>
        <item x="2840"/>
        <item x="1967"/>
        <item x="865"/>
        <item x="2637"/>
        <item x="3393"/>
        <item x="2544"/>
        <item x="2208"/>
        <item x="993"/>
        <item x="3747"/>
        <item x="2216"/>
        <item x="639"/>
        <item x="1880"/>
        <item x="655"/>
        <item x="1122"/>
        <item x="3203"/>
        <item x="635"/>
        <item x="1898"/>
        <item x="462"/>
        <item x="1648"/>
        <item x="978"/>
        <item x="139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3786">
    <i>
      <x v="295"/>
    </i>
    <i>
      <x v="1503"/>
    </i>
    <i>
      <x v="3493"/>
    </i>
    <i>
      <x v="2552"/>
    </i>
    <i>
      <x v="879"/>
    </i>
    <i>
      <x v="2719"/>
    </i>
    <i>
      <x v="3097"/>
    </i>
    <i>
      <x v="2549"/>
    </i>
    <i>
      <x v="2845"/>
    </i>
    <i>
      <x v="2997"/>
    </i>
    <i>
      <x v="741"/>
    </i>
    <i>
      <x v="2998"/>
    </i>
    <i>
      <x v="1501"/>
    </i>
    <i>
      <x v="764"/>
    </i>
    <i>
      <x v="210"/>
    </i>
    <i>
      <x v="1006"/>
    </i>
    <i>
      <x v="2418"/>
    </i>
    <i>
      <x v="3110"/>
    </i>
    <i>
      <x v="2554"/>
    </i>
    <i>
      <x v="1045"/>
    </i>
    <i>
      <x v="2553"/>
    </i>
    <i>
      <x v="1287"/>
    </i>
    <i>
      <x v="2551"/>
    </i>
    <i>
      <x v="2516"/>
    </i>
    <i>
      <x v="1799"/>
    </i>
    <i>
      <x v="3321"/>
    </i>
    <i>
      <x v="1461"/>
    </i>
    <i>
      <x v="1083"/>
    </i>
    <i>
      <x v="3305"/>
    </i>
    <i>
      <x v="3389"/>
    </i>
    <i>
      <x v="3111"/>
    </i>
    <i>
      <x v="2962"/>
    </i>
    <i>
      <x v="1879"/>
    </i>
    <i>
      <x v="3388"/>
    </i>
    <i>
      <x v="1399"/>
    </i>
    <i>
      <x v="2753"/>
    </i>
    <i>
      <x v="2183"/>
    </i>
    <i>
      <x v="3109"/>
    </i>
    <i>
      <x v="380"/>
    </i>
    <i>
      <x v="336"/>
    </i>
    <i>
      <x v="3515"/>
    </i>
    <i>
      <x v="2999"/>
    </i>
    <i>
      <x v="1436"/>
    </i>
    <i>
      <x v="296"/>
    </i>
    <i>
      <x v="2417"/>
    </i>
    <i>
      <x v="3527"/>
    </i>
    <i>
      <x v="1763"/>
    </i>
    <i>
      <x v="2846"/>
    </i>
    <i>
      <x v="2100"/>
    </i>
    <i>
      <x v="3091"/>
    </i>
    <i>
      <x v="2876"/>
    </i>
    <i>
      <x v="2550"/>
    </i>
    <i>
      <x v="1124"/>
    </i>
    <i>
      <x v="1155"/>
    </i>
    <i>
      <x v="1863"/>
    </i>
    <i>
      <x v="1233"/>
    </i>
    <i>
      <x v="311"/>
    </i>
    <i>
      <x v="153"/>
    </i>
    <i>
      <x v="3044"/>
    </i>
    <i>
      <x v="2474"/>
    </i>
    <i>
      <x v="763"/>
    </i>
    <i>
      <x v="1412"/>
    </i>
    <i>
      <x v="1434"/>
    </i>
    <i>
      <x v="1172"/>
    </i>
    <i>
      <x v="1839"/>
    </i>
    <i>
      <x v="2963"/>
    </i>
    <i>
      <x v="1171"/>
    </i>
    <i>
      <x v="2517"/>
    </i>
    <i>
      <x v="291"/>
    </i>
    <i>
      <x v="3387"/>
    </i>
    <i>
      <x v="3020"/>
    </i>
    <i>
      <x v="3524"/>
    </i>
    <i>
      <x v="2663"/>
    </i>
    <i>
      <x v="690"/>
    </i>
    <i>
      <x v="2102"/>
    </i>
    <i>
      <x v="2138"/>
    </i>
    <i>
      <x v="1186"/>
    </i>
    <i>
      <x v="713"/>
    </i>
    <i>
      <x v="1228"/>
    </i>
    <i>
      <x v="3513"/>
    </i>
    <i>
      <x v="3504"/>
    </i>
    <i>
      <x v="506"/>
    </i>
    <i>
      <x v="2420"/>
    </i>
    <i>
      <x v="1773"/>
    </i>
    <i>
      <x v="1093"/>
    </i>
    <i>
      <x v="3526"/>
    </i>
    <i>
      <x v="190"/>
    </i>
    <i>
      <x v="532"/>
    </i>
    <i>
      <x v="36"/>
    </i>
    <i>
      <x v="3117"/>
    </i>
    <i>
      <x v="2427"/>
    </i>
    <i>
      <x v="3514"/>
    </i>
    <i>
      <x v="1288"/>
    </i>
    <i>
      <x v="3502"/>
    </i>
    <i>
      <x v="3331"/>
    </i>
    <i>
      <x v="3554"/>
    </i>
    <i>
      <x v="2105"/>
    </i>
    <i>
      <x v="3347"/>
    </i>
    <i>
      <x v="3452"/>
    </i>
    <i>
      <x v="1403"/>
    </i>
    <i>
      <x v="289"/>
    </i>
    <i>
      <x v="3558"/>
    </i>
    <i>
      <x v="1402"/>
    </i>
    <i>
      <x v="2184"/>
    </i>
    <i>
      <x v="2321"/>
    </i>
    <i>
      <x v="42"/>
    </i>
    <i>
      <x v="2973"/>
    </i>
    <i>
      <x v="193"/>
    </i>
    <i>
      <x v="549"/>
    </i>
    <i>
      <x v="986"/>
    </i>
    <i>
      <x v="1231"/>
    </i>
    <i>
      <x v="29"/>
    </i>
    <i>
      <x v="3411"/>
    </i>
    <i>
      <x v="1937"/>
    </i>
    <i>
      <x v="2752"/>
    </i>
    <i>
      <x v="900"/>
    </i>
    <i>
      <x v="1229"/>
    </i>
    <i>
      <x v="2909"/>
    </i>
    <i>
      <x v="237"/>
    </i>
    <i>
      <x v="1176"/>
    </i>
    <i>
      <x v="1327"/>
    </i>
    <i>
      <x v="483"/>
    </i>
    <i>
      <x v="1616"/>
    </i>
    <i>
      <x v="2296"/>
    </i>
    <i>
      <x v="1499"/>
    </i>
    <i>
      <x v="164"/>
    </i>
    <i>
      <x v="3543"/>
    </i>
    <i>
      <x v="2582"/>
    </i>
    <i>
      <x v="1397"/>
    </i>
    <i>
      <x v="1919"/>
    </i>
    <i>
      <x v="1401"/>
    </i>
    <i>
      <x v="2109"/>
    </i>
    <i>
      <x v="3142"/>
    </i>
    <i>
      <x v="391"/>
    </i>
    <i>
      <x v="2927"/>
    </i>
    <i>
      <x v="1162"/>
    </i>
    <i>
      <x v="2457"/>
    </i>
    <i>
      <x v="995"/>
    </i>
    <i>
      <x v="588"/>
    </i>
    <i>
      <x v="381"/>
    </i>
    <i>
      <x v="541"/>
    </i>
    <i>
      <x v="3245"/>
    </i>
    <i>
      <x v="3052"/>
    </i>
    <i>
      <x v="2979"/>
    </i>
    <i>
      <x v="3294"/>
    </i>
    <i>
      <x v="3000"/>
    </i>
    <i>
      <x v="3134"/>
    </i>
    <i>
      <x v="2642"/>
    </i>
    <i>
      <x v="1232"/>
    </i>
    <i>
      <x v="2400"/>
    </i>
    <i>
      <x v="1552"/>
    </i>
    <i>
      <x v="1691"/>
    </i>
    <i>
      <x v="3593"/>
    </i>
    <i>
      <x v="2263"/>
    </i>
    <i>
      <x v="1365"/>
    </i>
    <i>
      <x v="2818"/>
    </i>
    <i>
      <x v="1629"/>
    </i>
    <i>
      <x v="2770"/>
    </i>
    <i>
      <x v="425"/>
    </i>
    <i>
      <x v="2971"/>
    </i>
    <i>
      <x v="2894"/>
    </i>
    <i>
      <x v="2271"/>
    </i>
    <i>
      <x v="1368"/>
    </i>
    <i>
      <x v="207"/>
    </i>
    <i>
      <x v="1170"/>
    </i>
    <i>
      <x v="197"/>
    </i>
    <i>
      <x v="201"/>
    </i>
    <i>
      <x v="3669"/>
    </i>
    <i>
      <x v="970"/>
    </i>
    <i>
      <x v="696"/>
    </i>
    <i>
      <x v="2889"/>
    </i>
    <i>
      <x v="3679"/>
    </i>
    <i>
      <x v="64"/>
    </i>
    <i>
      <x v="551"/>
    </i>
    <i>
      <x v="1435"/>
    </i>
    <i>
      <x v="3316"/>
    </i>
    <i>
      <x v="2806"/>
    </i>
    <i>
      <x v="1764"/>
    </i>
    <i>
      <x v="871"/>
    </i>
    <i>
      <x v="2431"/>
    </i>
    <i>
      <x v="1160"/>
    </i>
    <i>
      <x v="457"/>
    </i>
    <i>
      <x v="203"/>
    </i>
    <i>
      <x v="258"/>
    </i>
    <i>
      <x v="1610"/>
    </i>
    <i>
      <x v="2245"/>
    </i>
    <i>
      <x v="627"/>
    </i>
    <i>
      <x v="3141"/>
    </i>
    <i>
      <x v="3317"/>
    </i>
    <i>
      <x v="2054"/>
    </i>
    <i>
      <x v="2536"/>
    </i>
    <i>
      <x v="2005"/>
    </i>
    <i>
      <x v="3253"/>
    </i>
    <i>
      <x v="1275"/>
    </i>
    <i>
      <x v="1153"/>
    </i>
    <i>
      <x v="1700"/>
    </i>
    <i>
      <x v="1367"/>
    </i>
    <i>
      <x v="2887"/>
    </i>
    <i>
      <x v="2191"/>
    </i>
    <i>
      <x v="1342"/>
    </i>
    <i>
      <x v="605"/>
    </i>
    <i>
      <x v="3745"/>
    </i>
    <i>
      <x v="2445"/>
    </i>
    <i>
      <x v="3161"/>
    </i>
    <i>
      <x v="1470"/>
    </i>
    <i>
      <x v="2670"/>
    </i>
    <i>
      <x v="3643"/>
    </i>
    <i>
      <x v="3135"/>
    </i>
    <i>
      <x v="3656"/>
    </i>
    <i>
      <x v="2126"/>
    </i>
    <i>
      <x v="2610"/>
    </i>
    <i>
      <x v="73"/>
    </i>
    <i>
      <x v="2769"/>
    </i>
    <i>
      <x v="1814"/>
    </i>
    <i>
      <x v="806"/>
    </i>
    <i>
      <x v="709"/>
    </i>
    <i>
      <x v="2955"/>
    </i>
    <i>
      <x v="2161"/>
    </i>
    <i>
      <x v="492"/>
    </i>
    <i>
      <x v="1370"/>
    </i>
    <i>
      <x v="861"/>
    </i>
    <i>
      <x v="2056"/>
    </i>
    <i>
      <x v="585"/>
    </i>
    <i>
      <x v="1978"/>
    </i>
    <i>
      <x v="1215"/>
    </i>
    <i>
      <x v="276"/>
    </i>
    <i>
      <x v="1449"/>
    </i>
    <i>
      <x v="390"/>
    </i>
    <i>
      <x v="2756"/>
    </i>
    <i>
      <x v="3557"/>
    </i>
    <i>
      <x v="28"/>
    </i>
    <i>
      <x v="522"/>
    </i>
    <i>
      <x v="1740"/>
    </i>
    <i>
      <x v="2509"/>
    </i>
    <i>
      <x v="3402"/>
    </i>
    <i>
      <x v="2643"/>
    </i>
    <i>
      <x v="807"/>
    </i>
    <i>
      <x v="417"/>
    </i>
    <i>
      <x v="691"/>
    </i>
    <i>
      <x v="2842"/>
    </i>
    <i>
      <x v="3002"/>
    </i>
    <i>
      <x v="1713"/>
    </i>
    <i>
      <x v="266"/>
    </i>
    <i>
      <x v="3632"/>
    </i>
    <i>
      <x v="1019"/>
    </i>
    <i>
      <x v="206"/>
    </i>
    <i>
      <x v="1815"/>
    </i>
    <i>
      <x v="534"/>
    </i>
    <i>
      <x v="2856"/>
    </i>
    <i>
      <x v="1315"/>
    </i>
    <i>
      <x v="2624"/>
    </i>
    <i>
      <x v="3338"/>
    </i>
    <i>
      <x v="1502"/>
    </i>
    <i>
      <x v="2344"/>
    </i>
    <i>
      <x v="1607"/>
    </i>
    <i>
      <x v="149"/>
    </i>
    <i>
      <x v="397"/>
    </i>
    <i>
      <x v="317"/>
    </i>
    <i>
      <x v="3585"/>
    </i>
    <i>
      <x v="1596"/>
    </i>
    <i>
      <x v="2112"/>
    </i>
    <i>
      <x v="1679"/>
    </i>
    <i>
      <x v="2397"/>
    </i>
    <i>
      <x v="2221"/>
    </i>
    <i>
      <x v="795"/>
    </i>
    <i>
      <x v="2898"/>
    </i>
    <i>
      <x v="1559"/>
    </i>
    <i>
      <x v="1652"/>
    </i>
    <i>
      <x v="2064"/>
    </i>
    <i>
      <x v="983"/>
    </i>
    <i>
      <x v="2541"/>
    </i>
    <i>
      <x v="1136"/>
    </i>
    <i>
      <x v="1055"/>
    </i>
    <i>
      <x v="339"/>
    </i>
    <i>
      <x v="2253"/>
    </i>
    <i>
      <x v="3768"/>
    </i>
    <i>
      <x v="2682"/>
    </i>
    <i>
      <x v="1732"/>
    </i>
    <i>
      <x v="2325"/>
    </i>
    <i>
      <x v="1462"/>
    </i>
    <i>
      <x v="340"/>
    </i>
    <i>
      <x v="3047"/>
    </i>
    <i>
      <x v="1303"/>
    </i>
    <i>
      <x v="3744"/>
    </i>
    <i>
      <x v="2291"/>
    </i>
    <i>
      <x v="1183"/>
    </i>
    <i>
      <x v="2055"/>
    </i>
    <i>
      <x v="2097"/>
    </i>
    <i>
      <x v="1878"/>
    </i>
    <i>
      <x v="321"/>
    </i>
    <i>
      <x v="341"/>
    </i>
    <i>
      <x v="2108"/>
    </i>
    <i>
      <x v="151"/>
    </i>
    <i>
      <x v="1269"/>
    </i>
    <i>
      <x v="3457"/>
    </i>
    <i>
      <x v="3202"/>
    </i>
    <i>
      <x v="738"/>
    </i>
    <i>
      <x v="2895"/>
    </i>
    <i>
      <x v="1245"/>
    </i>
    <i>
      <x v="3295"/>
    </i>
    <i>
      <x v="2612"/>
    </i>
    <i>
      <x v="2817"/>
    </i>
    <i>
      <x v="1414"/>
    </i>
    <i>
      <x v="2518"/>
    </i>
    <i>
      <x v="312"/>
    </i>
    <i>
      <x v="132"/>
    </i>
    <i>
      <x v="2318"/>
    </i>
    <i>
      <x v="1427"/>
    </i>
    <i>
      <x v="1206"/>
    </i>
    <i>
      <x v="239"/>
    </i>
    <i>
      <x v="2529"/>
    </i>
    <i>
      <x v="2345"/>
    </i>
    <i>
      <x v="3013"/>
    </i>
    <i>
      <x v="1599"/>
    </i>
    <i>
      <x v="2605"/>
    </i>
    <i>
      <x v="3687"/>
    </i>
    <i>
      <x v="2953"/>
    </i>
    <i>
      <x v="2115"/>
    </i>
    <i>
      <x v="228"/>
    </i>
    <i>
      <x v="3285"/>
    </i>
    <i>
      <x v="1857"/>
    </i>
    <i>
      <x v="3107"/>
    </i>
    <i>
      <x v="3517"/>
    </i>
    <i>
      <x v="563"/>
    </i>
    <i>
      <x v="1858"/>
    </i>
    <i>
      <x v="56"/>
    </i>
    <i>
      <x v="2688"/>
    </i>
    <i>
      <x v="2589"/>
    </i>
    <i>
      <x v="2388"/>
    </i>
    <i>
      <x v="2650"/>
    </i>
    <i>
      <x v="2039"/>
    </i>
    <i>
      <x v="3520"/>
    </i>
    <i>
      <x v="3186"/>
    </i>
    <i>
      <x v="685"/>
    </i>
    <i>
      <x v="379"/>
    </i>
    <i>
      <x v="976"/>
    </i>
    <i>
      <x v="2336"/>
    </i>
    <i>
      <x v="1964"/>
    </i>
    <i>
      <x v="2531"/>
    </i>
    <i>
      <x v="927"/>
    </i>
    <i>
      <x v="2419"/>
    </i>
    <i>
      <x v="1914"/>
    </i>
    <i>
      <x v="805"/>
    </i>
    <i>
      <x v="2087"/>
    </i>
    <i>
      <x v="1037"/>
    </i>
    <i>
      <x v="1692"/>
    </i>
    <i>
      <x v="3240"/>
    </i>
    <i>
      <x v="3751"/>
    </i>
    <i>
      <x v="1797"/>
    </i>
    <i>
      <x v="2326"/>
    </i>
    <i>
      <x v="3468"/>
    </i>
    <i>
      <x v="1724"/>
    </i>
    <i>
      <x v="2340"/>
    </i>
    <i>
      <x v="1756"/>
    </i>
    <i>
      <x v="494"/>
    </i>
    <i>
      <x v="3252"/>
    </i>
    <i>
      <x v="113"/>
    </i>
    <i>
      <x v="2916"/>
    </i>
    <i>
      <x v="2892"/>
    </i>
    <i>
      <x v="1837"/>
    </i>
    <i>
      <x v="3144"/>
    </i>
    <i>
      <x v="2538"/>
    </i>
    <i>
      <x v="166"/>
    </i>
    <i>
      <x v="3646"/>
    </i>
    <i>
      <x v="84"/>
    </i>
    <i>
      <x v="624"/>
    </i>
    <i>
      <x v="2350"/>
    </i>
    <i>
      <x v="169"/>
    </i>
    <i>
      <x v="2777"/>
    </i>
    <i>
      <x v="1855"/>
    </i>
    <i>
      <x v="1366"/>
    </i>
    <i>
      <x v="1714"/>
    </i>
    <i>
      <x v="2118"/>
    </i>
    <i>
      <x v="2666"/>
    </i>
    <i>
      <x v="799"/>
    </i>
    <i>
      <x v="1627"/>
    </i>
    <i>
      <x v="3385"/>
    </i>
    <i>
      <x v="752"/>
    </i>
    <i>
      <x v="1535"/>
    </i>
    <i>
      <x v="1612"/>
    </i>
    <i>
      <x v="485"/>
    </i>
    <i>
      <x v="1905"/>
    </i>
    <i>
      <x v="2651"/>
    </i>
    <i>
      <x v="1812"/>
    </i>
    <i>
      <x v="3167"/>
    </i>
    <i>
      <x v="1314"/>
    </i>
    <i>
      <x v="329"/>
    </i>
    <i>
      <x v="801"/>
    </i>
    <i>
      <x v="1024"/>
    </i>
    <i>
      <x v="2853"/>
    </i>
    <i>
      <x v="3251"/>
    </i>
    <i>
      <x v="2819"/>
    </i>
    <i>
      <x v="2333"/>
    </i>
    <i>
      <x v="2401"/>
    </i>
    <i>
      <x v="1807"/>
    </i>
    <i>
      <x v="2521"/>
    </i>
    <i>
      <x v="590"/>
    </i>
    <i>
      <x v="2848"/>
    </i>
    <i>
      <x v="268"/>
    </i>
    <i>
      <x v="2767"/>
    </i>
    <i>
      <x v="3250"/>
    </i>
    <i>
      <x v="1707"/>
    </i>
    <i>
      <x v="2093"/>
    </i>
    <i>
      <x v="2837"/>
    </i>
    <i>
      <x v="131"/>
    </i>
    <i>
      <x v="3400"/>
    </i>
    <i>
      <x v="797"/>
    </i>
    <i>
      <x v="620"/>
    </i>
    <i>
      <x v="1510"/>
    </i>
    <i>
      <x v="2150"/>
    </i>
    <i>
      <x v="3640"/>
    </i>
    <i>
      <x v="2426"/>
    </i>
    <i>
      <x v="2539"/>
    </i>
    <i>
      <x v="1450"/>
    </i>
    <i>
      <x v="3279"/>
    </i>
    <i>
      <x v="3595"/>
    </i>
    <i>
      <x v="2075"/>
    </i>
    <i>
      <x v="3602"/>
    </i>
    <i>
      <x v="491"/>
    </i>
    <i>
      <x v="361"/>
    </i>
    <i>
      <x v="1972"/>
    </i>
    <i>
      <x v="232"/>
    </i>
    <i>
      <x v="191"/>
    </i>
    <i>
      <x v="134"/>
    </i>
    <i>
      <x v="395"/>
    </i>
    <i>
      <x v="1697"/>
    </i>
    <i>
      <x v="423"/>
    </i>
    <i>
      <x v="3206"/>
    </i>
    <i>
      <x v="3327"/>
    </i>
    <i>
      <x v="1"/>
    </i>
    <i>
      <x v="1491"/>
    </i>
    <i>
      <x v="575"/>
    </i>
    <i>
      <x v="2195"/>
    </i>
    <i>
      <x v="2198"/>
    </i>
    <i>
      <x v="1182"/>
    </i>
    <i>
      <x v="2032"/>
    </i>
    <i>
      <x v="458"/>
    </i>
    <i>
      <x v="1330"/>
    </i>
    <i>
      <x v="3212"/>
    </i>
    <i>
      <x v="3777"/>
    </i>
    <i>
      <x v="3281"/>
    </i>
    <i>
      <x v="3339"/>
    </i>
    <i>
      <x v="3676"/>
    </i>
    <i>
      <x v="338"/>
    </i>
    <i>
      <x v="1351"/>
    </i>
    <i>
      <x v="3378"/>
    </i>
    <i>
      <x v="3241"/>
    </i>
    <i>
      <x v="2875"/>
    </i>
    <i>
      <x v="632"/>
    </i>
    <i>
      <x v="742"/>
    </i>
    <i>
      <x v="47"/>
    </i>
    <i>
      <x v="1887"/>
    </i>
    <i>
      <x v="2930"/>
    </i>
    <i>
      <x v="3480"/>
    </i>
    <i>
      <x v="3510"/>
    </i>
    <i>
      <x v="2613"/>
    </i>
    <i>
      <x v="3397"/>
    </i>
    <i>
      <x v="1496"/>
    </i>
    <i>
      <x v="2323"/>
    </i>
    <i>
      <x v="1261"/>
    </i>
    <i>
      <x v="661"/>
    </i>
    <i>
      <x v="1184"/>
    </i>
    <i>
      <x v="2667"/>
    </i>
    <i>
      <x v="2250"/>
    </i>
    <i>
      <x v="3729"/>
    </i>
    <i>
      <x v="2738"/>
    </i>
    <i>
      <x v="784"/>
    </i>
    <i>
      <x v="2403"/>
    </i>
    <i>
      <x v="574"/>
    </i>
    <i>
      <x v="2327"/>
    </i>
    <i>
      <x v="2564"/>
    </i>
    <i>
      <x v="2267"/>
    </i>
    <i>
      <x v="2259"/>
    </i>
    <i>
      <x v="602"/>
    </i>
    <i>
      <x v="1413"/>
    </i>
    <i>
      <x v="1332"/>
    </i>
    <i>
      <x v="1847"/>
    </i>
    <i>
      <x v="473"/>
    </i>
    <i>
      <x v="2060"/>
    </i>
    <i>
      <x v="2855"/>
    </i>
    <i>
      <x v="2835"/>
    </i>
    <i>
      <x v="1057"/>
    </i>
    <i>
      <x v="536"/>
    </i>
    <i>
      <x v="3780"/>
    </i>
    <i>
      <x v="1230"/>
    </i>
    <i>
      <x v="1635"/>
    </i>
    <i>
      <x v="2873"/>
    </i>
    <i>
      <x v="1624"/>
    </i>
    <i>
      <x v="1711"/>
    </i>
    <i>
      <x v="469"/>
    </i>
    <i>
      <x v="2088"/>
    </i>
    <i>
      <x v="3392"/>
    </i>
    <i>
      <x v="1701"/>
    </i>
    <i>
      <x v="872"/>
    </i>
    <i>
      <x v="16"/>
    </i>
    <i>
      <x v="353"/>
    </i>
    <i>
      <x v="1475"/>
    </i>
    <i>
      <x v="3390"/>
    </i>
    <i>
      <x v="2246"/>
    </i>
    <i>
      <x v="3774"/>
    </i>
    <i>
      <x v="1988"/>
    </i>
    <i>
      <x v="3571"/>
    </i>
    <i>
      <x v="3350"/>
    </i>
    <i>
      <x v="1775"/>
    </i>
    <i>
      <x v="884"/>
    </i>
    <i>
      <x v="1113"/>
    </i>
    <i>
      <x v="548"/>
    </i>
    <i>
      <x v="1120"/>
    </i>
    <i>
      <x v="265"/>
    </i>
    <i>
      <x v="1108"/>
    </i>
    <i>
      <x v="250"/>
    </i>
    <i>
      <x v="1297"/>
    </i>
    <i>
      <x v="1209"/>
    </i>
    <i>
      <x v="211"/>
    </i>
    <i>
      <x v="1947"/>
    </i>
    <i>
      <x v="670"/>
    </i>
    <i>
      <x v="2346"/>
    </i>
    <i>
      <x v="775"/>
    </i>
    <i>
      <x v="2057"/>
    </i>
    <i>
      <x v="2021"/>
    </i>
    <i>
      <x v="1803"/>
    </i>
    <i>
      <x v="1151"/>
    </i>
    <i>
      <x v="3272"/>
    </i>
    <i>
      <x v="769"/>
    </i>
    <i>
      <x v="2790"/>
    </i>
    <i>
      <x v="1634"/>
    </i>
    <i>
      <x v="2320"/>
    </i>
    <i>
      <x v="1051"/>
    </i>
    <i>
      <x v="1906"/>
    </i>
    <i>
      <x v="1152"/>
    </i>
    <i>
      <x v="679"/>
    </i>
    <i>
      <x v="2104"/>
    </i>
    <i>
      <x v="2422"/>
    </i>
    <i>
      <x v="1566"/>
    </i>
    <i>
      <x v="1933"/>
    </i>
    <i>
      <x v="313"/>
    </i>
    <i>
      <x v="2530"/>
    </i>
    <i>
      <x v="785"/>
    </i>
    <i>
      <x v="2576"/>
    </i>
    <i>
      <x v="1280"/>
    </i>
    <i>
      <x v="2050"/>
    </i>
    <i>
      <x v="2548"/>
    </i>
    <i>
      <x v="256"/>
    </i>
    <i>
      <x v="2813"/>
    </i>
    <i>
      <x v="2469"/>
    </i>
    <i>
      <x v="2544"/>
    </i>
    <i>
      <x v="11"/>
    </i>
    <i>
      <x v="330"/>
    </i>
    <i>
      <x v="314"/>
    </i>
    <i>
      <x v="31"/>
    </i>
    <i>
      <x v="826"/>
    </i>
    <i>
      <x v="1197"/>
    </i>
    <i>
      <x v="3254"/>
    </i>
    <i>
      <x v="2874"/>
    </i>
    <i>
      <x v="2287"/>
    </i>
    <i>
      <x v="1913"/>
    </i>
    <i>
      <x v="598"/>
    </i>
    <i>
      <x v="2272"/>
    </i>
    <i>
      <x v="2339"/>
    </i>
    <i>
      <x v="25"/>
    </i>
    <i>
      <x v="2470"/>
    </i>
    <i>
      <x v="3038"/>
    </i>
    <i>
      <x v="2084"/>
    </i>
    <i>
      <x v="2328"/>
    </i>
    <i>
      <x v="3700"/>
    </i>
    <i>
      <x v="188"/>
    </i>
    <i>
      <x v="2027"/>
    </i>
    <i>
      <x v="51"/>
    </i>
    <i>
      <x v="2334"/>
    </i>
    <i>
      <x v="1952"/>
    </i>
    <i>
      <x v="1698"/>
    </i>
    <i>
      <x v="212"/>
    </i>
    <i>
      <x v="1406"/>
    </i>
    <i>
      <x v="487"/>
    </i>
    <i>
      <x v="3674"/>
    </i>
    <i>
      <x v="1423"/>
    </i>
    <i>
      <x v="2707"/>
    </i>
    <i>
      <x v="2313"/>
    </i>
    <i>
      <x v="2438"/>
    </i>
    <i>
      <x v="1300"/>
    </i>
    <i>
      <x v="1813"/>
    </i>
    <i>
      <x v="2543"/>
    </i>
    <i>
      <x v="774"/>
    </i>
    <i>
      <x v="1600"/>
    </i>
    <i>
      <x v="3236"/>
    </i>
    <i>
      <x v="2132"/>
    </i>
    <i>
      <x v="21"/>
    </i>
    <i>
      <x v="634"/>
    </i>
    <i>
      <x v="2481"/>
    </i>
    <i>
      <x v="2928"/>
    </i>
    <i>
      <x v="2535"/>
    </i>
    <i>
      <x v="14"/>
    </i>
    <i>
      <x v="708"/>
    </i>
    <i>
      <x v="1911"/>
    </i>
    <i>
      <x v="530"/>
    </i>
    <i>
      <x v="3201"/>
    </i>
    <i>
      <x v="1192"/>
    </i>
    <i>
      <x v="3636"/>
    </i>
    <i>
      <x v="726"/>
    </i>
    <i>
      <x v="3164"/>
    </i>
    <i>
      <x v="1411"/>
    </i>
    <i>
      <x v="1890"/>
    </i>
    <i>
      <x v="2302"/>
    </i>
    <i>
      <x v="3074"/>
    </i>
    <i>
      <x v="67"/>
    </i>
    <i>
      <x v="2152"/>
    </i>
    <i>
      <x v="909"/>
    </i>
    <i>
      <x v="1967"/>
    </i>
    <i>
      <x v="3218"/>
    </i>
    <i>
      <x v="800"/>
    </i>
    <i>
      <x v="471"/>
    </i>
    <i>
      <x v="1306"/>
    </i>
    <i>
      <x v="2852"/>
    </i>
    <i>
      <x v="98"/>
    </i>
    <i>
      <x v="2910"/>
    </i>
    <i>
      <x v="1286"/>
    </i>
    <i>
      <x v="2747"/>
    </i>
    <i>
      <x v="1415"/>
    </i>
    <i>
      <x v="320"/>
    </i>
    <i>
      <x v="1884"/>
    </i>
    <i>
      <x v="1119"/>
    </i>
    <i>
      <x v="631"/>
    </i>
    <i>
      <x v="894"/>
    </i>
    <i>
      <x v="1880"/>
    </i>
    <i>
      <x v="658"/>
    </i>
    <i>
      <x v="1955"/>
    </i>
    <i>
      <x v="3359"/>
    </i>
    <i>
      <x v="2644"/>
    </i>
    <i>
      <x v="3458"/>
    </i>
    <i>
      <x v="2303"/>
    </i>
    <i>
      <x v="2069"/>
    </i>
    <i>
      <x v="2568"/>
    </i>
    <i>
      <x v="992"/>
    </i>
    <i>
      <x v="835"/>
    </i>
    <i>
      <x v="3153"/>
    </i>
    <i>
      <x v="2545"/>
    </i>
    <i>
      <x v="1661"/>
    </i>
    <i>
      <x v="1981"/>
    </i>
    <i>
      <x v="1106"/>
    </i>
    <i>
      <x v="97"/>
    </i>
    <i>
      <x v="3027"/>
    </i>
    <i>
      <x v="3707"/>
    </i>
    <i>
      <x v="1049"/>
    </i>
    <i>
      <x v="1526"/>
    </i>
    <i>
      <x v="3706"/>
    </i>
    <i>
      <x v="1790"/>
    </i>
    <i>
      <x v="2945"/>
    </i>
    <i>
      <x v="940"/>
    </i>
    <i>
      <x v="2351"/>
    </i>
    <i>
      <x v="1754"/>
    </i>
    <i>
      <x v="1373"/>
    </i>
    <i>
      <x v="1419"/>
    </i>
    <i>
      <x v="1950"/>
    </i>
    <i>
      <x v="2274"/>
    </i>
    <i>
      <x v="3065"/>
    </i>
    <i>
      <x v="3726"/>
    </i>
    <i>
      <x v="374"/>
    </i>
    <i>
      <x v="160"/>
    </i>
    <i>
      <x v="2795"/>
    </i>
    <i>
      <x v="1703"/>
    </i>
    <i>
      <x v="1705"/>
    </i>
    <i>
      <x v="2921"/>
    </i>
    <i>
      <x v="2540"/>
    </i>
    <i>
      <x v="1346"/>
    </i>
    <i>
      <x v="971"/>
    </i>
    <i>
      <x v="729"/>
    </i>
    <i>
      <x v="2816"/>
    </i>
    <i>
      <x v="688"/>
    </i>
    <i>
      <x v="2066"/>
    </i>
    <i>
      <x v="617"/>
    </i>
    <i>
      <x v="1507"/>
    </i>
    <i>
      <x v="1312"/>
    </i>
    <i>
      <x v="3396"/>
    </i>
    <i>
      <x v="2645"/>
    </i>
    <i>
      <x v="2483"/>
    </i>
    <i>
      <x v="3670"/>
    </i>
    <i>
      <x v="79"/>
    </i>
    <i>
      <x v="2131"/>
    </i>
    <i>
      <x v="3483"/>
    </i>
    <i>
      <x v="3431"/>
    </i>
    <i>
      <x v="3312"/>
    </i>
    <i>
      <x v="635"/>
    </i>
    <i>
      <x v="946"/>
    </i>
    <i>
      <x v="33"/>
    </i>
    <i>
      <x v="1440"/>
    </i>
    <i>
      <x v="3614"/>
    </i>
    <i>
      <x v="290"/>
    </i>
    <i>
      <x v="7"/>
    </i>
    <i>
      <x v="2299"/>
    </i>
    <i>
      <x v="533"/>
    </i>
    <i>
      <x v="773"/>
    </i>
    <i>
      <x v="302"/>
    </i>
    <i>
      <x v="1604"/>
    </i>
    <i>
      <x v="1881"/>
    </i>
    <i>
      <x v="1656"/>
    </i>
    <i>
      <x v="864"/>
    </i>
    <i>
      <x v="2735"/>
    </i>
    <i>
      <x v="1801"/>
    </i>
    <i>
      <x v="893"/>
    </i>
    <i>
      <x v="3473"/>
    </i>
    <i>
      <x v="2017"/>
    </i>
    <i>
      <x v="1527"/>
    </i>
    <i>
      <x v="1753"/>
    </i>
    <i>
      <x v="126"/>
    </i>
    <i>
      <x v="3464"/>
    </i>
    <i>
      <x v="2489"/>
    </i>
    <i>
      <x v="2780"/>
    </i>
    <i>
      <x v="1585"/>
    </i>
    <i>
      <x v="3059"/>
    </i>
    <i>
      <x v="1020"/>
    </i>
    <i>
      <x v="2563"/>
    </i>
    <i>
      <x v="319"/>
    </i>
    <i>
      <x v="867"/>
    </i>
    <i>
      <x v="3120"/>
    </i>
    <i>
      <x v="3525"/>
    </i>
    <i>
      <x v="2200"/>
    </i>
    <i>
      <x v="809"/>
    </i>
    <i>
      <x v="242"/>
    </i>
    <i>
      <x v="3194"/>
    </i>
    <i>
      <x v="3232"/>
    </i>
    <i>
      <x v="1482"/>
    </i>
    <i>
      <x v="127"/>
    </i>
    <i>
      <x v="2565"/>
    </i>
    <i>
      <x v="640"/>
    </i>
    <i>
      <x v="1639"/>
    </i>
    <i>
      <x v="662"/>
    </i>
    <i>
      <x v="1027"/>
    </i>
    <i>
      <x v="2736"/>
    </i>
    <i>
      <x v="2047"/>
    </i>
    <i>
      <x v="1042"/>
    </i>
    <i>
      <x v="682"/>
    </i>
    <i>
      <x v="2708"/>
    </i>
    <i>
      <x v="1386"/>
    </i>
    <i>
      <x v="832"/>
    </i>
    <i>
      <x v="2435"/>
    </i>
    <i>
      <x v="2941"/>
    </i>
    <i>
      <x v="2764"/>
    </i>
    <i>
      <x v="912"/>
    </i>
    <i>
      <x v="3748"/>
    </i>
    <i>
      <x v="525"/>
    </i>
    <i>
      <x v="2709"/>
    </i>
    <i>
      <x v="865"/>
    </i>
    <i>
      <x v="3764"/>
    </i>
    <i>
      <x v="195"/>
    </i>
    <i>
      <x v="2090"/>
    </i>
    <i>
      <x v="1296"/>
    </i>
    <i>
      <x v="1302"/>
    </i>
    <i>
      <x v="1546"/>
    </i>
    <i>
      <x v="553"/>
    </i>
    <i>
      <x v="2981"/>
    </i>
    <i>
      <x v="852"/>
    </i>
    <i>
      <x v="3564"/>
    </i>
    <i>
      <x v="579"/>
    </i>
    <i>
      <x v="3420"/>
    </i>
    <i>
      <x v="3223"/>
    </i>
    <i>
      <x v="2353"/>
    </i>
    <i>
      <x v="963"/>
    </i>
    <i>
      <x v="1187"/>
    </i>
    <i>
      <x v="1010"/>
    </i>
    <i>
      <x v="728"/>
    </i>
    <i>
      <x v="1043"/>
    </i>
    <i>
      <x v="3685"/>
    </i>
    <i>
      <x v="393"/>
    </i>
    <i>
      <x v="3151"/>
    </i>
    <i>
      <x v="3341"/>
    </i>
    <i>
      <x v="3611"/>
    </i>
    <i>
      <x v="3325"/>
    </i>
    <i>
      <x v="3465"/>
    </i>
    <i>
      <x v="673"/>
    </i>
    <i>
      <x v="680"/>
    </i>
    <i>
      <x v="3071"/>
    </i>
    <i>
      <x v="2205"/>
    </i>
    <i>
      <x v="484"/>
    </i>
    <i>
      <x v="3613"/>
    </i>
    <i>
      <x v="2996"/>
    </i>
    <i>
      <x v="967"/>
    </i>
    <i>
      <x v="1068"/>
    </i>
    <i>
      <x v="3697"/>
    </i>
    <i>
      <x v="1979"/>
    </i>
    <i>
      <x v="3762"/>
    </i>
    <i>
      <x v="2363"/>
    </i>
    <i>
      <x v="2703"/>
    </i>
    <i>
      <x v="2949"/>
    </i>
    <i>
      <x v="1333"/>
    </i>
    <i>
      <x v="3363"/>
    </i>
    <i>
      <x v="2209"/>
    </i>
    <i>
      <x v="2276"/>
    </i>
    <i>
      <x v="3769"/>
    </i>
    <i>
      <x v="777"/>
    </i>
    <i>
      <x v="2071"/>
    </i>
    <i>
      <x v="3498"/>
    </i>
    <i>
      <x v="69"/>
    </i>
    <i>
      <x v="2775"/>
    </i>
    <i>
      <x v="3649"/>
    </i>
    <i>
      <x v="3284"/>
    </i>
    <i>
      <x v="1354"/>
    </i>
    <i>
      <x v="3544"/>
    </i>
    <i>
      <x v="3518"/>
    </i>
    <i>
      <x v="3235"/>
    </i>
    <i>
      <x v="2158"/>
    </i>
    <i>
      <x v="3211"/>
    </i>
    <i>
      <x v="2533"/>
    </i>
    <i>
      <x v="3589"/>
    </i>
    <i>
      <x v="653"/>
    </i>
    <i>
      <x v="3472"/>
    </i>
    <i>
      <x v="2495"/>
    </i>
    <i>
      <x v="3278"/>
    </i>
    <i>
      <x v="2278"/>
    </i>
    <i>
      <x v="23"/>
    </i>
    <i>
      <x v="2390"/>
    </i>
    <i>
      <x v="1072"/>
    </i>
    <i>
      <x v="3364"/>
    </i>
    <i>
      <x v="1498"/>
    </i>
    <i>
      <x v="1867"/>
    </i>
    <i>
      <x v="3586"/>
    </i>
    <i>
      <x v="403"/>
    </i>
    <i>
      <x v="1474"/>
    </i>
    <i>
      <x v="3299"/>
    </i>
    <i>
      <x v="2408"/>
    </i>
    <i>
      <x v="999"/>
    </i>
    <i>
      <x v="2868"/>
    </i>
    <i>
      <x v="307"/>
    </i>
    <i>
      <x v="119"/>
    </i>
    <i>
      <x v="398"/>
    </i>
    <i>
      <x v="200"/>
    </i>
    <i>
      <x v="456"/>
    </i>
    <i>
      <x v="1301"/>
    </i>
    <i>
      <x v="1800"/>
    </i>
    <i>
      <x v="2019"/>
    </i>
    <i>
      <x v="357"/>
    </i>
    <i>
      <x v="1693"/>
    </i>
    <i>
      <x v="1832"/>
    </i>
    <i>
      <x v="1553"/>
    </i>
    <i>
      <x v="3746"/>
    </i>
    <i>
      <x v="1521"/>
    </i>
    <i>
      <x v="2714"/>
    </i>
    <i>
      <x v="1564"/>
    </i>
    <i>
      <x v="1845"/>
    </i>
    <i>
      <x v="1048"/>
    </i>
    <i>
      <x v="3577"/>
    </i>
    <i>
      <x v="1886"/>
    </i>
    <i>
      <x v="1001"/>
    </i>
    <i>
      <x v="373"/>
    </i>
    <i>
      <x v="2444"/>
    </i>
    <i>
      <x v="1992"/>
    </i>
    <i>
      <x v="3637"/>
    </i>
    <i>
      <x v="1381"/>
    </i>
    <i>
      <x v="3136"/>
    </i>
    <i>
      <x v="3172"/>
    </i>
    <i>
      <x v="482"/>
    </i>
    <i>
      <x v="1844"/>
    </i>
    <i>
      <x v="725"/>
    </i>
    <i>
      <x v="2251"/>
    </i>
    <i>
      <x v="929"/>
    </i>
    <i>
      <x v="3010"/>
    </i>
    <i>
      <x v="2239"/>
    </i>
    <i>
      <x v="1641"/>
    </i>
    <i>
      <x v="1595"/>
    </i>
    <i>
      <x v="2349"/>
    </i>
    <i>
      <x v="2801"/>
    </i>
    <i>
      <x v="2557"/>
    </i>
    <i>
      <x v="736"/>
    </i>
    <i>
      <x v="3625"/>
    </i>
    <i>
      <x v="794"/>
    </i>
    <i>
      <x v="2468"/>
    </i>
    <i>
      <x v="3045"/>
    </i>
    <i>
      <x v="3600"/>
    </i>
    <i>
      <x v="2137"/>
    </i>
    <i>
      <x v="96"/>
    </i>
    <i>
      <x v="1441"/>
    </i>
    <i>
      <x v="697"/>
    </i>
    <i>
      <x v="2836"/>
    </i>
    <i>
      <x v="3757"/>
    </i>
    <i>
      <x v="1451"/>
    </i>
    <i>
      <x v="420"/>
    </i>
    <i>
      <x v="1555"/>
    </i>
    <i>
      <x v="88"/>
    </i>
    <i>
      <x v="1465"/>
    </i>
    <i>
      <x v="1750"/>
    </i>
    <i>
      <x v="2058"/>
    </i>
    <i>
      <x v="2542"/>
    </i>
    <i>
      <x v="499"/>
    </i>
    <i>
      <x v="1836"/>
    </i>
    <i>
      <x v="1938"/>
    </i>
    <i>
      <x v="2755"/>
    </i>
    <i>
      <x v="2766"/>
    </i>
    <i>
      <x v="2371"/>
    </i>
    <i>
      <x v="776"/>
    </i>
    <i>
      <x v="52"/>
    </i>
    <i>
      <x v="3188"/>
    </i>
    <i>
      <x v="2001"/>
    </i>
    <i>
      <x v="2974"/>
    </i>
    <i>
      <x v="3304"/>
    </i>
    <i>
      <x v="111"/>
    </i>
    <i>
      <x v="1007"/>
    </i>
    <i>
      <x v="3391"/>
    </i>
    <i>
      <x v="621"/>
    </i>
    <i>
      <x v="1217"/>
    </i>
    <i>
      <x v="2954"/>
    </i>
    <i>
      <x v="2893"/>
    </i>
    <i>
      <x v="1100"/>
    </i>
    <i>
      <x v="1058"/>
    </i>
    <i>
      <x v="453"/>
    </i>
    <i>
      <x v="2332"/>
    </i>
    <i>
      <x v="2365"/>
    </i>
    <i>
      <x v="1224"/>
    </i>
    <i>
      <x v="647"/>
    </i>
    <i>
      <x v="2841"/>
    </i>
    <i>
      <x v="881"/>
    </i>
    <i>
      <x v="2492"/>
    </i>
    <i>
      <x v="2773"/>
    </i>
    <i>
      <x v="2089"/>
    </i>
    <i>
      <x v="1009"/>
    </i>
    <i>
      <x v="3103"/>
    </i>
    <i>
      <x v="2324"/>
    </i>
    <i>
      <x v="2668"/>
    </i>
    <i>
      <x v="1828"/>
    </i>
    <i>
      <x v="3574"/>
    </i>
    <i>
      <x v="2867"/>
    </i>
    <i>
      <x v="2499"/>
    </i>
    <i>
      <x v="3416"/>
    </i>
    <i>
      <x v="855"/>
    </i>
    <i>
      <x v="695"/>
    </i>
    <i>
      <x v="2737"/>
    </i>
    <i>
      <x v="2883"/>
    </i>
    <i>
      <x v="2507"/>
    </i>
    <i>
      <x v="419"/>
    </i>
    <i>
      <x v="2524"/>
    </i>
    <i>
      <x v="53"/>
    </i>
    <i>
      <x v="630"/>
    </i>
    <i>
      <x v="2288"/>
    </i>
    <i>
      <x v="1489"/>
    </i>
    <i>
      <x v="66"/>
    </i>
    <i>
      <x v="1364"/>
    </i>
    <i>
      <x v="1316"/>
    </i>
    <i>
      <x v="95"/>
    </i>
    <i>
      <x v="2356"/>
    </i>
    <i>
      <x v="2734"/>
    </i>
    <i>
      <x v="1642"/>
    </i>
    <i>
      <x v="3740"/>
    </i>
    <i>
      <x v="3375"/>
    </i>
    <i>
      <x v="1778"/>
    </i>
    <i>
      <x v="1065"/>
    </i>
    <i>
      <x v="3139"/>
    </i>
    <i>
      <x v="3750"/>
    </i>
    <i>
      <x v="405"/>
    </i>
    <i>
      <x v="2387"/>
    </i>
    <i>
      <x v="1105"/>
    </i>
    <i>
      <x v="594"/>
    </i>
    <i>
      <x v="2779"/>
    </i>
    <i>
      <x v="2051"/>
    </i>
    <i>
      <x v="2467"/>
    </i>
    <i>
      <x v="2258"/>
    </i>
    <i>
      <x v="3596"/>
    </i>
    <i>
      <x v="790"/>
    </i>
    <i>
      <x v="1785"/>
    </i>
    <i>
      <x v="1161"/>
    </i>
    <i>
      <x v="1687"/>
    </i>
    <i>
      <x v="2046"/>
    </i>
    <i>
      <x v="3011"/>
    </i>
    <i>
      <x v="2154"/>
    </i>
    <i>
      <x v="1941"/>
    </i>
    <i>
      <x v="611"/>
    </i>
    <i>
      <x v="2042"/>
    </i>
    <i>
      <x v="2454"/>
    </i>
    <i>
      <x v="771"/>
    </i>
    <i>
      <x v="2381"/>
    </i>
    <i>
      <x v="3366"/>
    </i>
    <i>
      <x v="2077"/>
    </i>
    <i>
      <x v="1588"/>
    </i>
    <i>
      <x v="519"/>
    </i>
    <i>
      <x v="2674"/>
    </i>
    <i>
      <x v="1838"/>
    </i>
    <i>
      <x v="2990"/>
    </i>
    <i>
      <x v="3301"/>
    </i>
    <i>
      <x v="1504"/>
    </i>
    <i>
      <x v="1615"/>
    </i>
    <i>
      <x v="3063"/>
    </i>
    <i>
      <x v="1421"/>
    </i>
    <i>
      <x v="2877"/>
    </i>
    <i>
      <x v="438"/>
    </i>
    <i>
      <x v="1834"/>
    </i>
    <i>
      <x v="3709"/>
    </i>
    <i>
      <x v="1081"/>
    </i>
    <i>
      <x v="2494"/>
    </i>
    <i>
      <x v="1982"/>
    </i>
    <i>
      <x v="732"/>
    </i>
    <i>
      <x v="2912"/>
    </i>
    <i>
      <x v="1745"/>
    </i>
    <i>
      <x v="586"/>
    </i>
    <i>
      <x v="2854"/>
    </i>
    <i>
      <x v="3081"/>
    </i>
    <i>
      <x v="1936"/>
    </i>
    <i>
      <x v="2497"/>
    </i>
    <i>
      <x v="1417"/>
    </i>
    <i>
      <x v="3731"/>
    </i>
    <i>
      <x v="710"/>
    </i>
    <i>
      <x v="1949"/>
    </i>
    <i>
      <x v="3183"/>
    </i>
    <i>
      <x v="3"/>
    </i>
    <i>
      <x v="263"/>
    </i>
    <i>
      <x v="1909"/>
    </i>
    <i>
      <x v="2478"/>
    </i>
    <i>
      <x v="985"/>
    </i>
    <i>
      <x v="3080"/>
    </i>
    <i>
      <x v="1164"/>
    </i>
    <i>
      <x v="2366"/>
    </i>
    <i>
      <x v="1958"/>
    </i>
    <i>
      <x v="3128"/>
    </i>
    <i>
      <x v="3460"/>
    </i>
    <i>
      <x v="1322"/>
    </i>
    <i>
      <x v="1163"/>
    </i>
    <i>
      <x v="571"/>
    </i>
    <i>
      <x v="3630"/>
    </i>
    <i>
      <x v="531"/>
    </i>
    <i>
      <x v="920"/>
    </i>
    <i>
      <x v="3424"/>
    </i>
    <i>
      <x v="148"/>
    </i>
    <i>
      <x v="3766"/>
    </i>
    <i>
      <x v="332"/>
    </i>
    <i>
      <x v="2741"/>
    </i>
    <i>
      <x v="916"/>
    </i>
    <i>
      <x v="1166"/>
    </i>
    <i>
      <x v="1369"/>
    </i>
    <i>
      <x v="814"/>
    </i>
    <i>
      <x v="2783"/>
    </i>
    <i>
      <x v="1626"/>
    </i>
    <i>
      <x v="465"/>
    </i>
    <i>
      <x v="3371"/>
    </i>
    <i>
      <x v="3282"/>
    </i>
    <i>
      <x v="144"/>
    </i>
    <i>
      <x v="1416"/>
    </i>
    <i>
      <x v="3101"/>
    </i>
    <i>
      <x v="2045"/>
    </i>
    <i>
      <x v="722"/>
    </i>
    <i>
      <x v="880"/>
    </i>
    <i>
      <x v="1907"/>
    </i>
    <i>
      <x v="1265"/>
    </i>
    <i>
      <x v="802"/>
    </i>
    <i>
      <x v="2570"/>
    </i>
    <i>
      <x v="2614"/>
    </i>
    <i>
      <x v="3064"/>
    </i>
    <i>
      <x v="46"/>
    </i>
    <i>
      <x v="285"/>
    </i>
    <i>
      <x v="240"/>
    </i>
    <i>
      <x v="3367"/>
    </i>
    <i>
      <x v="1073"/>
    </i>
    <i>
      <x v="3698"/>
    </i>
    <i>
      <x v="3654"/>
    </i>
    <i>
      <x v="3283"/>
    </i>
    <i>
      <x v="714"/>
    </i>
    <i>
      <x v="3297"/>
    </i>
    <i>
      <x v="808"/>
    </i>
    <i>
      <x v="885"/>
    </i>
    <i>
      <x v="1157"/>
    </i>
    <i>
      <x v="225"/>
    </i>
    <i>
      <x v="253"/>
    </i>
    <i>
      <x v="1000"/>
    </i>
    <i>
      <x v="496"/>
    </i>
    <i>
      <x v="2901"/>
    </i>
    <i>
      <x v="2724"/>
    </i>
    <i>
      <x v="116"/>
    </i>
    <i>
      <x v="1920"/>
    </i>
    <i>
      <x v="297"/>
    </i>
    <i>
      <x v="3441"/>
    </i>
    <i>
      <x v="3758"/>
    </i>
    <i>
      <x v="3494"/>
    </i>
    <i>
      <x v="2924"/>
    </i>
    <i>
      <x v="2628"/>
    </i>
    <i>
      <x v="857"/>
    </i>
    <i>
      <x v="1446"/>
    </i>
    <i>
      <x v="3323"/>
    </i>
    <i>
      <x v="3570"/>
    </i>
    <i>
      <x v="1420"/>
    </i>
    <i>
      <x v="2053"/>
    </i>
    <i>
      <x v="2041"/>
    </i>
    <i>
      <x v="2030"/>
    </i>
    <i>
      <x v="1644"/>
    </i>
    <i>
      <x v="923"/>
    </i>
    <i>
      <x v="2331"/>
    </i>
    <i>
      <x v="2168"/>
    </i>
    <i>
      <x v="2007"/>
    </i>
    <i>
      <x v="1168"/>
    </i>
    <i>
      <x v="1569"/>
    </i>
    <i>
      <x v="1974"/>
    </i>
    <i>
      <x v="3555"/>
    </i>
    <i>
      <x v="1925"/>
    </i>
    <i>
      <x v="1384"/>
    </i>
    <i>
      <x v="1963"/>
    </i>
    <i>
      <x v="3426"/>
    </i>
    <i>
      <x v="2882"/>
    </i>
    <i>
      <x v="87"/>
    </i>
    <i>
      <x v="505"/>
    </i>
    <i>
      <x v="931"/>
    </i>
    <i>
      <x v="2166"/>
    </i>
    <i>
      <x v="2828"/>
    </i>
    <i>
      <x v="3199"/>
    </i>
    <i>
      <x v="1221"/>
    </i>
    <i>
      <x v="1896"/>
    </i>
    <i>
      <x v="1485"/>
    </i>
    <i>
      <x v="1325"/>
    </i>
    <i>
      <x v="2956"/>
    </i>
    <i>
      <x v="623"/>
    </i>
    <i>
      <x v="2832"/>
    </i>
    <i>
      <x v="1071"/>
    </i>
    <i>
      <x v="368"/>
    </i>
    <i>
      <x v="3433"/>
    </i>
    <i>
      <x v="9"/>
    </i>
    <i>
      <x v="2004"/>
    </i>
    <i>
      <x v="173"/>
    </i>
    <i>
      <x v="3690"/>
    </i>
    <i>
      <x v="954"/>
    </i>
    <i>
      <x v="354"/>
    </i>
    <i>
      <x v="2464"/>
    </i>
    <i>
      <x v="762"/>
    </i>
    <i>
      <x v="2821"/>
    </i>
    <i>
      <x v="3229"/>
    </i>
    <i>
      <x v="2757"/>
    </i>
    <i>
      <x v="3540"/>
    </i>
    <i>
      <x v="3755"/>
    </i>
    <i>
      <x v="1200"/>
    </i>
    <i>
      <x v="1767"/>
    </i>
    <i>
      <x v="1708"/>
    </i>
    <i>
      <x v="2676"/>
    </i>
    <i>
      <x v="1345"/>
    </i>
    <i>
      <x v="783"/>
    </i>
    <i>
      <x v="3303"/>
    </i>
    <i>
      <x v="1466"/>
    </i>
    <i>
      <x v="2677"/>
    </i>
    <i>
      <x v="1522"/>
    </i>
    <i>
      <x v="402"/>
    </i>
    <i>
      <x v="470"/>
    </i>
    <i>
      <x v="3096"/>
    </i>
    <i>
      <x v="103"/>
    </i>
    <i>
      <x v="2421"/>
    </i>
    <i>
      <x v="2896"/>
    </i>
    <i>
      <x v="3442"/>
    </i>
    <i>
      <x v="1067"/>
    </i>
    <i>
      <x v="2036"/>
    </i>
    <i>
      <x v="2439"/>
    </i>
    <i>
      <x v="3068"/>
    </i>
    <i>
      <x v="1095"/>
    </i>
    <i>
      <x v="1326"/>
    </i>
    <i>
      <x v="2693"/>
    </i>
    <i>
      <x v="648"/>
    </i>
    <i>
      <x v="2699"/>
    </i>
    <i>
      <x v="3486"/>
    </i>
    <i>
      <x v="1716"/>
    </i>
    <i>
      <x v="3049"/>
    </i>
    <i>
      <x v="2608"/>
    </i>
    <i>
      <x v="2179"/>
    </i>
    <i>
      <x v="3394"/>
    </i>
    <i>
      <x v="1574"/>
    </i>
    <i>
      <x v="464"/>
    </i>
    <i>
      <x v="3224"/>
    </i>
    <i>
      <x v="3782"/>
    </i>
    <i>
      <x v="587"/>
    </i>
    <i>
      <x v="3629"/>
    </i>
    <i>
      <x v="3362"/>
    </i>
    <i>
      <x v="932"/>
    </i>
    <i>
      <x v="547"/>
    </i>
    <i>
      <x v="404"/>
    </i>
    <i>
      <x v="2993"/>
    </i>
    <i>
      <x v="3035"/>
    </i>
    <i>
      <x v="2423"/>
    </i>
    <i>
      <x v="2254"/>
    </i>
    <i>
      <x v="3427"/>
    </i>
    <i>
      <x v="1776"/>
    </i>
    <i>
      <x v="2329"/>
    </i>
    <i>
      <x v="3608"/>
    </i>
    <i>
      <x v="410"/>
    </i>
    <i>
      <x v="639"/>
    </i>
    <i>
      <x v="2618"/>
    </i>
    <i>
      <x v="2989"/>
    </i>
    <i>
      <x v="3415"/>
    </i>
    <i>
      <x v="2903"/>
    </i>
    <i>
      <x v="1770"/>
    </i>
    <i>
      <x v="2964"/>
    </i>
    <i>
      <x v="3413"/>
    </i>
    <i>
      <x v="1538"/>
    </i>
    <i>
      <x v="3599"/>
    </i>
    <i>
      <x v="1458"/>
    </i>
    <i>
      <x v="3587"/>
    </i>
    <i>
      <x v="908"/>
    </i>
    <i>
      <x v="1069"/>
    </i>
    <i>
      <x v="3560"/>
    </i>
    <i>
      <x v="2103"/>
    </i>
    <i>
      <x v="275"/>
    </i>
    <i>
      <x v="1738"/>
    </i>
    <i>
      <x v="1578"/>
    </i>
    <i>
      <x v="1682"/>
    </i>
    <i>
      <x v="1826"/>
    </i>
    <i>
      <x v="114"/>
    </i>
    <i>
      <x v="1255"/>
    </i>
    <i>
      <x v="1648"/>
    </i>
    <i>
      <x v="3672"/>
    </i>
    <i>
      <x v="1360"/>
    </i>
    <i>
      <x v="3173"/>
    </i>
    <i>
      <x v="677"/>
    </i>
    <i>
      <x v="1994"/>
    </i>
    <i>
      <x v="674"/>
    </i>
    <i>
      <x v="1146"/>
    </i>
    <i>
      <x v="2884"/>
    </i>
    <i>
      <x v="2711"/>
    </i>
    <i>
      <x v="1276"/>
    </i>
    <i>
      <x v="415"/>
    </i>
    <i>
      <x v="657"/>
    </i>
    <i>
      <x v="1308"/>
    </i>
    <i>
      <x v="3204"/>
    </i>
    <i>
      <x v="2705"/>
    </i>
    <i>
      <x v="1061"/>
    </i>
    <i>
      <x v="3373"/>
    </i>
    <i>
      <x v="1980"/>
    </i>
    <i>
      <x v="2424"/>
    </i>
    <i>
      <x v="595"/>
    </i>
    <i>
      <x v="2907"/>
    </i>
    <i>
      <x v="2361"/>
    </i>
    <i>
      <x v="2501"/>
    </i>
    <i>
      <x v="441"/>
    </i>
    <i>
      <x v="2834"/>
    </i>
    <i>
      <x v="2986"/>
    </i>
    <i>
      <x v="528"/>
    </i>
    <i>
      <x v="3500"/>
    </i>
    <i>
      <x v="3163"/>
    </i>
    <i>
      <x v="666"/>
    </i>
    <i>
      <x v="1202"/>
    </i>
    <i>
      <x v="1560"/>
    </i>
    <i>
      <x v="2944"/>
    </i>
    <i>
      <x v="3451"/>
    </i>
    <i>
      <x v="1085"/>
    </i>
    <i>
      <x v="1706"/>
    </i>
    <i>
      <x v="3689"/>
    </i>
    <i>
      <x v="825"/>
    </i>
    <i>
      <x v="1951"/>
    </i>
    <i>
      <x v="3565"/>
    </i>
    <i>
      <x v="3610"/>
    </i>
    <i>
      <x v="2505"/>
    </i>
    <i>
      <x v="836"/>
    </i>
    <i>
      <x v="2149"/>
    </i>
    <i>
      <x v="2372"/>
    </i>
    <i>
      <x v="2208"/>
    </i>
    <i>
      <x v="3423"/>
    </i>
    <i>
      <x v="3239"/>
    </i>
    <i>
      <x v="2758"/>
    </i>
    <i>
      <x v="3671"/>
    </i>
    <i>
      <x v="2626"/>
    </i>
    <i>
      <x v="17"/>
    </i>
    <i>
      <x v="1865"/>
    </i>
    <i>
      <x v="3469"/>
    </i>
    <i>
      <x v="1986"/>
    </i>
    <i>
      <x v="829"/>
    </i>
    <i>
      <x v="2286"/>
    </i>
    <i>
      <x v="1665"/>
    </i>
    <i>
      <x v="651"/>
    </i>
    <i>
      <x v="1323"/>
    </i>
    <i>
      <x v="1310"/>
    </i>
    <i>
      <x v="1341"/>
    </i>
    <i>
      <x v="99"/>
    </i>
    <i>
      <x v="1605"/>
    </i>
    <i>
      <x v="476"/>
    </i>
    <i>
      <x v="935"/>
    </i>
    <i>
      <x v="3187"/>
    </i>
    <i>
      <x v="2558"/>
    </i>
    <i>
      <x v="187"/>
    </i>
    <i>
      <x v="2745"/>
    </i>
    <i>
      <x v="625"/>
    </i>
    <i>
      <x v="759"/>
    </i>
    <i>
      <x v="3320"/>
    </i>
    <i>
      <x v="1825"/>
    </i>
    <i>
      <x v="1063"/>
    </i>
    <i>
      <x v="2459"/>
    </i>
    <i>
      <x v="1876"/>
    </i>
    <i>
      <x v="3642"/>
    </i>
    <i>
      <x v="1064"/>
    </i>
    <i>
      <x v="951"/>
    </i>
    <i>
      <x v="1637"/>
    </i>
    <i>
      <x v="601"/>
    </i>
    <i>
      <x v="2204"/>
    </i>
    <i>
      <x v="2406"/>
    </i>
    <i>
      <x v="2571"/>
    </i>
    <i>
      <x v="751"/>
    </i>
    <i>
      <x v="34"/>
    </i>
    <i>
      <x v="1252"/>
    </i>
    <i>
      <x v="343"/>
    </i>
    <i>
      <x v="1226"/>
    </i>
    <i>
      <x v="2113"/>
    </i>
    <i>
      <x v="1457"/>
    </i>
    <i>
      <x v="828"/>
    </i>
    <i>
      <x v="668"/>
    </i>
    <i>
      <x v="94"/>
    </i>
    <i>
      <x v="80"/>
    </i>
    <i>
      <x v="3503"/>
    </i>
    <i>
      <x v="2664"/>
    </i>
    <i>
      <x v="135"/>
    </i>
    <i>
      <x v="1518"/>
    </i>
    <i>
      <x v="3576"/>
    </i>
    <i>
      <x v="1860"/>
    </i>
    <i>
      <x v="2794"/>
    </i>
    <i>
      <x v="3628"/>
    </i>
    <i>
      <x v="3234"/>
    </i>
    <i>
      <x v="323"/>
    </i>
    <i>
      <x v="2257"/>
    </i>
    <i>
      <x v="1181"/>
    </i>
    <i>
      <x v="3519"/>
    </i>
    <i>
      <x v="1066"/>
    </i>
    <i>
      <x v="667"/>
    </i>
    <i>
      <x v="1031"/>
    </i>
    <i>
      <x v="672"/>
    </i>
    <i>
      <x v="1198"/>
    </i>
    <i>
      <x v="288"/>
    </i>
    <i>
      <x v="305"/>
    </i>
    <i>
      <x v="3736"/>
    </i>
    <i>
      <x v="259"/>
    </i>
    <i>
      <x v="2929"/>
    </i>
    <i>
      <x v="26"/>
    </i>
    <i>
      <x v="1439"/>
    </i>
    <i>
      <x v="3006"/>
    </i>
    <i>
      <x v="3476"/>
    </i>
    <i>
      <x v="377"/>
    </i>
    <i>
      <x v="414"/>
    </i>
    <i>
      <x v="3429"/>
    </i>
    <i>
      <x v="2923"/>
    </i>
    <i>
      <x v="1663"/>
    </i>
    <i>
      <x v="1304"/>
    </i>
    <i>
      <x v="868"/>
    </i>
    <i>
      <x v="2566"/>
    </i>
    <i>
      <x v="137"/>
    </i>
    <i>
      <x v="2502"/>
    </i>
    <i>
      <x v="3333"/>
    </i>
    <i>
      <x v="3738"/>
    </i>
    <i>
      <x v="3058"/>
    </i>
    <i>
      <x v="3579"/>
    </i>
    <i>
      <x v="3024"/>
    </i>
    <i>
      <x v="2689"/>
    </i>
    <i>
      <x v="2546"/>
    </i>
    <i>
      <x v="991"/>
    </i>
    <i>
      <x v="841"/>
    </i>
    <i>
      <x v="664"/>
    </i>
    <i>
      <x v="2793"/>
    </i>
    <i>
      <x v="2335"/>
    </i>
    <i>
      <x v="2134"/>
    </i>
    <i>
      <x v="1201"/>
    </i>
    <i>
      <x v="3467"/>
    </i>
    <i>
      <x v="1795"/>
    </i>
    <i>
      <x v="1544"/>
    </i>
    <i>
      <x v="581"/>
    </i>
    <i>
      <x v="1274"/>
    </i>
    <i>
      <x v="1580"/>
    </i>
    <i>
      <x v="1154"/>
    </i>
    <i>
      <x v="3753"/>
    </i>
    <i>
      <x v="3069"/>
    </i>
    <i>
      <x v="1866"/>
    </i>
    <i>
      <x v="2405"/>
    </i>
    <i>
      <x v="1487"/>
    </i>
    <i>
      <x v="721"/>
    </i>
    <i>
      <x v="2532"/>
    </i>
    <i>
      <x v="1278"/>
    </i>
    <i>
      <x v="174"/>
    </i>
    <i>
      <x v="2607"/>
    </i>
    <i>
      <x v="3269"/>
    </i>
    <i>
      <x v="1796"/>
    </i>
    <i>
      <x v="455"/>
    </i>
    <i>
      <x v="2354"/>
    </i>
    <i>
      <x v="454"/>
    </i>
    <i>
      <x v="2446"/>
    </i>
    <i>
      <x v="463"/>
    </i>
    <i>
      <x v="2968"/>
    </i>
    <i>
      <x v="2192"/>
    </i>
    <i>
      <x v="2850"/>
    </i>
    <i>
      <x v="3290"/>
    </i>
    <i>
      <x v="3311"/>
    </i>
    <i>
      <x v="3528"/>
    </i>
    <i>
      <x v="1536"/>
    </i>
    <i>
      <x v="833"/>
    </i>
    <i>
      <x v="1973"/>
    </i>
    <i>
      <x v="1942"/>
    </i>
    <i>
      <x v="626"/>
    </i>
    <i>
      <x v="351"/>
    </i>
    <i>
      <x v="2282"/>
    </i>
    <i>
      <x v="257"/>
    </i>
    <i>
      <x v="349"/>
    </i>
    <i>
      <x v="656"/>
    </i>
    <i>
      <x v="3580"/>
    </i>
    <i>
      <x v="436"/>
    </i>
    <i>
      <x v="803"/>
    </i>
    <i>
      <x v="1263"/>
    </i>
    <i>
      <x v="125"/>
    </i>
    <i>
      <x v="2430"/>
    </i>
    <i>
      <x v="686"/>
    </i>
    <i>
      <x v="2218"/>
    </i>
    <i>
      <x v="824"/>
    </i>
    <i>
      <x v="2392"/>
    </i>
    <i>
      <x v="2500"/>
    </i>
    <i>
      <x v="949"/>
    </i>
    <i>
      <x v="100"/>
    </i>
    <i>
      <x v="3432"/>
    </i>
    <i>
      <x v="3601"/>
    </i>
    <i>
      <x v="2139"/>
    </i>
    <i>
      <x v="1141"/>
    </i>
    <i>
      <x v="2225"/>
    </i>
    <i>
      <x v="102"/>
    </i>
    <i>
      <x v="1089"/>
    </i>
    <i>
      <x v="2151"/>
    </i>
    <i>
      <x v="789"/>
    </i>
    <i>
      <x v="1208"/>
    </i>
    <i>
      <x v="2786"/>
    </i>
    <i>
      <x v="501"/>
    </i>
    <i>
      <x v="3066"/>
    </i>
    <i>
      <x v="1203"/>
    </i>
    <i>
      <x v="440"/>
    </i>
    <i>
      <x v="2966"/>
    </i>
    <i>
      <x v="1927"/>
    </i>
    <i>
      <x v="968"/>
    </i>
    <i>
      <x v="2725"/>
    </i>
    <i>
      <x v="3761"/>
    </i>
    <i>
      <x v="786"/>
    </i>
    <i>
      <x v="1159"/>
    </i>
    <i>
      <x v="3181"/>
    </i>
    <i>
      <x v="730"/>
    </i>
    <i>
      <x v="2860"/>
    </i>
    <i>
      <x v="2831"/>
    </i>
    <i>
      <x v="369"/>
    </i>
    <i>
      <x v="1598"/>
    </i>
    <i>
      <x v="859"/>
    </i>
    <i>
      <x v="3695"/>
    </i>
    <i>
      <x v="3393"/>
    </i>
    <i>
      <x v="3711"/>
    </i>
    <i>
      <x v="3048"/>
    </i>
    <i>
      <x v="412"/>
    </i>
    <i>
      <x v="3084"/>
    </i>
    <i>
      <x v="918"/>
    </i>
    <i>
      <x v="468"/>
    </i>
    <i>
      <x v="2399"/>
    </i>
    <i>
      <x v="3286"/>
    </i>
    <i>
      <x v="2099"/>
    </i>
    <i>
      <x v="1479"/>
    </i>
    <i>
      <x v="2187"/>
    </i>
    <i>
      <x v="1070"/>
    </i>
    <i>
      <x v="2451"/>
    </i>
    <i>
      <x v="304"/>
    </i>
    <i>
      <x v="3100"/>
    </i>
    <i>
      <x v="1672"/>
    </i>
    <i>
      <x v="1193"/>
    </i>
    <i>
      <x v="1998"/>
    </i>
    <i>
      <x v="1225"/>
    </i>
    <i>
      <x v="306"/>
    </i>
    <i>
      <x v="2572"/>
    </i>
    <i>
      <x v="2525"/>
    </i>
    <i>
      <x v="788"/>
    </i>
    <i>
      <x v="41"/>
    </i>
    <i>
      <x v="1196"/>
    </i>
    <i>
      <x v="699"/>
    </i>
    <i>
      <x v="2933"/>
    </i>
    <i>
      <x v="3454"/>
    </i>
    <i>
      <x v="450"/>
    </i>
    <i>
      <x v="2528"/>
    </i>
    <i>
      <x v="1921"/>
    </i>
    <i>
      <x v="3489"/>
    </i>
    <i>
      <x v="1140"/>
    </i>
    <i>
      <x v="945"/>
    </i>
    <i>
      <x v="772"/>
    </i>
    <i>
      <x v="1328"/>
    </i>
    <i>
      <x v="1618"/>
    </i>
    <i>
      <x v="1005"/>
    </i>
    <i>
      <x v="3355"/>
    </i>
    <i>
      <x v="1926"/>
    </i>
    <i>
      <x v="727"/>
    </i>
    <i>
      <x v="1997"/>
    </i>
    <i>
      <x v="2238"/>
    </i>
    <i>
      <x v="1199"/>
    </i>
    <i>
      <x v="2913"/>
    </i>
    <i>
      <x v="2197"/>
    </i>
    <i>
      <x v="251"/>
    </i>
    <i>
      <x v="1379"/>
    </i>
    <i>
      <x v="1178"/>
    </i>
    <i>
      <x v="1792"/>
    </i>
    <i>
      <x v="2654"/>
    </i>
    <i>
      <x v="649"/>
    </i>
    <i>
      <x v="315"/>
    </i>
    <i>
      <x v="2969"/>
    </i>
    <i>
      <x v="701"/>
    </i>
    <i>
      <x v="2310"/>
    </i>
    <i>
      <x v="229"/>
    </i>
    <i>
      <x v="2595"/>
    </i>
    <i>
      <x v="1651"/>
    </i>
    <i>
      <x v="1765"/>
    </i>
    <i>
      <x v="1901"/>
    </i>
    <i>
      <x v="214"/>
    </i>
    <i>
      <x v="366"/>
    </i>
    <i>
      <x v="3244"/>
    </i>
    <i>
      <x v="388"/>
    </i>
    <i>
      <x v="2298"/>
    </i>
    <i>
      <x v="1743"/>
    </i>
    <i>
      <x v="2647"/>
    </i>
    <i>
      <x v="3604"/>
    </i>
    <i>
      <x v="221"/>
    </i>
    <i>
      <x v="1464"/>
    </i>
    <i>
      <x v="208"/>
    </i>
    <i>
      <x v="2337"/>
    </i>
    <i>
      <x v="3158"/>
    </i>
    <i>
      <x v="3522"/>
    </i>
    <i>
      <x v="3130"/>
    </i>
    <i>
      <x v="1191"/>
    </i>
    <i>
      <x v="3760"/>
    </i>
    <i>
      <x v="260"/>
    </i>
    <i>
      <x v="1030"/>
    </i>
    <i>
      <x v="2389"/>
    </i>
    <i>
      <x v="663"/>
    </i>
    <i>
      <x v="1718"/>
    </i>
    <i>
      <x v="2355"/>
    </i>
    <i>
      <x v="3620"/>
    </i>
    <i>
      <x v="2917"/>
    </i>
    <i>
      <x v="1548"/>
    </i>
    <i>
      <x v="3169"/>
    </i>
    <i>
      <x v="385"/>
    </i>
    <i>
      <x v="3157"/>
    </i>
    <i>
      <x v="1524"/>
    </i>
    <i>
      <x v="40"/>
    </i>
    <i>
      <x v="3660"/>
    </i>
    <i>
      <x v="1856"/>
    </i>
    <i>
      <x v="1307"/>
    </i>
    <i>
      <x v="922"/>
    </i>
    <i>
      <x v="3597"/>
    </i>
    <i>
      <x v="3775"/>
    </i>
    <i>
      <x v="3147"/>
    </i>
    <i>
      <x v="2504"/>
    </i>
    <i>
      <x v="2169"/>
    </i>
    <i>
      <x v="481"/>
    </i>
    <i>
      <x v="1267"/>
    </i>
    <i>
      <x v="3737"/>
    </i>
    <i>
      <x v="409"/>
    </i>
    <i>
      <x v="707"/>
    </i>
    <i>
      <x v="2432"/>
    </i>
    <i>
      <x v="1653"/>
    </i>
    <i>
      <x v="1970"/>
    </i>
    <i>
      <x v="3663"/>
    </i>
    <i>
      <x v="1298"/>
    </i>
    <i>
      <x v="873"/>
    </i>
    <i>
      <x v="3310"/>
    </i>
    <i>
      <x v="1520"/>
    </i>
    <i>
      <x v="1471"/>
    </i>
    <i>
      <x v="1932"/>
    </i>
    <i>
      <x v="2591"/>
    </i>
    <i>
      <x v="560"/>
    </i>
    <i>
      <x v="1395"/>
    </i>
    <i>
      <x v="1686"/>
    </i>
    <i>
      <x v="628"/>
    </i>
    <i>
      <x v="2404"/>
    </i>
    <i>
      <x v="817"/>
    </i>
    <i>
      <x v="898"/>
    </i>
    <i>
      <x v="1831"/>
    </i>
    <i>
      <x v="1074"/>
    </i>
    <i>
      <x v="1349"/>
    </i>
    <i>
      <x v="1991"/>
    </i>
    <i>
      <x v="1904"/>
    </i>
    <i>
      <x v="1077"/>
    </i>
    <i>
      <x v="1515"/>
    </i>
    <i>
      <x v="209"/>
    </i>
    <i>
      <x v="994"/>
    </i>
    <i>
      <x v="3459"/>
    </i>
    <i>
      <x v="105"/>
    </i>
    <i>
      <x v="262"/>
    </i>
    <i>
      <x v="2273"/>
    </i>
    <i>
      <x v="2232"/>
    </i>
    <i>
      <x v="226"/>
    </i>
    <i>
      <x v="2342"/>
    </i>
    <i>
      <x v="2588"/>
    </i>
    <i>
      <x v="3228"/>
    </i>
    <i>
      <x v="3567"/>
    </i>
    <i>
      <x v="426"/>
    </i>
    <i>
      <x v="2029"/>
    </i>
    <i>
      <x v="445"/>
    </i>
    <i>
      <x v="1818"/>
    </i>
    <i>
      <x v="3407"/>
    </i>
    <i>
      <x v="1562"/>
    </i>
    <i>
      <x v="1547"/>
    </i>
    <i>
      <x v="810"/>
    </i>
    <i>
      <x v="1696"/>
    </i>
    <i>
      <x v="3438"/>
    </i>
    <i>
      <x v="1023"/>
    </i>
    <i>
      <x v="1976"/>
    </i>
    <i>
      <x v="1313"/>
    </i>
    <i>
      <x v="2407"/>
    </i>
    <i>
      <x v="1848"/>
    </i>
    <i>
      <x v="1495"/>
    </i>
    <i>
      <x v="1525"/>
    </i>
    <i>
      <x v="399"/>
    </i>
    <i>
      <x v="3342"/>
    </i>
    <i>
      <x v="3262"/>
    </i>
    <i>
      <x v="1125"/>
    </i>
    <i>
      <x v="2975"/>
    </i>
    <i>
      <x v="2648"/>
    </i>
    <i>
      <x v="298"/>
    </i>
    <i>
      <x v="2234"/>
    </i>
    <i>
      <x v="781"/>
    </i>
    <i>
      <x v="1747"/>
    </i>
    <i>
      <x v="1211"/>
    </i>
    <i>
      <x v="3759"/>
    </i>
    <i>
      <x v="3534"/>
    </i>
    <i>
      <x v="2235"/>
    </i>
    <i>
      <x v="1917"/>
    </i>
    <i>
      <x v="1908"/>
    </i>
    <i>
      <x v="1317"/>
    </i>
    <i>
      <x v="1519"/>
    </i>
    <i>
      <x v="1579"/>
    </i>
    <i>
      <x v="1759"/>
    </i>
    <i>
      <x v="167"/>
    </i>
    <i>
      <x v="3434"/>
    </i>
    <i>
      <x v="1575"/>
    </i>
    <i>
      <x v="1822"/>
    </i>
    <i>
      <x v="3725"/>
    </i>
    <i>
      <x v="1243"/>
    </i>
    <i>
      <x v="1746"/>
    </i>
    <i>
      <x v="540"/>
    </i>
    <i>
      <x v="3344"/>
    </i>
    <i>
      <x v="1294"/>
    </i>
    <i>
      <x v="669"/>
    </i>
    <i>
      <x v="1284"/>
    </i>
    <i>
      <x v="363"/>
    </i>
    <i>
      <x v="3189"/>
    </i>
    <i>
      <x v="2980"/>
    </i>
    <i>
      <x v="189"/>
    </i>
    <i>
      <x v="2823"/>
    </i>
    <i>
      <x v="2359"/>
    </i>
    <i>
      <x v="902"/>
    </i>
    <i>
      <x v="138"/>
    </i>
    <i>
      <x v="837"/>
    </i>
    <i>
      <x v="820"/>
    </i>
    <i>
      <x v="3309"/>
    </i>
    <i>
      <x v="1620"/>
    </i>
    <i>
      <x v="1667"/>
    </i>
    <i>
      <x v="2938"/>
    </i>
    <i>
      <x v="2665"/>
    </i>
    <i>
      <x v="1852"/>
    </i>
    <i>
      <x v="1135"/>
    </i>
    <i>
      <x v="1923"/>
    </i>
    <i>
      <x v="371"/>
    </i>
    <i>
      <x v="3322"/>
    </i>
    <i>
      <x v="2731"/>
    </i>
    <i>
      <x v="261"/>
    </i>
    <i>
      <x v="1573"/>
    </i>
    <i>
      <x v="3219"/>
    </i>
    <i>
      <x v="172"/>
    </i>
    <i>
      <x v="2463"/>
    </i>
    <i>
      <x v="2641"/>
    </i>
    <i>
      <x v="3057"/>
    </i>
    <i>
      <x v="757"/>
    </i>
    <i>
      <x v="3217"/>
    </i>
    <i>
      <x v="787"/>
    </i>
    <i>
      <x v="467"/>
    </i>
    <i>
      <x v="675"/>
    </i>
    <i>
      <x v="223"/>
    </i>
    <i>
      <x v="3722"/>
    </i>
    <i>
      <x v="392"/>
    </i>
    <i>
      <x v="975"/>
    </i>
    <i>
      <x v="692"/>
    </i>
    <i>
      <x v="3335"/>
    </i>
    <i>
      <x v="2479"/>
    </i>
    <i>
      <x v="2440"/>
    </i>
    <i>
      <x v="2630"/>
    </i>
    <i>
      <x v="3767"/>
    </i>
    <i>
      <x v="3380"/>
    </i>
    <i>
      <x v="2085"/>
    </i>
    <i>
      <x v="614"/>
    </i>
    <i>
      <x v="2514"/>
    </i>
    <i>
      <x v="241"/>
    </i>
    <i>
      <x v="376"/>
    </i>
    <i>
      <x v="2341"/>
    </i>
    <i>
      <x v="3549"/>
    </i>
    <i>
      <x v="3490"/>
    </i>
    <i>
      <x v="2086"/>
    </i>
    <i>
      <x v="2602"/>
    </i>
    <i>
      <x v="1035"/>
    </i>
    <i>
      <x v="2480"/>
    </i>
    <i>
      <x v="2244"/>
    </i>
    <i>
      <x v="2857"/>
    </i>
    <i>
      <x v="3666"/>
    </i>
    <i>
      <x v="19"/>
    </i>
    <i>
      <x v="1673"/>
    </i>
    <i>
      <x v="896"/>
    </i>
    <i>
      <x v="1895"/>
    </i>
    <i>
      <x v="2386"/>
    </i>
    <i>
      <x v="840"/>
    </i>
    <i>
      <x v="3178"/>
    </i>
    <i>
      <x v="38"/>
    </i>
    <i>
      <x v="2319"/>
    </i>
    <i>
      <x v="2290"/>
    </i>
    <i>
      <x v="3195"/>
    </i>
    <i>
      <x v="1034"/>
    </i>
    <i>
      <x v="780"/>
    </i>
    <i>
      <x v="204"/>
    </i>
    <i>
      <x v="342"/>
    </i>
    <i>
      <x v="1688"/>
    </i>
    <i>
      <x v="2119"/>
    </i>
    <i>
      <x v="2261"/>
    </i>
    <i>
      <x v="474"/>
    </i>
    <i>
      <x v="54"/>
    </i>
    <i>
      <x v="378"/>
    </i>
    <i>
      <x v="1729"/>
    </i>
    <i>
      <x v="1808"/>
    </i>
    <i>
      <x v="3106"/>
    </i>
    <i>
      <x v="745"/>
    </i>
    <i>
      <x v="914"/>
    </i>
    <i>
      <x v="216"/>
    </i>
    <i>
      <x v="1426"/>
    </i>
    <i>
      <x v="3313"/>
    </i>
    <i>
      <x v="1115"/>
    </i>
    <i>
      <x v="3209"/>
    </i>
    <i>
      <x v="3365"/>
    </i>
    <i>
      <x v="74"/>
    </i>
    <i>
      <x v="128"/>
    </i>
    <i>
      <x v="2830"/>
    </i>
    <i>
      <x v="1257"/>
    </i>
    <i>
      <x v="2305"/>
    </i>
    <i>
      <x v="136"/>
    </i>
    <i>
      <x v="3122"/>
    </i>
    <i>
      <x v="3160"/>
    </i>
    <i>
      <x v="444"/>
    </i>
    <i>
      <x v="1840"/>
    </i>
    <i>
      <x v="2091"/>
    </i>
    <i>
      <x v="1625"/>
    </i>
    <i>
      <x v="957"/>
    </i>
    <i>
      <x v="3661"/>
    </i>
    <i>
      <x v="3461"/>
    </i>
    <i>
      <x v="365"/>
    </i>
    <i>
      <x v="3298"/>
    </i>
    <i>
      <x v="3182"/>
    </i>
    <i>
      <x v="2219"/>
    </i>
    <i>
      <x v="3511"/>
    </i>
    <i>
      <x v="3260"/>
    </i>
    <i>
      <x v="2706"/>
    </i>
    <i>
      <x v="1912"/>
    </i>
    <i>
      <x v="683"/>
    </i>
    <i>
      <x v="622"/>
    </i>
    <i>
      <x v="2031"/>
    </i>
    <i>
      <x v="364"/>
    </i>
    <i>
      <x v="1145"/>
    </i>
    <i>
      <x v="2453"/>
    </i>
    <i>
      <x v="267"/>
    </i>
    <i>
      <x v="1137"/>
    </i>
    <i>
      <x v="2704"/>
    </i>
    <i>
      <x v="2203"/>
    </i>
    <i>
      <x v="1387"/>
    </i>
    <i>
      <x v="1853"/>
    </i>
    <i>
      <x v="10"/>
    </i>
    <i>
      <x v="3742"/>
    </i>
    <i>
      <x v="958"/>
    </i>
    <i>
      <x v="347"/>
    </i>
    <i>
      <x v="2661"/>
    </i>
    <i>
      <x v="3497"/>
    </i>
    <i>
      <x v="3583"/>
    </i>
    <i>
      <x v="2637"/>
    </i>
    <i>
      <x v="1783"/>
    </i>
    <i>
      <x v="2255"/>
    </i>
    <i>
      <x v="564"/>
    </i>
    <i>
      <x v="1645"/>
    </i>
    <i>
      <x v="35"/>
    </i>
    <i>
      <x v="1617"/>
    </i>
    <i>
      <x v="91"/>
    </i>
    <i>
      <x v="2117"/>
    </i>
    <i>
      <x v="3055"/>
    </i>
    <i>
      <x v="1240"/>
    </i>
    <i>
      <x v="367"/>
    </i>
    <i>
      <x v="1002"/>
    </i>
    <i>
      <x v="1960"/>
    </i>
    <i>
      <x v="3140"/>
    </i>
    <i>
      <x v="3499"/>
    </i>
    <i>
      <x v="1254"/>
    </i>
    <i>
      <x v="3287"/>
    </i>
    <i>
      <x v="1669"/>
    </i>
    <i>
      <x v="1961"/>
    </i>
    <i>
      <x v="504"/>
    </i>
    <i>
      <x v="2761"/>
    </i>
    <i>
      <x v="2722"/>
    </i>
    <i>
      <x v="2746"/>
    </i>
    <i>
      <x v="2781"/>
    </i>
    <i>
      <x v="798"/>
    </i>
    <i>
      <x v="998"/>
    </i>
    <i>
      <x v="1650"/>
    </i>
    <i>
      <x v="3505"/>
    </i>
    <i>
      <x v="1934"/>
    </i>
    <i>
      <x v="1195"/>
    </i>
    <i>
      <x v="1664"/>
    </i>
    <i>
      <x v="981"/>
    </i>
    <i>
      <x v="2659"/>
    </i>
    <i>
      <x v="947"/>
    </i>
    <i>
      <x v="2317"/>
    </i>
    <i>
      <x v="1443"/>
    </i>
    <i>
      <x v="220"/>
    </i>
    <i>
      <x v="882"/>
    </i>
    <i>
      <x v="2762"/>
    </i>
    <i>
      <x v="2581"/>
    </i>
    <i>
      <x v="93"/>
    </i>
    <i>
      <x v="2940"/>
    </i>
    <i>
      <x v="1410"/>
    </i>
    <i>
      <x v="106"/>
    </i>
    <i>
      <x v="3264"/>
    </i>
    <i>
      <x v="1554"/>
    </i>
    <i>
      <x v="109"/>
    </i>
    <i>
      <x v="355"/>
    </i>
    <i>
      <x v="2425"/>
    </i>
    <i>
      <x v="2584"/>
    </i>
    <i>
      <x v="2178"/>
    </i>
    <i>
      <x v="2153"/>
    </i>
    <i>
      <x v="1052"/>
    </i>
    <i>
      <x v="3647"/>
    </i>
    <i>
      <x v="2092"/>
    </i>
    <i>
      <x v="2567"/>
    </i>
    <i>
      <x v="3538"/>
    </i>
    <i>
      <x v="1321"/>
    </i>
    <i>
      <x v="897"/>
    </i>
    <i>
      <x v="2700"/>
    </i>
    <i>
      <x v="1194"/>
    </i>
    <i>
      <x v="1720"/>
    </i>
    <i>
      <x v="3376"/>
    </i>
    <i>
      <x v="2393"/>
    </i>
    <i>
      <x v="978"/>
    </i>
    <i>
      <x v="1752"/>
    </i>
    <i>
      <x v="48"/>
    </i>
    <i>
      <x v="1728"/>
    </i>
    <i>
      <x v="3275"/>
    </i>
    <i>
      <x v="171"/>
    </i>
    <i>
      <x v="2904"/>
    </i>
    <i>
      <x v="61"/>
    </i>
    <i>
      <x v="3021"/>
    </i>
    <i>
      <x v="911"/>
    </i>
    <i>
      <x v="360"/>
    </i>
    <i>
      <x v="2280"/>
    </i>
    <i>
      <x v="1114"/>
    </i>
    <i>
      <x v="1292"/>
    </i>
    <i>
      <x v="287"/>
    </i>
    <i>
      <x v="1237"/>
    </i>
    <i>
      <x v="466"/>
    </i>
    <i>
      <x v="2231"/>
    </i>
    <i>
      <x v="1459"/>
    </i>
    <i>
      <x v="3658"/>
    </i>
    <i>
      <x v="2870"/>
    </i>
    <i>
      <x v="1883"/>
    </i>
    <i>
      <x v="386"/>
    </i>
    <i>
      <x v="811"/>
    </i>
    <i>
      <x v="1084"/>
    </i>
    <i>
      <x v="101"/>
    </i>
    <i>
      <x v="964"/>
    </i>
    <i>
      <x v="3772"/>
    </i>
    <i>
      <x v="1270"/>
    </i>
    <i>
      <x v="2171"/>
    </i>
    <i>
      <x v="694"/>
    </i>
    <i>
      <x v="3077"/>
    </i>
    <i>
      <x v="3688"/>
    </i>
    <i>
      <x v="1234"/>
    </i>
    <i>
      <x v="2173"/>
    </i>
    <i>
      <x v="2189"/>
    </i>
    <i>
      <x v="2486"/>
    </i>
    <i>
      <x v="1712"/>
    </i>
    <i>
      <x v="926"/>
    </i>
    <i>
      <x v="245"/>
    </i>
    <i>
      <x v="2447"/>
    </i>
    <i>
      <x v="3495"/>
    </i>
    <i>
      <x v="2952"/>
    </i>
    <i>
      <x v="1873"/>
    </i>
    <i>
      <x v="917"/>
    </i>
    <i>
      <x v="1971"/>
    </i>
    <i>
      <x v="1253"/>
    </i>
    <i>
      <x v="3566"/>
    </i>
    <i>
      <x v="3696"/>
    </i>
    <i>
      <x v="1514"/>
    </i>
    <i>
      <x v="3678"/>
    </i>
    <i>
      <x v="733"/>
    </i>
    <i>
      <x v="655"/>
    </i>
    <i>
      <x v="2024"/>
    </i>
    <i>
      <x v="735"/>
    </i>
    <i>
      <x v="1391"/>
    </i>
    <i>
      <x v="2977"/>
    </i>
    <i>
      <x v="2466"/>
    </i>
    <i>
      <x v="2098"/>
    </i>
    <i>
      <x v="521"/>
    </i>
    <i>
      <x v="1841"/>
    </i>
    <i>
      <x v="3550"/>
    </i>
    <i>
      <x v="3562"/>
    </i>
    <i>
      <x v="1643"/>
    </i>
    <i>
      <x v="3648"/>
    </i>
    <i>
      <x v="510"/>
    </i>
    <i>
      <x v="20"/>
    </i>
    <i>
      <x v="3046"/>
    </i>
    <i>
      <x v="2266"/>
    </i>
    <i>
      <x v="1985"/>
    </i>
    <i>
      <x v="2635"/>
    </i>
    <i>
      <x v="3598"/>
    </i>
    <i>
      <x v="603"/>
    </i>
    <i>
      <x v="3440"/>
    </i>
    <i>
      <x v="1889"/>
    </i>
    <i>
      <x v="3639"/>
    </i>
    <i>
      <x v="2739"/>
    </i>
    <i>
      <x v="1523"/>
    </i>
    <i>
      <x v="3319"/>
    </i>
    <i>
      <x v="1059"/>
    </i>
    <i>
      <x v="592"/>
    </i>
    <i>
      <x v="2782"/>
    </i>
    <i>
      <x v="2976"/>
    </i>
    <i>
      <x v="851"/>
    </i>
    <i>
      <x v="3007"/>
    </i>
    <i>
      <x v="3249"/>
    </i>
    <i>
      <x v="3704"/>
    </i>
    <i>
      <x v="610"/>
    </i>
    <i>
      <x v="2810"/>
    </i>
    <i>
      <x v="3667"/>
    </i>
    <i>
      <x v="198"/>
    </i>
    <i>
      <x v="711"/>
    </i>
    <i>
      <x v="1180"/>
    </i>
    <i>
      <x v="3258"/>
    </i>
    <i>
      <x v="3131"/>
    </i>
    <i>
      <x v="45"/>
    </i>
    <i>
      <x v="2657"/>
    </i>
    <i>
      <x v="1477"/>
    </i>
    <i>
      <x v="862"/>
    </i>
    <i>
      <x v="55"/>
    </i>
    <i>
      <x v="537"/>
    </i>
    <i>
      <x v="1744"/>
    </i>
    <i>
      <x v="2309"/>
    </i>
    <i>
      <x v="756"/>
    </i>
    <i>
      <x v="1116"/>
    </i>
    <i>
      <x v="1087"/>
    </i>
    <i>
      <x v="3556"/>
    </i>
    <i>
      <x v="2458"/>
    </i>
    <i>
      <x v="18"/>
    </i>
    <i>
      <x v="705"/>
    </i>
    <i>
      <x v="1565"/>
    </i>
    <i>
      <x v="2144"/>
    </i>
    <i>
      <x v="3624"/>
    </i>
    <i>
      <x v="2409"/>
    </i>
    <i>
      <x v="1038"/>
    </i>
    <i>
      <x v="3781"/>
    </i>
    <i>
      <x v="3662"/>
    </i>
    <i>
      <x v="2800"/>
    </i>
    <i>
      <x v="3701"/>
    </i>
    <i>
      <x v="8"/>
    </i>
    <i>
      <x v="3491"/>
    </i>
    <i>
      <x v="2866"/>
    </i>
    <i>
      <x v="1694"/>
    </i>
    <i>
      <x v="1050"/>
    </i>
    <i>
      <x v="1076"/>
    </i>
    <i>
      <x v="1731"/>
    </i>
    <i>
      <x v="2125"/>
    </i>
    <i>
      <x v="2037"/>
    </i>
    <i>
      <x v="2385"/>
    </i>
    <i>
      <x v="3633"/>
    </i>
    <i>
      <x v="768"/>
    </i>
    <i>
      <x v="2162"/>
    </i>
    <i>
      <x v="150"/>
    </i>
    <i>
      <x v="1218"/>
    </i>
    <i>
      <x v="3533"/>
    </i>
    <i>
      <x v="3607"/>
    </i>
    <i>
      <x v="2461"/>
    </i>
    <i>
      <x v="1036"/>
    </i>
    <i>
      <x v="3085"/>
    </i>
    <i>
      <x v="1469"/>
    </i>
    <i>
      <x v="486"/>
    </i>
    <i>
      <x v="2284"/>
    </i>
    <i>
      <x v="3332"/>
    </i>
    <i>
      <x v="1109"/>
    </i>
    <i>
      <x v="2412"/>
    </i>
    <i>
      <x v="3248"/>
    </i>
    <i>
      <x v="2094"/>
    </i>
    <i>
      <x v="2177"/>
    </i>
    <i>
      <x v="2759"/>
    </i>
    <i>
      <x v="619"/>
    </i>
    <i>
      <x v="2233"/>
    </i>
    <i>
      <x v="700"/>
    </i>
    <i>
      <x v="2995"/>
    </i>
    <i>
      <x v="645"/>
    </i>
    <i>
      <x v="1755"/>
    </i>
    <i>
      <x v="1011"/>
    </i>
    <i>
      <x v="1885"/>
    </i>
    <i>
      <x v="2297"/>
    </i>
    <i>
      <x v="3116"/>
    </i>
    <i>
      <x v="557"/>
    </i>
    <i>
      <x v="478"/>
    </i>
    <i>
      <x v="1219"/>
    </i>
    <i>
      <x v="1396"/>
    </i>
    <i>
      <x v="646"/>
    </i>
    <i>
      <x v="2357"/>
    </i>
    <i>
      <x v="1965"/>
    </i>
    <i>
      <x v="1362"/>
    </i>
    <i>
      <x v="527"/>
    </i>
    <i>
      <x v="1842"/>
    </i>
    <i>
      <x v="130"/>
    </i>
    <i>
      <x v="1213"/>
    </i>
    <i>
      <x v="1649"/>
    </i>
    <i>
      <x v="2985"/>
    </i>
    <i>
      <x v="1931"/>
    </i>
    <i>
      <x v="2373"/>
    </i>
    <i>
      <x v="2413"/>
    </i>
    <i>
      <x v="2449"/>
    </i>
    <i>
      <x v="2095"/>
    </i>
    <i>
      <x v="2908"/>
    </i>
    <i>
      <x v="279"/>
    </i>
    <i>
      <x v="2791"/>
    </i>
    <i>
      <x v="1586"/>
    </i>
    <i>
      <x v="1666"/>
    </i>
    <i>
      <x v="1214"/>
    </i>
    <i>
      <x v="1987"/>
    </i>
    <i>
      <x v="78"/>
    </i>
    <i>
      <x v="1356"/>
    </i>
    <i>
      <x v="1983"/>
    </i>
    <i>
      <x v="3033"/>
    </i>
    <i>
      <x v="1533"/>
    </i>
    <i>
      <x v="660"/>
    </i>
    <i>
      <x v="2596"/>
    </i>
    <i>
      <x v="600"/>
    </i>
    <i>
      <x v="3548"/>
    </i>
    <i>
      <x v="1165"/>
    </i>
    <i>
      <x v="3246"/>
    </i>
    <i>
      <x v="3606"/>
    </i>
    <i>
      <x v="543"/>
    </i>
    <i>
      <x v="518"/>
    </i>
    <i>
      <x v="1789"/>
    </i>
    <i>
      <x v="2009"/>
    </i>
    <i>
      <x v="584"/>
    </i>
    <i>
      <x v="3506"/>
    </i>
    <i>
      <x v="247"/>
    </i>
    <i>
      <x v="1962"/>
    </i>
    <i>
      <x v="1340"/>
    </i>
    <i>
      <x v="2678"/>
    </i>
    <i>
      <x v="997"/>
    </i>
    <i>
      <x v="3619"/>
    </i>
    <i>
      <x v="3383"/>
    </i>
    <i>
      <x v="2797"/>
    </i>
    <i>
      <x v="488"/>
    </i>
    <i>
      <x v="1922"/>
    </i>
    <i>
      <x v="1875"/>
    </i>
    <i>
      <x v="3346"/>
    </i>
    <i>
      <x v="538"/>
    </i>
    <i>
      <x v="616"/>
    </i>
    <i>
      <x v="1014"/>
    </i>
    <i>
      <x v="1835"/>
    </i>
    <i>
      <x v="2742"/>
    </i>
    <i>
      <x v="1944"/>
    </i>
    <i>
      <x v="300"/>
    </i>
    <i>
      <x v="1646"/>
    </i>
    <i>
      <x v="63"/>
    </i>
    <i>
      <x v="3496"/>
    </i>
    <i>
      <x v="335"/>
    </i>
    <i>
      <x v="2216"/>
    </i>
    <i>
      <x v="1654"/>
    </i>
    <i>
      <x v="749"/>
    </i>
    <i>
      <x v="1749"/>
    </i>
    <i>
      <x v="693"/>
    </i>
    <i>
      <x v="3197"/>
    </i>
    <i>
      <x v="1015"/>
    </i>
    <i>
      <x v="480"/>
    </i>
    <i>
      <x v="2283"/>
    </i>
    <i>
      <x v="2961"/>
    </i>
    <i>
      <x v="561"/>
    </i>
    <i>
      <x v="2022"/>
    </i>
    <i>
      <x v="744"/>
    </i>
    <i>
      <x v="1780"/>
    </i>
    <i>
      <x v="1460"/>
    </i>
    <i>
      <x v="1008"/>
    </i>
    <i>
      <x v="3215"/>
    </i>
    <i>
      <x v="1266"/>
    </i>
    <i>
      <x v="1758"/>
    </i>
    <i>
      <x v="1545"/>
    </i>
    <i>
      <x v="650"/>
    </i>
    <i>
      <x v="1528"/>
    </i>
    <i>
      <x v="2129"/>
    </i>
    <i>
      <x v="459"/>
    </i>
    <i>
      <x v="1957"/>
    </i>
    <i>
      <x v="3324"/>
    </i>
    <i>
      <x v="3102"/>
    </i>
    <i>
      <x v="1309"/>
    </i>
    <i>
      <x v="765"/>
    </i>
    <i>
      <x v="3370"/>
    </i>
    <i>
      <x v="81"/>
    </i>
    <i>
      <x v="2687"/>
    </i>
    <i>
      <x v="3256"/>
    </i>
    <i>
      <x v="2861"/>
    </i>
    <i>
      <x v="3267"/>
    </i>
    <i>
      <x v="2649"/>
    </i>
    <i>
      <x v="849"/>
    </i>
    <i>
      <x v="439"/>
    </i>
    <i>
      <x v="2965"/>
    </i>
    <i>
      <x v="1959"/>
    </i>
    <i>
      <x v="1948"/>
    </i>
    <i>
      <x v="1680"/>
    </i>
    <i>
      <x v="863"/>
    </i>
    <i>
      <x v="271"/>
    </i>
    <i>
      <x v="498"/>
    </i>
    <i>
      <x v="3756"/>
    </i>
    <i>
      <x v="3532"/>
    </i>
    <i>
      <x v="442"/>
    </i>
    <i>
      <x v="3238"/>
    </i>
    <i>
      <x v="2534"/>
    </i>
    <i>
      <x v="2849"/>
    </i>
    <i>
      <x v="2957"/>
    </i>
    <i>
      <x v="1614"/>
    </i>
    <i>
      <x v="766"/>
    </i>
    <i>
      <x v="3025"/>
    </i>
    <i>
      <x v="107"/>
    </i>
    <i>
      <x v="737"/>
    </i>
    <i>
      <x v="1915"/>
    </i>
    <i>
      <x v="2728"/>
    </i>
    <i>
      <x v="3352"/>
    </i>
    <i>
      <x v="2018"/>
    </i>
    <i>
      <x v="462"/>
    </i>
    <i>
      <x v="1422"/>
    </i>
    <i>
      <x v="1899"/>
    </i>
    <i>
      <x v="248"/>
    </i>
    <i>
      <x v="3545"/>
    </i>
    <i>
      <x v="2729"/>
    </i>
    <i>
      <x v="2658"/>
    </i>
    <i>
      <x v="1158"/>
    </i>
    <i>
      <x v="3225"/>
    </i>
    <i>
      <x v="3155"/>
    </i>
    <i>
      <x v="1056"/>
    </i>
    <i>
      <x v="739"/>
    </i>
    <i>
      <x v="984"/>
    </i>
    <i>
      <x v="878"/>
    </i>
    <i>
      <x v="1541"/>
    </i>
    <i>
      <x v="2723"/>
    </i>
    <i>
      <x v="202"/>
    </i>
    <i>
      <x v="1129"/>
    </i>
    <i>
      <x v="2992"/>
    </i>
    <i>
      <x v="443"/>
    </i>
    <i>
      <x v="3484"/>
    </i>
    <i>
      <x v="1989"/>
    </i>
    <i>
      <x v="562"/>
    </i>
    <i>
      <x v="1969"/>
    </i>
    <i>
      <x v="1999"/>
    </i>
    <i>
      <x v="2948"/>
    </i>
    <i>
      <x v="1393"/>
    </i>
    <i>
      <x v="816"/>
    </i>
    <i>
      <x v="2229"/>
    </i>
    <i>
      <x v="2776"/>
    </i>
    <i>
      <x v="3741"/>
    </i>
    <i>
      <x v="85"/>
    </i>
    <i>
      <x v="2760"/>
    </i>
    <i>
      <x v="1222"/>
    </i>
    <i>
      <x v="1517"/>
    </i>
    <i>
      <x v="2838"/>
    </i>
    <i>
      <x v="1563"/>
    </i>
    <i>
      <x v="2352"/>
    </i>
    <i>
      <x v="2460"/>
    </i>
    <i>
      <x v="684"/>
    </i>
    <i>
      <x v="2148"/>
    </i>
    <i>
      <x v="1490"/>
    </i>
    <i>
      <x v="2771"/>
    </i>
    <i>
      <x v="819"/>
    </i>
    <i>
      <x v="461"/>
    </i>
    <i>
      <x v="2304"/>
    </i>
    <i>
      <x v="2972"/>
    </i>
    <i>
      <x v="3334"/>
    </i>
    <i>
      <x v="186"/>
    </i>
    <i>
      <x v="2506"/>
    </i>
    <i>
      <x v="1385"/>
    </i>
    <i>
      <x v="421"/>
    </i>
    <i>
      <x v="1493"/>
    </i>
    <i>
      <x v="384"/>
    </i>
    <i>
      <x v="778"/>
    </i>
    <i>
      <x v="1534"/>
    </i>
    <i>
      <x v="3430"/>
    </i>
    <i>
      <x v="2733"/>
    </i>
    <i>
      <x v="2983"/>
    </i>
    <i>
      <x v="3627"/>
    </i>
    <i>
      <x v="1110"/>
    </i>
    <i>
      <x v="2370"/>
    </i>
    <i>
      <x v="3398"/>
    </i>
    <i>
      <x v="830"/>
    </i>
    <i>
      <x v="3133"/>
    </i>
    <i>
      <x v="3466"/>
    </i>
    <i>
      <x v="2096"/>
    </i>
    <i>
      <x v="3553"/>
    </i>
    <i>
      <x v="565"/>
    </i>
    <i>
      <x v="3054"/>
    </i>
    <i>
      <x v="1671"/>
    </i>
    <i>
      <x v="2180"/>
    </i>
    <i>
      <x v="3462"/>
    </i>
    <i>
      <x v="3369"/>
    </i>
    <i>
      <x v="1473"/>
    </i>
    <i>
      <x v="437"/>
    </i>
    <i>
      <x v="2003"/>
    </i>
    <i>
      <x v="2159"/>
    </i>
    <i>
      <x v="1012"/>
    </i>
    <i>
      <x v="1047"/>
    </i>
    <i>
      <x v="2702"/>
    </i>
    <i>
      <x v="3530"/>
    </i>
    <i>
      <x v="552"/>
    </i>
    <i>
      <x v="1823"/>
    </i>
    <i>
      <x v="1361"/>
    </i>
    <i>
      <x v="3705"/>
    </i>
    <i>
      <x v="2615"/>
    </i>
    <i>
      <x v="1893"/>
    </i>
    <i>
      <x v="1689"/>
    </i>
    <i>
      <x v="3112"/>
    </i>
    <i>
      <x v="1819"/>
    </i>
    <i>
      <x v="1833"/>
    </i>
    <i>
      <x v="2789"/>
    </i>
    <i>
      <x v="1409"/>
    </i>
    <i>
      <x v="2897"/>
    </i>
    <i>
      <x v="1398"/>
    </i>
    <i>
      <x v="2575"/>
    </i>
    <i>
      <x v="2011"/>
    </i>
    <i>
      <x v="2130"/>
    </i>
    <i>
      <x v="2256"/>
    </i>
    <i>
      <x v="2312"/>
    </i>
    <i>
      <x v="1916"/>
    </i>
    <i>
      <x v="1587"/>
    </i>
    <i>
      <x v="3292"/>
    </i>
    <i>
      <x v="3474"/>
    </i>
    <i>
      <x v="39"/>
    </i>
    <i>
      <x v="599"/>
    </i>
    <i>
      <x v="503"/>
    </i>
    <i>
      <x v="2380"/>
    </i>
    <i>
      <x v="1809"/>
    </i>
    <i>
      <x v="1928"/>
    </i>
    <i>
      <x v="3113"/>
    </i>
    <i>
      <x v="1561"/>
    </i>
    <i>
      <x v="3156"/>
    </i>
    <i>
      <x v="2121"/>
    </i>
    <i>
      <x v="888"/>
    </i>
    <i>
      <x v="270"/>
    </i>
    <i>
      <x v="3041"/>
    </i>
    <i>
      <x v="3379"/>
    </i>
    <i>
      <x v="213"/>
    </i>
    <i>
      <x v="1681"/>
    </i>
    <i>
      <x v="3536"/>
    </i>
    <i>
      <x v="839"/>
    </i>
    <i>
      <x v="2523"/>
    </i>
    <i>
      <x v="1817"/>
    </i>
    <i>
      <x v="3763"/>
    </i>
    <i>
      <x v="2586"/>
    </i>
    <i>
      <x v="2526"/>
    </i>
    <i>
      <x v="1892"/>
    </i>
    <i>
      <x v="2434"/>
    </i>
    <i>
      <x v="2358"/>
    </i>
    <i>
      <x v="1355"/>
    </i>
    <i>
      <x v="1442"/>
    </i>
    <i>
      <x v="1591"/>
    </i>
    <i>
      <x v="1311"/>
    </i>
    <i>
      <x v="2374"/>
    </i>
    <i>
      <x v="2914"/>
    </i>
    <i>
      <x v="1138"/>
    </i>
    <i>
      <x v="1174"/>
    </i>
    <i>
      <x v="950"/>
    </i>
    <i>
      <x v="2487"/>
    </i>
    <i>
      <x v="2402"/>
    </i>
    <i>
      <x v="642"/>
    </i>
    <i>
      <x v="3073"/>
    </i>
    <i>
      <x v="2347"/>
    </i>
    <i>
      <x v="3682"/>
    </i>
    <i>
      <x v="1097"/>
    </i>
    <i>
      <x v="2804"/>
    </i>
    <i>
      <x v="2441"/>
    </i>
    <i>
      <x v="791"/>
    </i>
    <i>
      <x v="1329"/>
    </i>
    <i>
      <x v="1945"/>
    </i>
    <i>
      <x v="760"/>
    </i>
    <i>
      <x v="2281"/>
    </i>
    <i>
      <x v="1358"/>
    </i>
    <i>
      <x v="2242"/>
    </i>
    <i>
      <x v="2123"/>
    </i>
    <i>
      <x v="2452"/>
    </i>
    <i>
      <x v="30"/>
    </i>
    <i>
      <x v="3542"/>
    </i>
    <i>
      <x v="1246"/>
    </i>
    <i>
      <x v="180"/>
    </i>
    <i>
      <x v="3694"/>
    </i>
    <i>
      <x v="516"/>
    </i>
    <i>
      <x v="853"/>
    </i>
    <i>
      <x v="1320"/>
    </i>
    <i>
      <x v="1104"/>
    </i>
    <i>
      <x v="2918"/>
    </i>
    <i>
      <x v="1597"/>
    </i>
    <i>
      <x v="2717"/>
    </i>
    <i>
      <x v="117"/>
    </i>
    <i>
      <x v="1511"/>
    </i>
    <i>
      <x v="1539"/>
    </i>
    <i>
      <x v="2491"/>
    </i>
    <i>
      <x v="1339"/>
    </i>
    <i>
      <x v="1784"/>
    </i>
    <i>
      <x v="2604"/>
    </i>
    <i>
      <x v="2822"/>
    </i>
    <i>
      <x v="2338"/>
    </i>
    <i>
      <x v="1272"/>
    </i>
    <i>
      <x v="1781"/>
    </i>
    <i>
      <x v="1293"/>
    </i>
    <i>
      <x v="322"/>
    </i>
    <i>
      <x v="1463"/>
    </i>
    <i>
      <x v="294"/>
    </i>
    <i>
      <x v="1142"/>
    </i>
    <i>
      <x v="3200"/>
    </i>
    <i>
      <x v="944"/>
    </i>
    <i>
      <x v="3056"/>
    </i>
    <i>
      <x v="1277"/>
    </i>
    <i>
      <x v="3226"/>
    </i>
    <i>
      <x v="2315"/>
    </i>
    <i>
      <x v="359"/>
    </i>
    <i>
      <x v="1086"/>
    </i>
    <i>
      <x v="3605"/>
    </i>
    <i>
      <x v="2988"/>
    </i>
    <i>
      <x v="58"/>
    </i>
    <i>
      <x v="1757"/>
    </i>
    <i>
      <x v="3724"/>
    </i>
    <i>
      <x v="2450"/>
    </i>
    <i>
      <x v="3693"/>
    </i>
    <i>
      <x v="965"/>
    </i>
    <i>
      <x v="215"/>
    </i>
    <i>
      <x v="2038"/>
    </i>
    <i>
      <x v="1619"/>
    </i>
    <i>
      <x v="1394"/>
    </i>
    <i>
      <x v="1425"/>
    </i>
    <i>
      <x v="1372"/>
    </i>
    <i>
      <x v="3412"/>
    </i>
    <i>
      <x v="2429"/>
    </i>
    <i>
      <x v="3222"/>
    </i>
    <i>
      <x v="1289"/>
    </i>
    <i>
      <x v="3384"/>
    </i>
    <i>
      <x v="2391"/>
    </i>
    <i>
      <x v="3641"/>
    </i>
    <i>
      <x v="2603"/>
    </i>
    <i>
      <x v="1529"/>
    </i>
    <i>
      <x v="3487"/>
    </i>
    <i>
      <x v="724"/>
    </i>
    <i>
      <x v="2726"/>
    </i>
    <i>
      <x v="310"/>
    </i>
    <i>
      <x v="2600"/>
    </i>
    <i>
      <x v="1567"/>
    </i>
    <i>
      <x v="2067"/>
    </i>
    <i>
      <x v="2322"/>
    </i>
    <i>
      <x v="3478"/>
    </i>
    <i>
      <x v="2411"/>
    </i>
    <i>
      <x v="1940"/>
    </i>
    <i>
      <x v="2599"/>
    </i>
    <i>
      <x v="3773"/>
    </i>
    <i>
      <x v="2015"/>
    </i>
    <i>
      <x v="175"/>
    </i>
    <i>
      <x v="145"/>
    </i>
    <i>
      <x v="2176"/>
    </i>
    <i>
      <x v="652"/>
    </i>
    <i>
      <x v="447"/>
    </i>
    <i>
      <x v="3482"/>
    </i>
    <i>
      <x v="815"/>
    </i>
    <i>
      <x v="2865"/>
    </i>
    <i>
      <x v="233"/>
    </i>
    <i>
      <x v="2083"/>
    </i>
    <i>
      <x v="3399"/>
    </i>
    <i>
      <x v="3043"/>
    </i>
    <i>
      <x v="1557"/>
    </i>
    <i>
      <x v="2958"/>
    </i>
    <i>
      <x v="1054"/>
    </i>
    <i>
      <x v="1046"/>
    </i>
    <i>
      <x v="1506"/>
    </i>
    <i>
      <x v="2160"/>
    </i>
    <i>
      <x v="1248"/>
    </i>
    <i>
      <x v="3351"/>
    </i>
    <i>
      <x v="2864"/>
    </i>
    <i>
      <x v="3732"/>
    </i>
    <i>
      <x v="1571"/>
    </i>
    <i>
      <x v="2656"/>
    </i>
    <i>
      <x v="2348"/>
    </i>
    <i>
      <x v="2428"/>
    </i>
    <i>
      <x v="3778"/>
    </i>
    <i>
      <x v="792"/>
    </i>
    <i>
      <x v="2684"/>
    </i>
    <i>
      <x v="3471"/>
    </i>
    <i>
      <x v="1805"/>
    </i>
    <i>
      <x v="2815"/>
    </i>
    <i>
      <x v="3001"/>
    </i>
    <i>
      <x v="2727"/>
    </i>
    <i>
      <x v="1353"/>
    </i>
    <i>
      <x v="104"/>
    </i>
    <i>
      <x v="1592"/>
    </i>
    <i>
      <x v="3259"/>
    </i>
    <i>
      <x v="1777"/>
    </i>
    <i>
      <x v="1111"/>
    </i>
    <i>
      <x v="2640"/>
    </i>
    <i>
      <x v="1432"/>
    </i>
    <i>
      <x v="70"/>
    </i>
    <i>
      <x v="1249"/>
    </i>
    <i>
      <x v="3719"/>
    </i>
    <i>
      <x v="643"/>
    </i>
    <i>
      <x v="3728"/>
    </i>
    <i>
      <x v="3137"/>
    </i>
    <i>
      <x v="2360"/>
    </i>
    <i>
      <x v="3165"/>
    </i>
    <i>
      <x v="3721"/>
    </i>
    <i>
      <x v="2243"/>
    </i>
    <i>
      <x v="1078"/>
    </i>
    <i>
      <x v="706"/>
    </i>
    <i>
      <x v="2124"/>
    </i>
    <i>
      <x v="1239"/>
    </i>
    <i>
      <x v="3720"/>
    </i>
    <i>
      <x v="754"/>
    </i>
    <i>
      <x v="2774"/>
    </i>
    <i>
      <x v="3485"/>
    </i>
    <i>
      <x v="515"/>
    </i>
    <i>
      <x v="2660"/>
    </i>
    <i>
      <x v="3042"/>
    </i>
    <i>
      <x v="2155"/>
    </i>
    <i>
      <x v="1492"/>
    </i>
    <i>
      <x v="633"/>
    </i>
    <i>
      <x v="3114"/>
    </i>
    <i>
      <x v="1241"/>
    </i>
    <i>
      <x v="3302"/>
    </i>
    <i>
      <x v="1478"/>
    </i>
    <i>
      <x v="659"/>
    </i>
    <i>
      <x v="43"/>
    </i>
    <i>
      <x v="2073"/>
    </i>
    <i>
      <x v="2307"/>
    </i>
    <i>
      <x v="1053"/>
    </i>
    <i>
      <x v="1850"/>
    </i>
    <i>
      <x v="60"/>
    </i>
    <i>
      <x v="2490"/>
    </i>
    <i>
      <x v="3340"/>
    </i>
    <i>
      <x v="394"/>
    </i>
    <i>
      <x v="27"/>
    </i>
    <i>
      <x v="1376"/>
    </i>
    <i>
      <x v="818"/>
    </i>
    <i>
      <x v="2935"/>
    </i>
    <i>
      <x v="1704"/>
    </i>
    <i>
      <x v="573"/>
    </i>
    <i>
      <x v="2398"/>
    </i>
    <i>
      <x v="3507"/>
    </i>
    <i>
      <x v="3349"/>
    </i>
    <i>
      <x v="2748"/>
    </i>
    <i>
      <x v="1824"/>
    </i>
    <i>
      <x v="331"/>
    </i>
    <i>
      <x v="761"/>
    </i>
    <i>
      <x v="526"/>
    </i>
    <i>
      <x v="1709"/>
    </i>
    <i>
      <x v="2622"/>
    </i>
    <i>
      <x v="509"/>
    </i>
    <i>
      <x v="1623"/>
    </i>
    <i>
      <x v="3123"/>
    </i>
    <i>
      <x v="3403"/>
    </i>
    <i>
      <x v="3734"/>
    </i>
    <i>
      <x v="770"/>
    </i>
    <i>
      <x v="3274"/>
    </i>
    <i>
      <x v="1966"/>
    </i>
    <i>
      <x v="1096"/>
    </i>
    <i>
      <x v="3078"/>
    </i>
    <i>
      <x v="901"/>
    </i>
    <i>
      <x v="1404"/>
    </i>
    <i>
      <x v="2059"/>
    </i>
    <i>
      <x v="2014"/>
    </i>
    <i>
      <x v="2488"/>
    </i>
    <i>
      <x v="490"/>
    </i>
    <i>
      <x v="1238"/>
    </i>
    <i>
      <x v="3409"/>
    </i>
    <i>
      <x v="3615"/>
    </i>
    <i>
      <x v="264"/>
    </i>
    <i>
      <x v="3168"/>
    </i>
    <i>
      <x v="192"/>
    </i>
    <i>
      <x v="1205"/>
    </i>
    <i>
      <x v="3435"/>
    </i>
    <i>
      <x v="2316"/>
    </i>
    <i>
      <x v="284"/>
    </i>
    <i>
      <x v="1444"/>
    </i>
    <i>
      <x v="3053"/>
    </i>
    <i>
      <x v="1433"/>
    </i>
    <i>
      <x v="2869"/>
    </i>
    <i>
      <x v="1930"/>
    </i>
    <i>
      <x v="1861"/>
    </i>
    <i>
      <x v="3265"/>
    </i>
    <i>
      <x v="2052"/>
    </i>
    <i>
      <x v="3453"/>
    </i>
    <i>
      <x v="1806"/>
    </i>
    <i>
      <x v="1374"/>
    </i>
    <i>
      <x v="2133"/>
    </i>
    <i>
      <x v="255"/>
    </i>
    <i>
      <x v="2211"/>
    </i>
    <i>
      <x v="1769"/>
    </i>
    <i>
      <x v="142"/>
    </i>
    <i>
      <x v="3436"/>
    </i>
    <i>
      <x v="3361"/>
    </i>
    <i>
      <x v="974"/>
    </i>
    <i>
      <x v="1676"/>
    </i>
    <i>
      <x v="1258"/>
    </i>
    <i>
      <x v="3356"/>
    </i>
    <i>
      <x v="2230"/>
    </i>
    <i>
      <x v="720"/>
    </i>
    <i>
      <x v="1659"/>
    </i>
    <i>
      <x v="1290"/>
    </i>
    <i>
      <x v="243"/>
    </i>
    <i>
      <x v="2186"/>
    </i>
    <i>
      <x v="77"/>
    </i>
    <i>
      <x v="1088"/>
    </i>
    <i>
      <x v="1568"/>
    </i>
    <i>
      <x v="715"/>
    </i>
    <i>
      <x v="2472"/>
    </i>
    <i>
      <x v="2214"/>
    </i>
    <i>
      <x v="2378"/>
    </i>
    <i>
      <x v="155"/>
    </i>
    <i>
      <x v="2170"/>
    </i>
    <i>
      <x v="2063"/>
    </i>
    <i>
      <x v="2629"/>
    </i>
    <i>
      <x v="2220"/>
    </i>
    <i>
      <x v="2633"/>
    </i>
    <i>
      <x v="1497"/>
    </i>
    <i>
      <x v="1445"/>
    </i>
    <i>
      <x v="72"/>
    </i>
    <i>
      <x v="567"/>
    </i>
    <i>
      <x v="2377"/>
    </i>
    <i>
      <x v="1674"/>
    </i>
    <i>
      <x v="1338"/>
    </i>
    <i>
      <x v="1851"/>
    </i>
    <i>
      <x v="1344"/>
    </i>
    <i>
      <x v="1127"/>
    </i>
    <i>
      <x v="1791"/>
    </i>
    <i>
      <x v="57"/>
    </i>
    <i>
      <x v="2213"/>
    </i>
    <i>
      <x v="293"/>
    </i>
    <i>
      <x v="2285"/>
    </i>
    <i>
      <x v="3735"/>
    </i>
    <i>
      <x v="982"/>
    </i>
    <i>
      <x v="154"/>
    </i>
    <i>
      <x v="3730"/>
    </i>
    <i>
      <x v="1343"/>
    </i>
    <i>
      <x v="219"/>
    </i>
    <i>
      <x v="948"/>
    </i>
    <i>
      <x v="475"/>
    </i>
    <i>
      <x v="3039"/>
    </i>
    <i>
      <x v="3190"/>
    </i>
    <i>
      <x v="3154"/>
    </i>
    <i>
      <x v="2368"/>
    </i>
    <i>
      <x v="2636"/>
    </i>
    <i>
      <x v="350"/>
    </i>
    <i>
      <x v="1039"/>
    </i>
    <i>
      <x v="2068"/>
    </i>
    <i>
      <x v="2308"/>
    </i>
    <i>
      <x v="1126"/>
    </i>
    <i>
      <x v="2482"/>
    </i>
    <i>
      <x v="2294"/>
    </i>
    <i>
      <x v="1613"/>
    </i>
    <i>
      <x v="3659"/>
    </i>
    <i>
      <x v="3271"/>
    </i>
    <i>
      <x v="969"/>
    </i>
    <i>
      <x v="2691"/>
    </i>
    <i>
      <x v="2862"/>
    </i>
    <i>
      <x v="1236"/>
    </i>
    <i>
      <x v="82"/>
    </i>
    <i>
      <x v="2175"/>
    </i>
    <i>
      <x v="1227"/>
    </i>
    <i>
      <x v="1029"/>
    </i>
    <i>
      <x v="3273"/>
    </i>
    <i>
      <x v="3170"/>
    </i>
    <i>
      <x/>
    </i>
    <i>
      <x v="2683"/>
    </i>
    <i>
      <x v="416"/>
    </i>
    <i>
      <x v="1318"/>
    </i>
    <i>
      <x v="3171"/>
    </i>
    <i>
      <x v="846"/>
    </i>
    <i>
      <x v="1647"/>
    </i>
    <i>
      <x v="1143"/>
    </i>
    <i>
      <x v="2415"/>
    </i>
    <i>
      <x v="1640"/>
    </i>
    <i>
      <x v="1467"/>
    </i>
    <i>
      <x v="3095"/>
    </i>
    <i>
      <x v="3307"/>
    </i>
    <i>
      <x v="2076"/>
    </i>
    <i>
      <x v="644"/>
    </i>
    <i>
      <x v="2947"/>
    </i>
    <i>
      <x v="717"/>
    </i>
    <i>
      <x v="1675"/>
    </i>
    <i>
      <x v="3622"/>
    </i>
    <i>
      <x v="460"/>
    </i>
    <i>
      <x v="2619"/>
    </i>
    <i>
      <x v="32"/>
    </i>
    <i>
      <x v="1782"/>
    </i>
    <i>
      <x v="2485"/>
    </i>
    <i>
      <x v="1723"/>
    </i>
    <i>
      <x v="1628"/>
    </i>
    <i>
      <x v="1910"/>
    </i>
    <i>
      <x v="3684"/>
    </i>
    <i>
      <x v="1169"/>
    </i>
    <i>
      <x v="1581"/>
    </i>
    <i>
      <x v="3268"/>
    </i>
    <i>
      <x v="2116"/>
    </i>
    <i>
      <x v="1695"/>
    </i>
    <i>
      <x v="1787"/>
    </i>
    <i>
      <x v="2396"/>
    </i>
    <i>
      <x v="1898"/>
    </i>
    <i>
      <x v="2448"/>
    </i>
    <i>
      <x v="3129"/>
    </i>
    <i>
      <x v="618"/>
    </i>
    <i>
      <x v="2072"/>
    </i>
    <i>
      <x v="2080"/>
    </i>
    <i>
      <x v="3680"/>
    </i>
    <i>
      <x v="3592"/>
    </i>
    <i>
      <x v="520"/>
    </i>
    <i>
      <x v="2515"/>
    </i>
    <i>
      <x v="2943"/>
    </i>
    <i>
      <x v="678"/>
    </i>
    <i>
      <x v="3076"/>
    </i>
    <i>
      <x v="472"/>
    </i>
    <i>
      <x v="3288"/>
    </i>
    <i>
      <x v="936"/>
    </i>
    <i>
      <x v="3149"/>
    </i>
    <i>
      <x v="124"/>
    </i>
    <i>
      <x v="2172"/>
    </i>
    <i>
      <x v="1041"/>
    </i>
    <i>
      <x v="1062"/>
    </i>
    <i>
      <x v="3455"/>
    </i>
    <i>
      <x v="2070"/>
    </i>
    <i>
      <x v="3618"/>
    </i>
    <i>
      <x v="2881"/>
    </i>
    <i>
      <x v="2010"/>
    </i>
    <i>
      <x v="514"/>
    </i>
    <i>
      <x v="1262"/>
    </i>
    <i>
      <x v="3015"/>
    </i>
    <i>
      <x v="1583"/>
    </i>
    <i>
      <x v="2763"/>
    </i>
    <i>
      <x v="3291"/>
    </i>
    <i>
      <x v="758"/>
    </i>
    <i>
      <x v="283"/>
    </i>
    <i>
      <x v="2809"/>
    </i>
    <i>
      <x v="779"/>
    </i>
    <i>
      <x v="3626"/>
    </i>
    <i>
      <x v="3395"/>
    </i>
    <i>
      <x v="2519"/>
    </i>
    <i>
      <x v="1128"/>
    </i>
    <i>
      <x v="2383"/>
    </i>
    <i>
      <x v="2012"/>
    </i>
    <i>
      <x v="246"/>
    </i>
    <i>
      <x v="2970"/>
    </i>
    <i>
      <x v="1244"/>
    </i>
    <i>
      <x v="90"/>
    </i>
    <i>
      <x v="3612"/>
    </i>
    <i>
      <x v="2498"/>
    </i>
    <i>
      <x v="1299"/>
    </i>
    <i>
      <x v="3686"/>
    </i>
    <i>
      <x v="2314"/>
    </i>
    <i>
      <x v="123"/>
    </i>
    <i>
      <x v="1710"/>
    </i>
    <i>
      <x v="524"/>
    </i>
    <i>
      <x v="2991"/>
    </i>
    <i>
      <x v="1250"/>
    </i>
    <i>
      <x v="559"/>
    </i>
    <i>
      <x v="3062"/>
    </i>
    <i>
      <x v="2878"/>
    </i>
    <i>
      <x v="1483"/>
    </i>
    <i>
      <x v="3715"/>
    </i>
    <i>
      <x v="1079"/>
    </i>
    <i>
      <x v="1134"/>
    </i>
    <i>
      <x v="1429"/>
    </i>
    <i>
      <x v="3115"/>
    </i>
    <i>
      <x v="1622"/>
    </i>
    <i>
      <x v="856"/>
    </i>
    <i>
      <x v="2590"/>
    </i>
    <i>
      <x v="2163"/>
    </i>
    <i>
      <x v="887"/>
    </i>
    <i>
      <x v="1377"/>
    </i>
    <i>
      <x v="1382"/>
    </i>
    <i>
      <x v="3616"/>
    </i>
    <i>
      <x v="937"/>
    </i>
    <i>
      <x v="1388"/>
    </i>
    <i>
      <x v="637"/>
    </i>
    <i>
      <x v="1455"/>
    </i>
    <i>
      <x v="3535"/>
    </i>
    <i>
      <x v="2720"/>
    </i>
    <i>
      <x v="831"/>
    </i>
    <i>
      <x v="2156"/>
    </i>
    <i>
      <x v="2135"/>
    </i>
    <i>
      <x v="3547"/>
    </i>
    <i>
      <x v="1900"/>
    </i>
    <i>
      <x v="3018"/>
    </i>
    <i>
      <x v="3030"/>
    </i>
    <i>
      <x v="1098"/>
    </i>
    <i>
      <x v="1121"/>
    </i>
    <i>
      <x v="299"/>
    </i>
    <i>
      <x v="3582"/>
    </i>
    <i>
      <x v="500"/>
    </i>
    <i>
      <x v="3318"/>
    </i>
    <i>
      <x v="508"/>
    </i>
    <i>
      <x v="3578"/>
    </i>
    <i>
      <x v="3093"/>
    </i>
    <i>
      <x v="993"/>
    </i>
    <i>
      <x v="1872"/>
    </i>
    <i>
      <x v="2578"/>
    </i>
    <i>
      <x v="479"/>
    </i>
    <i>
      <x v="2455"/>
    </i>
    <i>
      <x v="1488"/>
    </i>
    <i>
      <x v="1868"/>
    </i>
    <i>
      <x v="812"/>
    </i>
    <i>
      <x v="325"/>
    </i>
    <i>
      <x v="1609"/>
    </i>
    <i>
      <x v="3417"/>
    </i>
    <i>
      <x v="3710"/>
    </i>
    <i>
      <x v="883"/>
    </i>
    <i>
      <x v="2065"/>
    </i>
    <i>
      <x v="2934"/>
    </i>
    <i>
      <x v="1022"/>
    </i>
    <i>
      <x v="3300"/>
    </i>
    <i>
      <x v="597"/>
    </i>
    <i>
      <x v="988"/>
    </i>
    <i>
      <x v="5"/>
    </i>
    <i>
      <x v="183"/>
    </i>
    <i>
      <x v="3581"/>
    </i>
    <i>
      <x v="2960"/>
    </i>
    <i>
      <x v="1894"/>
    </i>
    <i>
      <x v="507"/>
    </i>
    <i>
      <x v="834"/>
    </i>
    <i>
      <x v="1725"/>
    </i>
    <i>
      <x v="2827"/>
    </i>
    <i>
      <x v="576"/>
    </i>
    <i>
      <x v="3009"/>
    </i>
    <i>
      <x v="3437"/>
    </i>
    <i>
      <x v="407"/>
    </i>
    <i>
      <x v="2796"/>
    </i>
    <i>
      <x v="2146"/>
    </i>
    <i>
      <x v="2212"/>
    </i>
    <i>
      <x v="2061"/>
    </i>
    <i>
      <x v="962"/>
    </i>
    <i>
      <x v="86"/>
    </i>
    <i>
      <x v="3213"/>
    </i>
    <i>
      <x v="3196"/>
    </i>
    <i>
      <x v="956"/>
    </i>
    <i>
      <x v="2240"/>
    </i>
    <i>
      <x v="1854"/>
    </i>
    <i>
      <x v="37"/>
    </i>
    <i>
      <x v="2277"/>
    </i>
    <i>
      <x v="65"/>
    </i>
    <i>
      <x v="1891"/>
    </i>
    <i>
      <x v="2228"/>
    </i>
    <i>
      <x v="578"/>
    </i>
    <i>
      <x v="1189"/>
    </i>
    <i>
      <x v="1699"/>
    </i>
    <i>
      <x v="230"/>
    </i>
    <i>
      <x v="3099"/>
    </i>
    <i>
      <x v="424"/>
    </i>
    <i>
      <x v="1177"/>
    </i>
    <i>
      <x v="542"/>
    </i>
    <i>
      <x v="2798"/>
    </i>
    <i>
      <x v="2847"/>
    </i>
    <i>
      <x v="3280"/>
    </i>
    <i>
      <x v="2382"/>
    </i>
    <i>
      <x v="2128"/>
    </i>
    <i>
      <x v="712"/>
    </i>
    <i>
      <x v="3561"/>
    </i>
    <i>
      <x v="217"/>
    </i>
    <i>
      <x v="1935"/>
    </i>
    <i>
      <x v="558"/>
    </i>
    <i>
      <x v="3210"/>
    </i>
    <i>
      <x v="3216"/>
    </i>
    <i>
      <x v="348"/>
    </i>
    <i>
      <x v="3563"/>
    </i>
    <i>
      <x v="489"/>
    </i>
    <i>
      <x v="176"/>
    </i>
    <i>
      <x v="83"/>
    </i>
    <i>
      <x v="2616"/>
    </i>
    <i>
      <x v="746"/>
    </i>
    <i>
      <x v="2101"/>
    </i>
    <i>
      <x v="2074"/>
    </i>
    <i>
      <x v="2520"/>
    </i>
    <i>
      <x v="3594"/>
    </i>
    <i>
      <x v="1862"/>
    </i>
    <i>
      <x v="3381"/>
    </i>
    <i>
      <x v="2311"/>
    </i>
    <i>
      <x v="2040"/>
    </i>
    <i>
      <x v="2442"/>
    </i>
    <i>
      <x v="1589"/>
    </i>
    <i>
      <x v="2522"/>
    </i>
    <i>
      <x v="1846"/>
    </i>
    <i>
      <x v="1531"/>
    </i>
    <i>
      <x v="1118"/>
    </i>
    <i>
      <x v="3443"/>
    </i>
    <i>
      <x v="2035"/>
    </i>
    <i>
      <x v="2787"/>
    </i>
    <i>
      <x v="2754"/>
    </i>
    <i>
      <x v="2611"/>
    </i>
    <i>
      <x v="1882"/>
    </i>
    <i>
      <x v="157"/>
    </i>
    <i>
      <x v="3358"/>
    </i>
    <i>
      <x v="2772"/>
    </i>
    <i>
      <x v="1350"/>
    </i>
    <i>
      <x v="1251"/>
    </i>
    <i>
      <x v="2106"/>
    </i>
    <i>
      <x v="2587"/>
    </i>
    <i>
      <x v="118"/>
    </i>
    <i>
      <x v="2190"/>
    </i>
    <i>
      <x v="71"/>
    </i>
    <i>
      <x v="3569"/>
    </i>
    <i>
      <x v="966"/>
    </i>
    <i>
      <x v="3022"/>
    </i>
    <i>
      <x v="2627"/>
    </i>
    <i>
      <x v="3644"/>
    </i>
    <i>
      <x v="750"/>
    </i>
    <i>
      <x v="3546"/>
    </i>
    <i>
      <x v="3668"/>
    </i>
    <i>
      <x v="1447"/>
    </i>
    <i>
      <x v="3477"/>
    </i>
    <i>
      <x v="523"/>
    </i>
    <i>
      <x v="3539"/>
    </i>
    <i>
      <x v="2395"/>
    </i>
    <i>
      <x v="928"/>
    </i>
    <i>
      <x v="3414"/>
    </i>
    <i>
      <x v="2843"/>
    </i>
    <i>
      <x v="502"/>
    </i>
    <i>
      <x v="545"/>
    </i>
    <i>
      <x v="2788"/>
    </i>
    <i>
      <x v="1584"/>
    </i>
    <i>
      <x v="569"/>
    </i>
    <i>
      <x v="3681"/>
    </i>
    <i>
      <x v="550"/>
    </i>
    <i>
      <x v="1505"/>
    </i>
    <i>
      <x v="1472"/>
    </i>
    <i>
      <x v="6"/>
    </i>
    <i>
      <x v="1268"/>
    </i>
    <i>
      <x v="3419"/>
    </i>
    <i>
      <x v="3017"/>
    </i>
    <i>
      <x v="2713"/>
    </i>
    <i>
      <x v="3386"/>
    </i>
    <i>
      <x v="89"/>
    </i>
    <i>
      <x v="2237"/>
    </i>
    <i>
      <x v="604"/>
    </i>
    <i>
      <x v="891"/>
    </i>
    <i>
      <x v="2939"/>
    </i>
    <i>
      <x v="1530"/>
    </i>
    <i>
      <x v="2694"/>
    </i>
    <i>
      <x v="2199"/>
    </i>
    <i>
      <x v="3572"/>
    </i>
    <i>
      <x v="3475"/>
    </i>
    <i>
      <x v="3192"/>
    </i>
    <i>
      <x v="2833"/>
    </i>
    <i>
      <x v="218"/>
    </i>
    <i>
      <x v="1984"/>
    </i>
    <i>
      <x v="3263"/>
    </i>
    <i>
      <x v="429"/>
    </i>
    <i>
      <x v="3205"/>
    </i>
    <i>
      <x v="3089"/>
    </i>
    <i>
      <x v="3176"/>
    </i>
    <i>
      <x v="1453"/>
    </i>
    <i>
      <x v="3023"/>
    </i>
    <i>
      <x v="1271"/>
    </i>
    <i>
      <x v="356"/>
    </i>
    <i>
      <x v="3634"/>
    </i>
    <i>
      <x v="2293"/>
    </i>
    <i>
      <x v="1590"/>
    </i>
    <i>
      <x v="3008"/>
    </i>
    <i>
      <x v="1185"/>
    </i>
    <i>
      <x v="1739"/>
    </i>
    <i>
      <x v="2844"/>
    </i>
    <i>
      <x v="2730"/>
    </i>
    <i>
      <x v="2632"/>
    </i>
    <i>
      <x v="3470"/>
    </i>
    <i>
      <x v="370"/>
    </i>
    <i>
      <x v="62"/>
    </i>
    <i>
      <x v="1611"/>
    </i>
    <i>
      <x v="869"/>
    </i>
    <i>
      <x v="943"/>
    </i>
    <i>
      <x v="2573"/>
    </i>
    <i>
      <x v="1897"/>
    </i>
    <i>
      <x v="3450"/>
    </i>
    <i>
      <x v="2922"/>
    </i>
    <i>
      <x v="1117"/>
    </i>
    <i>
      <x v="747"/>
    </i>
    <i>
      <x v="413"/>
    </i>
    <i>
      <x v="1734"/>
    </i>
    <i>
      <x v="3508"/>
    </i>
    <i>
      <x v="1021"/>
    </i>
    <i>
      <x v="2379"/>
    </i>
    <i>
      <x v="427"/>
    </i>
    <i>
      <x v="2217"/>
    </i>
    <i>
      <x v="2477"/>
    </i>
    <i>
      <x v="665"/>
    </i>
    <i>
      <x v="2033"/>
    </i>
    <i>
      <x v="1148"/>
    </i>
    <i>
      <x v="2034"/>
    </i>
    <i>
      <x v="1508"/>
    </i>
    <i>
      <x v="2292"/>
    </i>
    <i>
      <x v="2871"/>
    </i>
    <i>
      <x v="1279"/>
    </i>
    <i>
      <x v="3143"/>
    </i>
    <i>
      <x v="1542"/>
    </i>
    <i>
      <x v="796"/>
    </i>
    <i>
      <x v="767"/>
    </i>
    <i>
      <x v="582"/>
    </i>
    <i>
      <x v="2697"/>
    </i>
    <i>
      <x v="793"/>
    </i>
    <i>
      <x v="3145"/>
    </i>
    <i>
      <x v="2609"/>
    </i>
    <i>
      <x v="973"/>
    </i>
    <i>
      <x v="1660"/>
    </i>
    <i>
      <x v="2493"/>
    </i>
    <i>
      <x v="1748"/>
    </i>
    <i>
      <x v="2226"/>
    </i>
    <i>
      <x v="2885"/>
    </i>
    <i>
      <x v="1352"/>
    </i>
    <i>
      <x v="1540"/>
    </i>
    <i>
      <x v="3425"/>
    </i>
    <i>
      <x v="269"/>
    </i>
    <i>
      <x v="2559"/>
    </i>
    <i>
      <x v="3270"/>
    </i>
    <i>
      <x v="2295"/>
    </i>
    <i>
      <x v="344"/>
    </i>
    <i>
      <x v="2008"/>
    </i>
    <i>
      <x v="870"/>
    </i>
    <i>
      <x v="1282"/>
    </i>
    <i>
      <x v="1662"/>
    </i>
    <i>
      <x v="2911"/>
    </i>
    <i>
      <x v="3650"/>
    </i>
    <i>
      <x v="3207"/>
    </i>
    <i>
      <x v="2016"/>
    </i>
    <i>
      <x v="1993"/>
    </i>
    <i>
      <x v="3214"/>
    </i>
    <i>
      <x v="446"/>
    </i>
    <i>
      <x v="2002"/>
    </i>
    <i>
      <x v="3203"/>
    </i>
    <i>
      <x v="1456"/>
    </i>
    <i>
      <x v="3108"/>
    </i>
    <i>
      <x v="3568"/>
    </i>
    <i>
      <x v="3573"/>
    </i>
    <i>
      <x v="1468"/>
    </i>
    <i>
      <x v="301"/>
    </i>
    <i>
      <x v="3665"/>
    </i>
    <i>
      <x v="3082"/>
    </i>
    <i>
      <x v="2201"/>
    </i>
    <i>
      <x v="1995"/>
    </i>
    <i>
      <x v="3664"/>
    </i>
    <i>
      <x v="2638"/>
    </i>
    <i>
      <x v="1075"/>
    </i>
    <i>
      <x v="24"/>
    </i>
    <i>
      <x v="2433"/>
    </i>
    <i>
      <x v="941"/>
    </i>
    <i>
      <x v="3516"/>
    </i>
    <i>
      <x v="2194"/>
    </i>
    <i>
      <x v="477"/>
    </i>
    <i>
      <x v="1004"/>
    </i>
    <i>
      <x v="2768"/>
    </i>
    <i>
      <x v="199"/>
    </i>
    <i>
      <x v="1405"/>
    </i>
    <i>
      <x v="1690"/>
    </i>
    <i>
      <x v="689"/>
    </i>
    <i>
      <x v="615"/>
    </i>
    <i>
      <x v="638"/>
    </i>
    <i>
      <x v="1407"/>
    </i>
    <i>
      <x v="740"/>
    </i>
    <i>
      <x v="654"/>
    </i>
    <i>
      <x v="235"/>
    </i>
    <i>
      <x v="286"/>
    </i>
    <i>
      <x v="2"/>
    </i>
    <i>
      <x v="2950"/>
    </i>
    <i>
      <x v="847"/>
    </i>
    <i>
      <x v="3447"/>
    </i>
    <i>
      <x v="2925"/>
    </i>
    <i>
      <x v="2712"/>
    </i>
    <i>
      <x v="2369"/>
    </i>
    <i>
      <x v="905"/>
    </i>
    <i>
      <x v="886"/>
    </i>
    <i>
      <x v="2241"/>
    </i>
    <i>
      <x v="942"/>
    </i>
    <i>
      <x v="1273"/>
    </i>
    <i>
      <x v="1028"/>
    </i>
    <i>
      <x v="2569"/>
    </i>
    <i>
      <x v="2270"/>
    </i>
    <i>
      <x v="866"/>
    </i>
    <i>
      <x v="3037"/>
    </i>
    <i>
      <x v="2872"/>
    </i>
    <i>
      <x v="382"/>
    </i>
    <i>
      <x v="1190"/>
    </i>
    <i>
      <x v="972"/>
    </i>
    <i>
      <x v="2188"/>
    </i>
    <i>
      <x v="1924"/>
    </i>
    <i>
      <x v="2020"/>
    </i>
    <i>
      <x v="874"/>
    </i>
    <i>
      <x v="422"/>
    </i>
    <i>
      <x v="821"/>
    </i>
    <i>
      <x v="718"/>
    </i>
    <i>
      <x v="919"/>
    </i>
    <i>
      <x v="1390"/>
    </i>
    <i>
      <x v="1683"/>
    </i>
    <i>
      <x v="895"/>
    </i>
    <i>
      <x v="3050"/>
    </i>
    <i>
      <x v="3529"/>
    </i>
    <i>
      <x v="2265"/>
    </i>
    <i>
      <x v="577"/>
    </i>
    <i>
      <x v="2301"/>
    </i>
    <i>
      <x v="3683"/>
    </i>
    <i>
      <x v="3401"/>
    </i>
    <i>
      <x v="3166"/>
    </i>
    <i>
      <x v="2792"/>
    </i>
    <i>
      <x v="539"/>
    </i>
    <i>
      <x v="681"/>
    </i>
    <i>
      <x v="2812"/>
    </i>
    <i>
      <x v="59"/>
    </i>
    <i>
      <x v="3456"/>
    </i>
    <i>
      <x v="2513"/>
    </i>
    <i>
      <x v="2749"/>
    </i>
    <i>
      <x v="3067"/>
    </i>
    <i>
      <x v="1939"/>
    </i>
    <i>
      <x v="2579"/>
    </i>
    <i>
      <x v="636"/>
    </i>
    <i>
      <x v="3029"/>
    </i>
    <i>
      <x v="3255"/>
    </i>
    <i>
      <x v="2987"/>
    </i>
    <i>
      <x v="2279"/>
    </i>
    <i>
      <x v="2740"/>
    </i>
    <i>
      <x v="2465"/>
    </i>
    <i>
      <x v="2583"/>
    </i>
    <i>
      <x v="2820"/>
    </i>
    <i>
      <x v="3261"/>
    </i>
    <i>
      <x v="3588"/>
    </i>
    <i>
      <x v="2984"/>
    </i>
    <i>
      <x v="1632"/>
    </i>
    <i>
      <x v="1204"/>
    </i>
    <i>
      <x v="3749"/>
    </i>
    <i>
      <x v="2006"/>
    </i>
    <i>
      <x v="2858"/>
    </i>
    <i>
      <x v="1090"/>
    </i>
    <i>
      <x v="2362"/>
    </i>
    <i>
      <x v="3770"/>
    </i>
    <i>
      <x v="544"/>
    </i>
    <i>
      <x v="2681"/>
    </i>
    <i>
      <x v="3177"/>
    </i>
    <i>
      <x v="3198"/>
    </i>
    <i>
      <x v="401"/>
    </i>
    <i>
      <x v="2597"/>
    </i>
    <i>
      <x v="222"/>
    </i>
    <i>
      <x v="2222"/>
    </i>
    <i>
      <x v="1727"/>
    </i>
    <i>
      <x v="234"/>
    </i>
    <i>
      <x v="546"/>
    </i>
    <i>
      <x v="1658"/>
    </i>
    <i>
      <x v="583"/>
    </i>
    <i>
      <x v="1103"/>
    </i>
    <i>
      <x v="3014"/>
    </i>
    <i>
      <x v="2410"/>
    </i>
    <i>
      <x v="3132"/>
    </i>
    <i>
      <x v="838"/>
    </i>
    <i>
      <x v="147"/>
    </i>
    <i>
      <x v="2580"/>
    </i>
    <i>
      <x v="1722"/>
    </i>
    <i>
      <x v="3714"/>
    </i>
    <i>
      <x v="1843"/>
    </i>
    <i>
      <x v="2967"/>
    </i>
    <i>
      <x v="1150"/>
    </i>
    <i>
      <x v="1122"/>
    </i>
    <i>
      <x v="3148"/>
    </i>
    <i>
      <x v="92"/>
    </i>
    <i>
      <x v="122"/>
    </i>
    <i>
      <x v="2140"/>
    </i>
    <i>
      <x v="1793"/>
    </i>
    <i>
      <x v="1829"/>
    </i>
    <i>
      <x v="2598"/>
    </i>
    <i>
      <x v="2562"/>
    </i>
    <i>
      <x v="2456"/>
    </i>
    <i>
      <x v="3418"/>
    </i>
    <i>
      <x v="252"/>
    </i>
    <i>
      <x v="1347"/>
    </i>
    <i>
      <x v="2715"/>
    </i>
    <i>
      <x v="2025"/>
    </i>
    <i>
      <x v="1702"/>
    </i>
    <i>
      <x v="1631"/>
    </i>
    <i>
      <x v="1476"/>
    </i>
    <i>
      <x v="589"/>
    </i>
    <i>
      <x v="511"/>
    </i>
    <i>
      <x v="2367"/>
    </i>
    <i>
      <x v="1766"/>
    </i>
    <i>
      <x v="2585"/>
    </i>
    <i>
      <x v="2394"/>
    </i>
    <i>
      <x v="2136"/>
    </i>
    <i>
      <x v="327"/>
    </i>
    <i>
      <x v="254"/>
    </i>
    <i>
      <x v="3121"/>
    </i>
    <i>
      <x v="2625"/>
    </i>
    <i>
      <x v="1040"/>
    </i>
    <i>
      <x v="2825"/>
    </i>
    <i>
      <x v="185"/>
    </i>
    <i>
      <x v="3266"/>
    </i>
    <i>
      <x v="495"/>
    </i>
    <i>
      <x v="2473"/>
    </i>
    <i>
      <x v="3152"/>
    </i>
    <i>
      <x v="1864"/>
    </i>
    <i>
      <x v="2802"/>
    </i>
    <i>
      <x v="3329"/>
    </i>
    <i>
      <x v="1156"/>
    </i>
    <i>
      <x v="2936"/>
    </i>
    <i>
      <x v="406"/>
    </i>
    <i>
      <x v="2260"/>
    </i>
    <i>
      <x v="2799"/>
    </i>
    <i>
      <x v="13"/>
    </i>
    <i>
      <x v="3713"/>
    </i>
    <i>
      <x v="3445"/>
    </i>
    <i>
      <x v="906"/>
    </i>
    <i>
      <x v="3652"/>
    </i>
    <i>
      <x v="1480"/>
    </i>
    <i>
      <x v="2686"/>
    </i>
    <i>
      <x v="497"/>
    </i>
    <i>
      <x v="1820"/>
    </i>
    <i>
      <x v="3617"/>
    </i>
    <i>
      <x v="3019"/>
    </i>
    <i>
      <x v="3603"/>
    </i>
    <i>
      <x v="517"/>
    </i>
    <i>
      <x v="1223"/>
    </i>
    <i>
      <x v="2110"/>
    </i>
    <i>
      <x v="3368"/>
    </i>
    <i>
      <x v="3138"/>
    </i>
    <i>
      <x v="2223"/>
    </i>
    <i>
      <x v="139"/>
    </i>
    <i>
      <x v="703"/>
    </i>
    <i>
      <x v="1018"/>
    </i>
    <i>
      <x v="156"/>
    </i>
    <i>
      <x v="1929"/>
    </i>
    <i>
      <x v="3609"/>
    </i>
    <i>
      <x v="1371"/>
    </i>
    <i>
      <x v="1375"/>
    </i>
    <i>
      <x v="184"/>
    </i>
    <i>
      <x v="1768"/>
    </i>
    <i>
      <x v="2639"/>
    </i>
    <i>
      <x v="910"/>
    </i>
    <i>
      <x v="2814"/>
    </i>
    <i>
      <x v="1733"/>
    </i>
    <i>
      <x v="2765"/>
    </i>
    <i>
      <x v="1082"/>
    </i>
    <i>
      <x v="2919"/>
    </i>
    <i>
      <x v="2784"/>
    </i>
    <i>
      <x v="411"/>
    </i>
    <i>
      <x v="1092"/>
    </i>
    <i>
      <x v="408"/>
    </i>
    <i>
      <x v="915"/>
    </i>
    <i>
      <x v="1816"/>
    </i>
    <i>
      <x v="236"/>
    </i>
    <i>
      <x v="3754"/>
    </i>
    <i>
      <x v="1956"/>
    </i>
    <i>
      <x v="3631"/>
    </i>
    <i>
      <x v="2906"/>
    </i>
    <i>
      <x v="3175"/>
    </i>
    <i>
      <x v="2496"/>
    </i>
    <i>
      <x v="387"/>
    </i>
    <i>
      <x v="3184"/>
    </i>
    <i>
      <x v="2547"/>
    </i>
    <i>
      <x v="934"/>
    </i>
    <i>
      <x v="2215"/>
    </i>
    <i>
      <x v="1786"/>
    </i>
    <i>
      <x v="3257"/>
    </i>
    <i>
      <x v="2141"/>
    </i>
    <i>
      <x v="3708"/>
    </i>
    <i>
      <x v="613"/>
    </i>
    <i>
      <x v="687"/>
    </i>
    <i>
      <x v="1259"/>
    </i>
    <i>
      <x v="3124"/>
    </i>
    <i>
      <x v="3174"/>
    </i>
    <i>
      <x v="3293"/>
    </i>
    <i>
      <x v="1305"/>
    </i>
    <i>
      <x v="2062"/>
    </i>
    <i>
      <x v="1013"/>
    </i>
    <i>
      <x v="1094"/>
    </i>
    <i>
      <x v="1719"/>
    </i>
    <i>
      <x v="572"/>
    </i>
    <i>
      <x v="3638"/>
    </i>
    <i>
      <x v="12"/>
    </i>
    <i>
      <x v="452"/>
    </i>
    <i>
      <x v="3521"/>
    </i>
    <i>
      <x v="1516"/>
    </i>
    <i>
      <x v="337"/>
    </i>
    <i>
      <x v="1139"/>
    </i>
    <i>
      <x v="671"/>
    </i>
    <i>
      <x v="2224"/>
    </i>
    <i>
      <x v="2978"/>
    </i>
    <i>
      <x v="15"/>
    </i>
    <i>
      <x v="2634"/>
    </i>
    <i>
      <x v="2182"/>
    </i>
    <i>
      <x v="529"/>
    </i>
    <i>
      <x v="2829"/>
    </i>
    <i>
      <x v="4"/>
    </i>
    <i>
      <x v="1383"/>
    </i>
    <i>
      <x v="1874"/>
    </i>
    <i>
      <x v="2248"/>
    </i>
    <i>
      <x v="2227"/>
    </i>
    <i>
      <x v="2623"/>
    </i>
    <i>
      <x v="318"/>
    </i>
    <i>
      <x v="3410"/>
    </i>
    <i>
      <x v="1726"/>
    </i>
    <i>
      <x v="3717"/>
    </i>
    <i>
      <x v="3060"/>
    </i>
    <i>
      <x v="3591"/>
    </i>
    <i>
      <x v="2840"/>
    </i>
    <i>
      <x v="3353"/>
    </i>
    <i>
      <x v="2692"/>
    </i>
    <i>
      <x v="899"/>
    </i>
    <i>
      <x v="3382"/>
    </i>
    <i>
      <x v="1334"/>
    </i>
    <i>
      <x v="3765"/>
    </i>
    <i>
      <x v="3221"/>
    </i>
    <i>
      <x v="924"/>
    </i>
    <i>
      <x v="877"/>
    </i>
    <i>
      <x v="3509"/>
    </i>
    <i>
      <x v="3336"/>
    </i>
    <i>
      <x v="3146"/>
    </i>
    <i>
      <x v="1167"/>
    </i>
    <i>
      <x v="2122"/>
    </i>
    <i>
      <x v="3191"/>
    </i>
    <i>
      <x v="1593"/>
    </i>
    <i>
      <x v="980"/>
    </i>
    <i>
      <x v="249"/>
    </i>
    <i>
      <x v="362"/>
    </i>
    <i>
      <x v="823"/>
    </i>
    <i>
      <x v="2414"/>
    </i>
    <i>
      <x v="1903"/>
    </i>
    <i>
      <x v="734"/>
    </i>
    <i>
      <x v="959"/>
    </i>
    <i>
      <x v="1335"/>
    </i>
    <i>
      <x v="570"/>
    </i>
    <i>
      <x v="580"/>
    </i>
    <i>
      <x v="3575"/>
    </i>
    <i>
      <x v="3179"/>
    </i>
    <i>
      <x v="876"/>
    </i>
    <i>
      <x v="2330"/>
    </i>
    <i>
      <x v="977"/>
    </i>
    <i>
      <x v="1737"/>
    </i>
    <i>
      <x v="2721"/>
    </i>
    <i>
      <x v="1131"/>
    </i>
    <i>
      <x v="2811"/>
    </i>
    <i>
      <x v="2915"/>
    </i>
    <i>
      <x v="3537"/>
    </i>
    <i>
      <x v="1762"/>
    </i>
    <i>
      <x v="278"/>
    </i>
    <i>
      <x v="2196"/>
    </i>
    <i>
      <x v="609"/>
    </i>
    <i>
      <x v="3360"/>
    </i>
    <i>
      <x v="170"/>
    </i>
    <i>
      <x v="1295"/>
    </i>
    <i>
      <x v="3439"/>
    </i>
    <i>
      <x v="108"/>
    </i>
    <i>
      <x v="396"/>
    </i>
    <i>
      <x v="2249"/>
    </i>
    <i>
      <x v="50"/>
    </i>
    <i>
      <x v="1582"/>
    </i>
    <i>
      <x v="723"/>
    </i>
    <i>
      <x v="1630"/>
    </i>
    <i>
      <x v="2732"/>
    </i>
    <i>
      <x v="1804"/>
    </i>
    <i>
      <x v="2577"/>
    </i>
    <i>
      <x v="719"/>
    </i>
    <i>
      <x v="566"/>
    </i>
    <i>
      <x v="1025"/>
    </i>
    <i>
      <x v="3590"/>
    </i>
    <i>
      <x v="804"/>
    </i>
    <i>
      <x v="1633"/>
    </i>
    <i>
      <x v="1977"/>
    </i>
    <i>
      <x v="133"/>
    </i>
    <i>
      <x v="960"/>
    </i>
    <i>
      <x v="3003"/>
    </i>
    <i>
      <x v="1877"/>
    </i>
    <i>
      <x v="1715"/>
    </i>
    <i>
      <x v="1418"/>
    </i>
    <i>
      <x v="430"/>
    </i>
    <i>
      <x v="2655"/>
    </i>
    <i>
      <x v="1494"/>
    </i>
    <i>
      <x v="1821"/>
    </i>
    <i>
      <x v="2028"/>
    </i>
    <i>
      <x v="3119"/>
    </i>
    <i>
      <x v="2606"/>
    </i>
    <i>
      <x v="3783"/>
    </i>
    <i>
      <x v="2593"/>
    </i>
    <i>
      <x v="2951"/>
    </i>
    <i>
      <x v="120"/>
    </i>
    <i>
      <x v="2081"/>
    </i>
    <i>
      <x v="224"/>
    </i>
    <i>
      <x v="3657"/>
    </i>
    <i>
      <x v="2937"/>
    </i>
    <i>
      <x v="2364"/>
    </i>
    <i>
      <x v="112"/>
    </i>
    <i>
      <x v="2863"/>
    </i>
    <i>
      <x v="854"/>
    </i>
    <i>
      <x v="2471"/>
    </i>
    <i>
      <x v="205"/>
    </i>
    <i>
      <x v="2982"/>
    </i>
    <i>
      <x v="1281"/>
    </i>
    <i>
      <x v="2710"/>
    </i>
    <i>
      <x v="2079"/>
    </i>
    <i>
      <x v="2111"/>
    </i>
    <i>
      <x v="428"/>
    </i>
    <i>
      <x v="907"/>
    </i>
    <i>
      <x v="3343"/>
    </i>
    <i>
      <x v="1102"/>
    </i>
    <i>
      <x v="2601"/>
    </i>
    <i>
      <x v="1210"/>
    </i>
    <i>
      <x v="1918"/>
    </i>
    <i>
      <x v="1556"/>
    </i>
    <i>
      <x v="3653"/>
    </i>
    <i>
      <x v="2888"/>
    </i>
    <i>
      <x v="2839"/>
    </i>
    <i>
      <x v="1430"/>
    </i>
    <i>
      <x v="1798"/>
    </i>
    <i>
      <x v="345"/>
    </i>
    <i>
      <x v="3051"/>
    </i>
    <i>
      <x v="2646"/>
    </i>
    <i>
      <x v="1871"/>
    </i>
    <i>
      <x v="2236"/>
    </i>
    <i>
      <x v="2049"/>
    </i>
    <i>
      <x v="3040"/>
    </i>
    <i>
      <x v="596"/>
    </i>
    <i>
      <x v="3692"/>
    </i>
    <i>
      <x v="1044"/>
    </i>
    <i>
      <x v="3348"/>
    </i>
    <i>
      <x v="1132"/>
    </i>
    <i>
      <x v="3747"/>
    </i>
    <i>
      <x v="698"/>
    </i>
    <i>
      <x v="3444"/>
    </i>
    <i>
      <x v="1091"/>
    </i>
    <i>
      <x v="3374"/>
    </i>
    <i>
      <x v="2718"/>
    </i>
    <i>
      <x v="3784"/>
    </i>
    <i>
      <x v="1717"/>
    </i>
    <i>
      <x v="358"/>
    </i>
    <i>
      <x v="1870"/>
    </i>
    <i>
      <x v="435"/>
    </i>
    <i>
      <x v="333"/>
    </i>
    <i>
      <x v="1454"/>
    </i>
    <i>
      <x v="2289"/>
    </i>
    <i>
      <x v="3314"/>
    </i>
    <i>
      <x v="1107"/>
    </i>
    <i>
      <x v="3421"/>
    </i>
    <i>
      <x v="3308"/>
    </i>
    <i>
      <x v="434"/>
    </i>
    <i>
      <x v="1751"/>
    </i>
    <i>
      <x v="1953"/>
    </i>
    <i>
      <x v="3675"/>
    </i>
    <i>
      <x v="3227"/>
    </i>
    <i>
      <x v="2778"/>
    </i>
    <i>
      <x v="1207"/>
    </i>
    <i>
      <x v="827"/>
    </i>
    <i>
      <x v="1026"/>
    </i>
    <i>
      <x v="3448"/>
    </i>
    <i>
      <x v="1730"/>
    </i>
    <i>
      <x v="843"/>
    </i>
    <i>
      <x v="3004"/>
    </i>
    <i>
      <x v="3691"/>
    </i>
    <i>
      <x v="3727"/>
    </i>
    <i>
      <x v="1331"/>
    </i>
    <i>
      <x v="1996"/>
    </i>
    <i>
      <x v="1602"/>
    </i>
    <i>
      <x v="2300"/>
    </i>
    <i>
      <x v="2202"/>
    </i>
    <i>
      <x v="3028"/>
    </i>
    <i>
      <x v="930"/>
    </i>
    <i>
      <x v="2926"/>
    </i>
    <i>
      <x v="75"/>
    </i>
    <i>
      <x v="3126"/>
    </i>
    <i>
      <x v="2416"/>
    </i>
    <i>
      <x v="2000"/>
    </i>
    <i>
      <x v="328"/>
    </i>
    <i>
      <x v="3703"/>
    </i>
    <i>
      <x v="2891"/>
    </i>
    <i>
      <x v="2899"/>
    </i>
    <i>
      <x v="3584"/>
    </i>
    <i>
      <x v="1638"/>
    </i>
    <i>
      <x v="1099"/>
    </i>
    <i>
      <x v="2905"/>
    </i>
    <i>
      <x v="3404"/>
    </i>
    <i>
      <x v="1670"/>
    </i>
    <i>
      <x v="1558"/>
    </i>
    <i>
      <x v="933"/>
    </i>
    <i>
      <x v="1869"/>
    </i>
    <i>
      <x v="1428"/>
    </i>
    <i>
      <x v="1954"/>
    </i>
    <i>
      <x v="1551"/>
    </i>
    <i>
      <x v="3276"/>
    </i>
    <i>
      <x v="925"/>
    </i>
    <i>
      <x v="179"/>
    </i>
    <i>
      <x v="277"/>
    </i>
    <i>
      <x v="2690"/>
    </i>
    <i>
      <x v="1112"/>
    </i>
    <i>
      <x v="1543"/>
    </i>
    <i>
      <x v="3230"/>
    </i>
    <i>
      <x v="1968"/>
    </i>
    <i>
      <x v="433"/>
    </i>
    <i>
      <x v="244"/>
    </i>
    <i>
      <x v="1621"/>
    </i>
    <i>
      <x v="3242"/>
    </i>
    <i>
      <x v="1772"/>
    </i>
    <i>
      <x v="449"/>
    </i>
    <i>
      <x v="1788"/>
    </i>
    <i>
      <x v="2023"/>
    </i>
    <i>
      <x v="1657"/>
    </i>
    <i>
      <x v="1130"/>
    </i>
    <i>
      <x v="996"/>
    </i>
    <i>
      <x v="3092"/>
    </i>
    <i>
      <x v="3016"/>
    </i>
    <i>
      <x v="2143"/>
    </i>
    <i>
      <x v="2716"/>
    </i>
    <i>
      <x v="607"/>
    </i>
    <i>
      <x v="44"/>
    </i>
    <i>
      <x v="606"/>
    </i>
    <i>
      <x v="2662"/>
    </i>
    <i>
      <x v="2851"/>
    </i>
    <i>
      <x v="1721"/>
    </i>
    <i>
      <x v="1594"/>
    </i>
    <i>
      <x v="1810"/>
    </i>
    <i>
      <x v="2164"/>
    </i>
    <i>
      <x v="1779"/>
    </i>
    <i>
      <x v="2994"/>
    </i>
    <i>
      <x v="168"/>
    </i>
    <i>
      <x v="3237"/>
    </i>
    <i>
      <x v="1256"/>
    </i>
    <i>
      <x v="1348"/>
    </i>
    <i>
      <x v="182"/>
    </i>
    <i>
      <x v="2751"/>
    </i>
    <i>
      <x v="76"/>
    </i>
    <i>
      <x v="3220"/>
    </i>
    <i>
      <x v="3702"/>
    </i>
    <i>
      <x v="1570"/>
    </i>
    <i>
      <x v="2107"/>
    </i>
    <i>
      <x v="921"/>
    </i>
    <i>
      <x v="227"/>
    </i>
    <i>
      <x v="1179"/>
    </i>
    <i>
      <x v="1771"/>
    </i>
    <i>
      <x v="1532"/>
    </i>
    <i>
      <x v="1601"/>
    </i>
    <i>
      <x v="953"/>
    </i>
    <i>
      <x v="1888"/>
    </i>
    <i>
      <x v="3328"/>
    </i>
    <i>
      <x v="3771"/>
    </i>
    <i>
      <x v="990"/>
    </i>
    <i>
      <x v="782"/>
    </i>
    <i>
      <x v="555"/>
    </i>
    <i>
      <x v="2343"/>
    </i>
    <i>
      <x v="3651"/>
    </i>
    <i>
      <x v="1080"/>
    </i>
    <i>
      <x v="989"/>
    </i>
    <i>
      <x v="3159"/>
    </i>
    <i>
      <x v="2824"/>
    </i>
    <i>
      <x v="3072"/>
    </i>
    <i>
      <x v="3180"/>
    </i>
    <i>
      <x v="513"/>
    </i>
    <i>
      <x v="2185"/>
    </i>
    <i>
      <x v="3315"/>
    </i>
    <i>
      <x v="3070"/>
    </i>
    <i>
      <x v="676"/>
    </i>
    <i>
      <x v="1242"/>
    </i>
    <i>
      <x v="1811"/>
    </i>
    <i>
      <x v="3083"/>
    </i>
    <i>
      <x v="1577"/>
    </i>
    <i>
      <x v="2959"/>
    </i>
    <i>
      <x v="568"/>
    </i>
    <i>
      <x v="2890"/>
    </i>
    <i>
      <x v="1684"/>
    </i>
    <i>
      <x v="2920"/>
    </i>
    <i>
      <x v="3208"/>
    </i>
    <i>
      <x v="1101"/>
    </i>
    <i>
      <x v="3127"/>
    </i>
    <i>
      <x v="2165"/>
    </i>
    <i>
      <x v="1060"/>
    </i>
    <i>
      <x v="3090"/>
    </i>
    <i>
      <x v="3673"/>
    </i>
    <i>
      <x v="141"/>
    </i>
    <i>
      <x v="3118"/>
    </i>
    <i>
      <x v="845"/>
    </i>
    <i>
      <x v="2902"/>
    </i>
    <i>
      <x v="904"/>
    </i>
    <i>
      <x v="3193"/>
    </i>
    <i>
      <x v="875"/>
    </i>
    <i>
      <x v="2181"/>
    </i>
    <i>
      <x v="3094"/>
    </i>
    <i>
      <x v="2880"/>
    </i>
    <i>
      <x v="432"/>
    </i>
    <i>
      <x v="2631"/>
    </i>
    <i>
      <x v="3345"/>
    </i>
    <i>
      <x v="383"/>
    </i>
    <i>
      <x v="1123"/>
    </i>
    <i>
      <x v="448"/>
    </i>
    <i>
      <x v="2932"/>
    </i>
    <i>
      <x v="2206"/>
    </i>
    <i>
      <x v="2142"/>
    </i>
    <i>
      <x v="1260"/>
    </i>
    <i>
      <x v="1975"/>
    </i>
    <i>
      <x v="535"/>
    </i>
    <i>
      <x v="1212"/>
    </i>
    <i>
      <x v="129"/>
    </i>
    <i>
      <x v="1424"/>
    </i>
    <i>
      <x v="2167"/>
    </i>
    <i>
      <x v="2555"/>
    </i>
    <i>
      <x v="3105"/>
    </i>
    <i>
      <x v="3306"/>
    </i>
    <i>
      <x v="3779"/>
    </i>
    <i>
      <x v="822"/>
    </i>
    <i>
      <x v="2942"/>
    </i>
    <i>
      <x v="2375"/>
    </i>
    <i>
      <x v="2826"/>
    </i>
    <i>
      <x v="372"/>
    </i>
    <i>
      <x v="2443"/>
    </i>
    <i>
      <x v="1735"/>
    </i>
    <i>
      <x v="3012"/>
    </i>
    <i>
      <x v="3377"/>
    </i>
    <i>
      <x v="2157"/>
    </i>
    <i>
      <x v="892"/>
    </i>
    <i>
      <x v="1827"/>
    </i>
    <i>
      <x v="1264"/>
    </i>
    <i>
      <x v="400"/>
    </i>
    <i>
      <x v="2462"/>
    </i>
    <i>
      <x v="3446"/>
    </i>
    <i>
      <x v="2193"/>
    </i>
    <i>
      <x v="3075"/>
    </i>
    <i>
      <x v="1438"/>
    </i>
    <i>
      <x v="2679"/>
    </i>
    <i>
      <x v="143"/>
    </i>
    <i>
      <x v="309"/>
    </i>
    <i>
      <x v="939"/>
    </i>
    <i>
      <x v="1859"/>
    </i>
    <i>
      <x v="3408"/>
    </i>
    <i>
      <x v="2437"/>
    </i>
    <i>
      <x v="848"/>
    </i>
    <i>
      <x v="2750"/>
    </i>
    <i>
      <x v="753"/>
    </i>
    <i>
      <x v="1431"/>
    </i>
    <i>
      <x v="1380"/>
    </i>
    <i>
      <x v="22"/>
    </i>
    <i>
      <x v="3326"/>
    </i>
    <i>
      <x v="3479"/>
    </i>
    <i>
      <x v="3621"/>
    </i>
    <i>
      <x v="850"/>
    </i>
    <i>
      <x v="2247"/>
    </i>
    <i>
      <x v="3357"/>
    </i>
    <i>
      <x v="2475"/>
    </i>
    <i>
      <x v="2574"/>
    </i>
    <i>
      <x v="3449"/>
    </i>
    <i>
      <x v="952"/>
    </i>
    <i>
      <x v="961"/>
    </i>
    <i>
      <x v="1509"/>
    </i>
    <i>
      <x v="1902"/>
    </i>
    <i>
      <x v="3733"/>
    </i>
    <i>
      <x v="844"/>
    </i>
    <i>
      <x v="238"/>
    </i>
    <i>
      <x v="451"/>
    </i>
    <i>
      <x v="282"/>
    </i>
    <i>
      <x v="121"/>
    </i>
    <i>
      <x v="2886"/>
    </i>
    <i>
      <x v="1946"/>
    </i>
    <i>
      <x v="1486"/>
    </i>
    <i>
      <x v="2268"/>
    </i>
    <i>
      <x v="1437"/>
    </i>
    <i>
      <x v="889"/>
    </i>
    <i>
      <x v="1484"/>
    </i>
    <i>
      <x v="1359"/>
    </i>
    <i>
      <x v="3776"/>
    </i>
    <i>
      <x v="1802"/>
    </i>
    <i>
      <x v="2675"/>
    </i>
    <i>
      <x v="3289"/>
    </i>
    <i>
      <x v="608"/>
    </i>
    <i>
      <x v="281"/>
    </i>
    <i>
      <x v="3031"/>
    </i>
    <i>
      <x v="3743"/>
    </i>
    <i>
      <x v="2503"/>
    </i>
    <i>
      <x v="2512"/>
    </i>
    <i>
      <x v="493"/>
    </i>
    <i>
      <x v="702"/>
    </i>
    <i>
      <x v="326"/>
    </i>
    <i>
      <x v="903"/>
    </i>
    <i>
      <x v="1378"/>
    </i>
    <i>
      <x v="2803"/>
    </i>
    <i>
      <x v="3026"/>
    </i>
    <i>
      <x v="858"/>
    </i>
    <i>
      <x v="3406"/>
    </i>
    <i>
      <x v="158"/>
    </i>
    <i>
      <x v="1794"/>
    </i>
    <i>
      <x v="860"/>
    </i>
    <i>
      <x v="1685"/>
    </i>
    <i>
      <x v="755"/>
    </i>
    <i>
      <x v="3296"/>
    </i>
    <i>
      <x v="316"/>
    </i>
    <i>
      <x v="813"/>
    </i>
    <i>
      <x v="3405"/>
    </i>
    <i>
      <x v="2269"/>
    </i>
    <i>
      <x v="1452"/>
    </i>
    <i>
      <x v="3337"/>
    </i>
    <i>
      <x v="1668"/>
    </i>
    <i>
      <x v="352"/>
    </i>
    <i>
      <x v="1636"/>
    </i>
    <i>
      <x v="1550"/>
    </i>
    <i>
      <x v="3559"/>
    </i>
    <i>
      <x v="593"/>
    </i>
    <i>
      <x v="115"/>
    </i>
    <i>
      <x v="1235"/>
    </i>
    <i>
      <x v="2620"/>
    </i>
    <i>
      <x v="2264"/>
    </i>
    <i>
      <x v="1741"/>
    </i>
    <i>
      <x v="554"/>
    </i>
    <i>
      <x v="2621"/>
    </i>
    <i>
      <x v="178"/>
    </i>
    <i>
      <x v="2252"/>
    </i>
    <i>
      <x v="3541"/>
    </i>
    <i>
      <x v="389"/>
    </i>
    <i>
      <x v="3061"/>
    </i>
    <i>
      <x v="1247"/>
    </i>
    <i>
      <x v="3623"/>
    </i>
    <i>
      <x v="431"/>
    </i>
    <i>
      <x v="1408"/>
    </i>
    <i>
      <x v="3162"/>
    </i>
    <i>
      <x v="2384"/>
    </i>
    <i>
      <x v="2859"/>
    </i>
    <i>
      <x v="1144"/>
    </i>
    <i>
      <x v="2744"/>
    </i>
    <i>
      <x v="3677"/>
    </i>
    <i>
      <x v="194"/>
    </i>
    <i>
      <x v="3635"/>
    </i>
    <i>
      <x v="181"/>
    </i>
    <i>
      <x v="3277"/>
    </i>
    <i>
      <x v="3125"/>
    </i>
    <i>
      <x v="1017"/>
    </i>
    <i>
      <x v="2508"/>
    </i>
    <i>
      <x v="641"/>
    </i>
    <i>
      <x v="1283"/>
    </i>
    <i>
      <x v="1761"/>
    </i>
    <i>
      <x v="3463"/>
    </i>
    <i>
      <x v="280"/>
    </i>
    <i>
      <x v="512"/>
    </i>
    <i>
      <x v="2594"/>
    </i>
    <i>
      <x v="1363"/>
    </i>
    <i>
      <x v="1774"/>
    </i>
    <i>
      <x v="161"/>
    </i>
    <i>
      <x v="748"/>
    </i>
    <i>
      <x v="3034"/>
    </i>
    <i>
      <x v="1033"/>
    </i>
    <i>
      <x v="731"/>
    </i>
    <i>
      <x v="612"/>
    </i>
    <i>
      <x v="2808"/>
    </i>
    <i>
      <x v="2685"/>
    </i>
    <i>
      <x v="308"/>
    </i>
    <i>
      <x v="177"/>
    </i>
    <i>
      <x v="2082"/>
    </i>
    <i>
      <x v="231"/>
    </i>
    <i>
      <x v="1285"/>
    </i>
    <i>
      <x v="1990"/>
    </i>
    <i>
      <x v="1760"/>
    </i>
    <i>
      <x v="1133"/>
    </i>
    <i>
      <x v="913"/>
    </i>
    <i>
      <x v="2078"/>
    </i>
    <i>
      <x v="591"/>
    </i>
    <i>
      <x v="162"/>
    </i>
    <i>
      <x v="716"/>
    </i>
    <i>
      <x v="1678"/>
    </i>
    <i>
      <x v="1608"/>
    </i>
    <i>
      <x v="2671"/>
    </i>
    <i>
      <x v="163"/>
    </i>
    <i>
      <x v="743"/>
    </i>
    <i>
      <x v="2696"/>
    </i>
    <i>
      <x v="2785"/>
    </i>
    <i>
      <x v="110"/>
    </i>
    <i>
      <x v="1220"/>
    </i>
    <i>
      <x v="3481"/>
    </i>
    <i>
      <x v="2556"/>
    </i>
    <i>
      <x v="1576"/>
    </i>
    <i>
      <x v="2807"/>
    </i>
    <i>
      <x v="2879"/>
    </i>
    <i>
      <x v="2617"/>
    </i>
    <i>
      <x v="2275"/>
    </i>
    <i>
      <x v="3086"/>
    </i>
    <i>
      <x v="2436"/>
    </i>
    <i>
      <x v="3551"/>
    </i>
    <i>
      <x v="3492"/>
    </i>
    <i>
      <x v="2680"/>
    </i>
    <i>
      <x v="1849"/>
    </i>
    <i>
      <x v="2210"/>
    </i>
    <i>
      <x v="1336"/>
    </i>
    <i>
      <x v="2669"/>
    </i>
    <i>
      <x v="274"/>
    </i>
    <i>
      <x v="2537"/>
    </i>
    <i>
      <x v="3372"/>
    </i>
    <i>
      <x v="1677"/>
    </i>
    <i>
      <x v="2592"/>
    </i>
    <i>
      <x v="1392"/>
    </i>
    <i>
      <x v="324"/>
    </i>
    <i>
      <x v="3088"/>
    </i>
    <i>
      <x v="1742"/>
    </i>
    <i>
      <x v="3712"/>
    </i>
    <i>
      <x v="2026"/>
    </i>
    <i>
      <x v="1016"/>
    </i>
    <i>
      <x v="2120"/>
    </i>
    <i>
      <x v="2698"/>
    </i>
    <i>
      <x v="1655"/>
    </i>
    <i>
      <x v="2652"/>
    </i>
    <i>
      <x v="3243"/>
    </i>
    <i>
      <x v="3552"/>
    </i>
    <i>
      <x v="3354"/>
    </i>
    <i>
      <x v="556"/>
    </i>
    <i>
      <x v="1291"/>
    </i>
    <i>
      <x v="3723"/>
    </i>
    <i>
      <x v="1943"/>
    </i>
    <i>
      <x v="2476"/>
    </i>
    <i>
      <x v="3488"/>
    </i>
    <i>
      <x v="3752"/>
    </i>
    <i>
      <x v="2306"/>
    </i>
    <i>
      <x v="1603"/>
    </i>
    <i>
      <x v="303"/>
    </i>
    <i>
      <x v="68"/>
    </i>
    <i>
      <x v="3233"/>
    </i>
    <i>
      <x v="3079"/>
    </i>
    <i>
      <x v="1400"/>
    </i>
    <i>
      <x v="418"/>
    </i>
    <i>
      <x v="979"/>
    </i>
    <i>
      <x v="334"/>
    </i>
    <i>
      <x v="1512"/>
    </i>
    <i>
      <x v="842"/>
    </i>
    <i>
      <x v="3032"/>
    </i>
    <i>
      <x v="1175"/>
    </i>
    <i>
      <x v="2672"/>
    </i>
    <i>
      <x v="3739"/>
    </i>
    <i>
      <x v="2484"/>
    </i>
    <i>
      <x v="3005"/>
    </i>
    <i>
      <x v="375"/>
    </i>
    <i>
      <x v="1188"/>
    </i>
    <i>
      <x v="146"/>
    </i>
    <i>
      <x v="140"/>
    </i>
    <i>
      <x v="1830"/>
    </i>
    <i>
      <x v="2946"/>
    </i>
    <i>
      <x v="273"/>
    </i>
    <i>
      <x v="1216"/>
    </i>
    <i>
      <x v="3716"/>
    </i>
    <i>
      <x v="2673"/>
    </i>
    <i>
      <x v="938"/>
    </i>
    <i>
      <x v="629"/>
    </i>
    <i>
      <x v="955"/>
    </i>
    <i>
      <x v="1389"/>
    </i>
    <i>
      <x v="2511"/>
    </i>
    <i>
      <x v="2114"/>
    </i>
    <i>
      <x v="3699"/>
    </i>
    <i>
      <x v="3523"/>
    </i>
    <i>
      <x v="890"/>
    </i>
    <i>
      <x v="2376"/>
    </i>
    <i>
      <x v="3098"/>
    </i>
    <i>
      <x v="292"/>
    </i>
    <i>
      <x v="1537"/>
    </i>
    <i>
      <x v="3512"/>
    </i>
    <i>
      <x v="2805"/>
    </i>
    <i>
      <x v="1173"/>
    </i>
    <i>
      <x v="1357"/>
    </i>
    <i>
      <x v="1032"/>
    </i>
    <i>
      <x v="2701"/>
    </i>
    <i>
      <x v="272"/>
    </i>
    <i>
      <x v="3655"/>
    </i>
    <i>
      <x v="3330"/>
    </i>
    <i>
      <x v="704"/>
    </i>
    <i>
      <x v="2743"/>
    </i>
    <i>
      <x v="3428"/>
    </i>
    <i>
      <x v="2044"/>
    </i>
    <i>
      <x v="1319"/>
    </i>
    <i>
      <x v="1324"/>
    </i>
    <i>
      <x v="3185"/>
    </i>
    <i>
      <x v="3036"/>
    </i>
    <i>
      <x v="2527"/>
    </i>
    <i>
      <x v="165"/>
    </i>
    <i>
      <x v="2900"/>
    </i>
    <i>
      <x v="2262"/>
    </i>
    <i>
      <x v="2695"/>
    </i>
    <i>
      <x v="1337"/>
    </i>
    <i>
      <x v="2174"/>
    </i>
    <i>
      <x v="3501"/>
    </i>
    <i>
      <x v="3422"/>
    </i>
    <i>
      <x v="2127"/>
    </i>
    <i>
      <x v="3531"/>
    </i>
    <i>
      <x v="196"/>
    </i>
    <i>
      <x v="2560"/>
    </i>
    <i>
      <x v="1003"/>
    </i>
    <i>
      <x v="1147"/>
    </i>
    <i>
      <x v="2145"/>
    </i>
    <i>
      <x v="2931"/>
    </i>
    <i>
      <x v="2510"/>
    </i>
    <i>
      <x v="3645"/>
    </i>
    <i>
      <x v="2048"/>
    </i>
    <i>
      <x v="159"/>
    </i>
    <i>
      <x v="3104"/>
    </i>
    <i>
      <x v="1736"/>
    </i>
    <i>
      <x v="1500"/>
    </i>
    <i>
      <x v="1448"/>
    </i>
    <i>
      <x v="49"/>
    </i>
    <i>
      <x v="1606"/>
    </i>
    <i>
      <x v="346"/>
    </i>
    <i>
      <x v="3718"/>
    </i>
    <i>
      <x v="2043"/>
    </i>
    <i>
      <x v="3231"/>
    </i>
    <i>
      <x v="3247"/>
    </i>
    <i>
      <x v="1481"/>
    </i>
    <i>
      <x v="2013"/>
    </i>
    <i>
      <x v="3150"/>
    </i>
    <i>
      <x v="3087"/>
    </i>
    <i>
      <x v="2207"/>
    </i>
    <i>
      <x v="1549"/>
    </i>
    <i>
      <x v="1513"/>
    </i>
    <i>
      <x v="2653"/>
    </i>
    <i>
      <x v="1149"/>
    </i>
    <i>
      <x v="152"/>
    </i>
    <i>
      <x v="2561"/>
    </i>
    <i>
      <x v="2147"/>
    </i>
    <i>
      <x v="987"/>
    </i>
    <i>
      <x v="1572"/>
    </i>
    <i t="grand">
      <x/>
    </i>
  </rowItems>
  <colItems count="1">
    <i/>
  </colItems>
  <dataFields count="1">
    <dataField name="Max of Profit" fld="9" subtotal="max" baseField="3" baseItem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3786" totalsRowShown="0">
  <sortState xmlns:xlrd2="http://schemas.microsoft.com/office/spreadsheetml/2017/richdata2" ref="A2:K3786">
    <sortCondition descending="1" ref="K1:K3786"/>
  </sortState>
  <tableColumns count="18">
    <tableColumn id="2" xr3:uid="{00000000-0010-0000-0000-000002000000}" name="director_name"/>
    <tableColumn id="4" xr3:uid="{00000000-0010-0000-0000-000004000000}" name="duration"/>
    <tableColumn id="10" xr3:uid="{00000000-0010-0000-0000-00000A000000}" name="genres"/>
    <tableColumn id="32" xr3:uid="{00000000-0010-0000-0000-000020000000}" name="movie_title"/>
    <tableColumn id="20" xr3:uid="{00000000-0010-0000-0000-000014000000}" name="language"/>
    <tableColumn id="24" xr3:uid="{00000000-0010-0000-0000-000018000000}" name="title_year"/>
    <tableColumn id="26" xr3:uid="{00000000-0010-0000-0000-00001A000000}" name="imdb_score"/>
    <tableColumn id="30" xr3:uid="{00000000-0010-0000-0000-00001E000000}" name="gross"/>
    <tableColumn id="31" xr3:uid="{00000000-0010-0000-0000-00001F000000}" name="budget"/>
    <tableColumn id="34" xr3:uid="{00000000-0010-0000-0000-000022000000}" name="Profit" dataDxfId="16">
      <calculatedColumnFormula>H2-I2</calculatedColumnFormula>
    </tableColumn>
    <tableColumn id="35" xr3:uid="{00000000-0010-0000-0000-000023000000}" name="proift %" dataDxfId="15">
      <calculatedColumnFormula>Table1[[#This Row],[Profit]]*100/Table1[[#This Row],[budget]]</calculatedColumnFormula>
    </tableColumn>
    <tableColumn id="1" xr3:uid="{513F15DB-B859-4515-85D8-476F791B369C}" name="Column1"/>
    <tableColumn id="3" xr3:uid="{9F78F93F-AE48-4DC3-AA65-4E1E3C95330F}" name="genres3"/>
    <tableColumn id="5" xr3:uid="{82691F4C-86FC-4CB2-AACB-051736FEC6C7}" name="genres4"/>
    <tableColumn id="6" xr3:uid="{6611E660-A992-4419-885B-77830A14B1DF}" name="genres5"/>
    <tableColumn id="7" xr3:uid="{8C95552D-8483-4C1A-99EF-7A8DFBCD350A}" name="genres6"/>
    <tableColumn id="8" xr3:uid="{BD4A65CA-7D92-4D81-ABF9-72AAD4A44C1D}" name="genres7"/>
    <tableColumn id="9" xr3:uid="{9B1DE7F3-0C2A-4F7E-BE14-DB3BA629B4F2}" name="genres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9EB7BC-FBF6-4F77-89F5-E6BF4D14BC6D}" name="Table4" displayName="Table4" ref="A1:J24" totalsRowShown="0" headerRowDxfId="14" dataDxfId="13">
  <autoFilter ref="A1:J24" xr:uid="{A59EB7BC-FBF6-4F77-89F5-E6BF4D14BC6D}"/>
  <sortState xmlns:xlrd2="http://schemas.microsoft.com/office/spreadsheetml/2017/richdata2" ref="A2:J22">
    <sortCondition ref="J1:J24"/>
  </sortState>
  <tableColumns count="10">
    <tableColumn id="2" xr3:uid="{F86C0F50-30AF-4D73-A7E4-0B435381F9CA}" name="genres" dataDxfId="12"/>
    <tableColumn id="3" xr3:uid="{F399A70D-BE26-49D6-AE53-7E451610AC3B}" name="No. of movies" dataDxfId="11"/>
    <tableColumn id="4" xr3:uid="{80807E6F-560B-458F-885C-249E163F7F70}" name="Average IMBD " dataDxfId="10"/>
    <tableColumn id="5" xr3:uid="{FEF8E35A-AF76-4F12-A526-86FF20DE79A6}" name="Mode" dataDxfId="9"/>
    <tableColumn id="6" xr3:uid="{FAEA0C66-BF19-4861-85B1-1ADE03F07A03}" name="Median" dataDxfId="8"/>
    <tableColumn id="7" xr3:uid="{F24972B3-3B5E-462D-B9F3-069DBFDD747B}" name="Range" dataDxfId="7"/>
    <tableColumn id="8" xr3:uid="{D228BA19-CFCB-4283-A65C-036A79318FC2}" name="MAX" dataDxfId="6"/>
    <tableColumn id="9" xr3:uid="{CD981FEB-9A0D-4EAA-A09C-205AFB45E553}" name="MIN" dataDxfId="5"/>
    <tableColumn id="10" xr3:uid="{440D634C-764A-43CD-9018-8E151BD84C75}" name="VARIANCE" dataDxfId="4"/>
    <tableColumn id="11" xr3:uid="{E05E2AFE-B66E-4AB6-A554-A0E15DDED364}" name="STD DEVIATION" dataDxfId="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B5F169-3B53-490F-BF19-040485EF8DAC}" name="Table6" displayName="Table6" ref="A1:E40" totalsRowShown="0">
  <autoFilter ref="A1:E40" xr:uid="{81B5F169-3B53-490F-BF19-040485EF8DAC}"/>
  <sortState xmlns:xlrd2="http://schemas.microsoft.com/office/spreadsheetml/2017/richdata2" ref="A2:E18">
    <sortCondition ref="E1:E40"/>
  </sortState>
  <tableColumns count="5">
    <tableColumn id="1" xr3:uid="{B32B5DDC-C860-498C-8CE8-78698EA5FD98}" name="language"/>
    <tableColumn id="2" xr3:uid="{07E8A1CD-1BE5-42F3-80F5-EAEA53F26448}" name="Movies"/>
    <tableColumn id="3" xr3:uid="{55626E48-8BF8-4B27-812C-9F3858A58F17}" name="Average IMBD " dataDxfId="2"/>
    <tableColumn id="4" xr3:uid="{069E989C-168E-42F6-954C-F419A7EA862F}" name="Median" dataDxfId="1"/>
    <tableColumn id="5" xr3:uid="{838F5D44-CF6B-48E8-AC89-DC32C331F942}" name="STD DEVIA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786"/>
  <sheetViews>
    <sheetView zoomScaleNormal="100" workbookViewId="0">
      <selection activeCell="B2" sqref="B2"/>
    </sheetView>
  </sheetViews>
  <sheetFormatPr defaultRowHeight="14.25" x14ac:dyDescent="0.45"/>
  <cols>
    <col min="1" max="1" width="14.1328125" customWidth="1"/>
    <col min="2" max="2" width="9.33203125" customWidth="1"/>
    <col min="3" max="3" width="33.53125" customWidth="1"/>
    <col min="4" max="4" width="34.265625" customWidth="1"/>
    <col min="5" max="5" width="9.73046875" customWidth="1"/>
    <col min="6" max="6" width="10.1328125" hidden="1" customWidth="1"/>
    <col min="7" max="7" width="12.3984375" bestFit="1" customWidth="1"/>
    <col min="8" max="8" width="13.796875" customWidth="1"/>
    <col min="9" max="9" width="17" customWidth="1"/>
    <col min="10" max="10" width="11.33203125" customWidth="1"/>
    <col min="11" max="11" width="10.86328125" customWidth="1"/>
    <col min="12" max="12" width="33.53125" hidden="1" customWidth="1"/>
    <col min="13" max="18" width="0" hidden="1" customWidth="1"/>
  </cols>
  <sheetData>
    <row r="1" spans="1:18" x14ac:dyDescent="0.4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2</v>
      </c>
      <c r="I1" t="s">
        <v>6</v>
      </c>
      <c r="J1" t="s">
        <v>6355</v>
      </c>
      <c r="K1" t="s">
        <v>6357</v>
      </c>
      <c r="L1" t="s">
        <v>6378</v>
      </c>
      <c r="M1" t="s">
        <v>6372</v>
      </c>
      <c r="N1" t="s">
        <v>6373</v>
      </c>
      <c r="O1" t="s">
        <v>6374</v>
      </c>
      <c r="P1" t="s">
        <v>6375</v>
      </c>
      <c r="Q1" t="s">
        <v>6376</v>
      </c>
      <c r="R1" t="s">
        <v>6377</v>
      </c>
    </row>
    <row r="2" spans="1:18" x14ac:dyDescent="0.45">
      <c r="A2" t="s">
        <v>2173</v>
      </c>
      <c r="B2">
        <v>84</v>
      </c>
      <c r="C2" t="s">
        <v>999</v>
      </c>
      <c r="D2" t="s">
        <v>6330</v>
      </c>
      <c r="E2" t="s">
        <v>11</v>
      </c>
      <c r="F2">
        <v>2007</v>
      </c>
      <c r="G2">
        <v>6.3</v>
      </c>
      <c r="H2">
        <v>107917283</v>
      </c>
      <c r="I2">
        <v>15000</v>
      </c>
      <c r="J2">
        <f t="shared" ref="J2:J65" si="0">H2-I2</f>
        <v>107902283</v>
      </c>
      <c r="K2">
        <f>Table1[[#This Row],[Profit]]*100/Table1[[#This Row],[budget]]</f>
        <v>719348.55333333334</v>
      </c>
      <c r="L2" t="s">
        <v>2286</v>
      </c>
      <c r="M2" s="6">
        <f>COUNTIF(C:C,"*horror*")</f>
        <v>378</v>
      </c>
    </row>
    <row r="3" spans="1:18" x14ac:dyDescent="0.45">
      <c r="A3" t="s">
        <v>2501</v>
      </c>
      <c r="B3">
        <v>88</v>
      </c>
      <c r="C3" t="s">
        <v>2502</v>
      </c>
      <c r="D3" t="s">
        <v>6342</v>
      </c>
      <c r="E3" t="s">
        <v>11</v>
      </c>
      <c r="F3">
        <v>2003</v>
      </c>
      <c r="G3">
        <v>7.2</v>
      </c>
      <c r="H3">
        <v>592014</v>
      </c>
      <c r="I3">
        <v>218</v>
      </c>
      <c r="J3">
        <f t="shared" si="0"/>
        <v>591796</v>
      </c>
      <c r="K3">
        <f>Table1[[#This Row],[Profit]]*100/Table1[[#This Row],[budget]]</f>
        <v>271466.05504587159</v>
      </c>
      <c r="L3" t="s">
        <v>6365</v>
      </c>
    </row>
    <row r="4" spans="1:18" x14ac:dyDescent="0.45">
      <c r="A4" t="s">
        <v>2464</v>
      </c>
      <c r="B4">
        <v>81</v>
      </c>
      <c r="C4" t="s">
        <v>999</v>
      </c>
      <c r="D4" t="s">
        <v>6316</v>
      </c>
      <c r="E4" t="s">
        <v>11</v>
      </c>
      <c r="F4">
        <v>1999</v>
      </c>
      <c r="G4">
        <v>6.4</v>
      </c>
      <c r="H4">
        <v>140530114</v>
      </c>
      <c r="I4">
        <v>60000</v>
      </c>
      <c r="J4">
        <f t="shared" si="0"/>
        <v>140470114</v>
      </c>
      <c r="K4">
        <f>Table1[[#This Row],[Profit]]*100/Table1[[#This Row],[budget]]</f>
        <v>234116.85666666666</v>
      </c>
      <c r="L4" t="s">
        <v>999</v>
      </c>
    </row>
    <row r="5" spans="1:18" x14ac:dyDescent="0.45">
      <c r="A5" t="s">
        <v>2220</v>
      </c>
      <c r="B5">
        <v>98</v>
      </c>
      <c r="C5" t="s">
        <v>259</v>
      </c>
      <c r="D5" t="s">
        <v>6327</v>
      </c>
      <c r="E5" t="s">
        <v>11</v>
      </c>
      <c r="F5">
        <v>1995</v>
      </c>
      <c r="G5">
        <v>6.6</v>
      </c>
      <c r="H5">
        <v>10246600</v>
      </c>
      <c r="I5">
        <v>25000</v>
      </c>
      <c r="J5">
        <f t="shared" si="0"/>
        <v>10221600</v>
      </c>
      <c r="K5">
        <f>Table1[[#This Row],[Profit]]*100/Table1[[#This Row],[budget]]</f>
        <v>40886.400000000001</v>
      </c>
      <c r="L5" t="s">
        <v>6368</v>
      </c>
      <c r="M5" t="s">
        <v>589</v>
      </c>
      <c r="N5" t="s">
        <v>2286</v>
      </c>
    </row>
    <row r="6" spans="1:18" x14ac:dyDescent="0.45">
      <c r="A6" t="s">
        <v>1113</v>
      </c>
      <c r="B6">
        <v>88</v>
      </c>
      <c r="C6" t="s">
        <v>889</v>
      </c>
      <c r="D6" t="s">
        <v>6312</v>
      </c>
      <c r="E6" t="s">
        <v>11</v>
      </c>
      <c r="F6">
        <v>1974</v>
      </c>
      <c r="G6">
        <v>7.5</v>
      </c>
      <c r="H6">
        <v>30859000</v>
      </c>
      <c r="I6">
        <v>83532</v>
      </c>
      <c r="J6">
        <f t="shared" si="0"/>
        <v>30775468</v>
      </c>
      <c r="K6">
        <f>Table1[[#This Row],[Profit]]*100/Table1[[#This Row],[budget]]</f>
        <v>36842.728535172151</v>
      </c>
      <c r="L6" t="s">
        <v>1630</v>
      </c>
      <c r="M6" t="s">
        <v>1426</v>
      </c>
    </row>
    <row r="7" spans="1:18" x14ac:dyDescent="0.45">
      <c r="A7" t="s">
        <v>799</v>
      </c>
      <c r="B7">
        <v>81</v>
      </c>
      <c r="C7" t="s">
        <v>922</v>
      </c>
      <c r="D7" t="s">
        <v>6339</v>
      </c>
      <c r="E7" t="s">
        <v>492</v>
      </c>
      <c r="F7">
        <v>1992</v>
      </c>
      <c r="G7">
        <v>6.9</v>
      </c>
      <c r="H7">
        <v>2040920</v>
      </c>
      <c r="I7">
        <v>7000</v>
      </c>
      <c r="J7">
        <f t="shared" si="0"/>
        <v>2033920</v>
      </c>
      <c r="K7">
        <f>Table1[[#This Row],[Profit]]*100/Table1[[#This Row],[budget]]</f>
        <v>29056</v>
      </c>
      <c r="L7" t="s">
        <v>1426</v>
      </c>
      <c r="M7" t="s">
        <v>6359</v>
      </c>
      <c r="N7" t="s">
        <v>589</v>
      </c>
      <c r="O7" t="s">
        <v>2286</v>
      </c>
      <c r="P7" t="s">
        <v>1426</v>
      </c>
    </row>
    <row r="8" spans="1:18" x14ac:dyDescent="0.45">
      <c r="A8" t="s">
        <v>2542</v>
      </c>
      <c r="B8">
        <v>81</v>
      </c>
      <c r="C8" t="s">
        <v>889</v>
      </c>
      <c r="D8" t="s">
        <v>6310</v>
      </c>
      <c r="E8" t="s">
        <v>11</v>
      </c>
      <c r="F8">
        <v>2015</v>
      </c>
      <c r="G8">
        <v>4.2</v>
      </c>
      <c r="H8">
        <v>22757819</v>
      </c>
      <c r="I8">
        <v>100000</v>
      </c>
      <c r="J8">
        <f t="shared" si="0"/>
        <v>22657819</v>
      </c>
      <c r="K8">
        <f>Table1[[#This Row],[Profit]]*100/Table1[[#This Row],[budget]]</f>
        <v>22657.819</v>
      </c>
      <c r="L8" t="s">
        <v>6360</v>
      </c>
      <c r="M8" t="s">
        <v>1426</v>
      </c>
    </row>
    <row r="9" spans="1:18" x14ac:dyDescent="0.45">
      <c r="A9" t="s">
        <v>1912</v>
      </c>
      <c r="B9">
        <v>100</v>
      </c>
      <c r="C9" t="s">
        <v>2547</v>
      </c>
      <c r="D9" t="s">
        <v>6314</v>
      </c>
      <c r="E9" t="s">
        <v>11</v>
      </c>
      <c r="F9">
        <v>2004</v>
      </c>
      <c r="G9">
        <v>7.3</v>
      </c>
      <c r="H9">
        <v>11529368</v>
      </c>
      <c r="I9">
        <v>65000</v>
      </c>
      <c r="J9">
        <f t="shared" si="0"/>
        <v>11464368</v>
      </c>
      <c r="K9">
        <f>Table1[[#This Row],[Profit]]*100/Table1[[#This Row],[budget]]</f>
        <v>17637.489230769232</v>
      </c>
      <c r="L9" t="s">
        <v>1910</v>
      </c>
      <c r="M9" t="s">
        <v>19</v>
      </c>
      <c r="N9" t="s">
        <v>589</v>
      </c>
    </row>
    <row r="10" spans="1:18" x14ac:dyDescent="0.45">
      <c r="A10" t="s">
        <v>864</v>
      </c>
      <c r="B10">
        <v>101</v>
      </c>
      <c r="C10" t="s">
        <v>889</v>
      </c>
      <c r="D10" t="s">
        <v>6258</v>
      </c>
      <c r="E10" t="s">
        <v>11</v>
      </c>
      <c r="F10">
        <v>1978</v>
      </c>
      <c r="G10">
        <v>7.9</v>
      </c>
      <c r="H10">
        <v>47000000</v>
      </c>
      <c r="I10">
        <v>300000</v>
      </c>
      <c r="J10">
        <f t="shared" si="0"/>
        <v>46700000</v>
      </c>
      <c r="K10">
        <f>Table1[[#This Row],[Profit]]*100/Table1[[#This Row],[budget]]</f>
        <v>15566.666666666666</v>
      </c>
      <c r="L10" t="s">
        <v>6361</v>
      </c>
      <c r="M10" t="s">
        <v>1426</v>
      </c>
    </row>
    <row r="11" spans="1:18" x14ac:dyDescent="0.45">
      <c r="A11" t="s">
        <v>263</v>
      </c>
      <c r="B11">
        <v>112</v>
      </c>
      <c r="C11" t="s">
        <v>887</v>
      </c>
      <c r="D11" t="s">
        <v>6190</v>
      </c>
      <c r="E11" t="s">
        <v>11</v>
      </c>
      <c r="F11">
        <v>1973</v>
      </c>
      <c r="G11">
        <v>7.5</v>
      </c>
      <c r="H11">
        <v>115000000</v>
      </c>
      <c r="I11">
        <v>777000</v>
      </c>
      <c r="J11">
        <f t="shared" si="0"/>
        <v>114223000</v>
      </c>
      <c r="K11">
        <f>Table1[[#This Row],[Profit]]*100/Table1[[#This Row],[budget]]</f>
        <v>14700.5148005148</v>
      </c>
      <c r="L11" t="s">
        <v>6363</v>
      </c>
      <c r="M11" t="s">
        <v>589</v>
      </c>
      <c r="N11" t="s">
        <v>6360</v>
      </c>
    </row>
    <row r="12" spans="1:18" x14ac:dyDescent="0.45">
      <c r="A12" t="s">
        <v>981</v>
      </c>
      <c r="B12">
        <v>145</v>
      </c>
      <c r="C12" t="s">
        <v>642</v>
      </c>
      <c r="D12" t="s">
        <v>6168</v>
      </c>
      <c r="E12" t="s">
        <v>11</v>
      </c>
      <c r="F12">
        <v>1976</v>
      </c>
      <c r="G12">
        <v>8.1</v>
      </c>
      <c r="H12">
        <v>117235247</v>
      </c>
      <c r="I12">
        <v>960000</v>
      </c>
      <c r="J12">
        <f t="shared" si="0"/>
        <v>116275247</v>
      </c>
      <c r="K12">
        <f>Table1[[#This Row],[Profit]]*100/Table1[[#This Row],[budget]]</f>
        <v>12112.004895833334</v>
      </c>
      <c r="L12" t="s">
        <v>302</v>
      </c>
      <c r="M12" t="s">
        <v>6361</v>
      </c>
    </row>
    <row r="13" spans="1:18" x14ac:dyDescent="0.45">
      <c r="A13" t="s">
        <v>1400</v>
      </c>
      <c r="B13">
        <v>97</v>
      </c>
      <c r="C13" t="s">
        <v>456</v>
      </c>
      <c r="D13" t="s">
        <v>6328</v>
      </c>
      <c r="E13" t="s">
        <v>11</v>
      </c>
      <c r="F13">
        <v>1997</v>
      </c>
      <c r="G13">
        <v>7.3</v>
      </c>
      <c r="H13">
        <v>2856622</v>
      </c>
      <c r="I13">
        <v>25000</v>
      </c>
      <c r="J13">
        <f t="shared" si="0"/>
        <v>2831622</v>
      </c>
      <c r="K13">
        <f>Table1[[#This Row],[Profit]]*100/Table1[[#This Row],[budget]]</f>
        <v>11326.487999999999</v>
      </c>
      <c r="L13" t="s">
        <v>6364</v>
      </c>
      <c r="M13" t="s">
        <v>589</v>
      </c>
    </row>
    <row r="14" spans="1:18" x14ac:dyDescent="0.45">
      <c r="A14" t="s">
        <v>1170</v>
      </c>
      <c r="B14">
        <v>92</v>
      </c>
      <c r="C14" t="s">
        <v>302</v>
      </c>
      <c r="D14" t="s">
        <v>6249</v>
      </c>
      <c r="E14" t="s">
        <v>11</v>
      </c>
      <c r="F14">
        <v>2004</v>
      </c>
      <c r="G14">
        <v>6.9</v>
      </c>
      <c r="H14">
        <v>44540956</v>
      </c>
      <c r="I14">
        <v>400000</v>
      </c>
      <c r="J14">
        <f t="shared" si="0"/>
        <v>44140956</v>
      </c>
      <c r="K14">
        <f>Table1[[#This Row],[Profit]]*100/Table1[[#This Row],[budget]]</f>
        <v>11035.239</v>
      </c>
      <c r="L14" t="s">
        <v>6359</v>
      </c>
    </row>
    <row r="15" spans="1:18" x14ac:dyDescent="0.45">
      <c r="A15" t="s">
        <v>2185</v>
      </c>
      <c r="B15">
        <v>111</v>
      </c>
      <c r="C15" t="s">
        <v>642</v>
      </c>
      <c r="D15" t="s">
        <v>6309</v>
      </c>
      <c r="E15" t="s">
        <v>11</v>
      </c>
      <c r="F15">
        <v>2006</v>
      </c>
      <c r="G15">
        <v>6.7</v>
      </c>
      <c r="H15">
        <v>10174663</v>
      </c>
      <c r="I15">
        <v>100000</v>
      </c>
      <c r="J15">
        <f t="shared" si="0"/>
        <v>10074663</v>
      </c>
      <c r="K15">
        <f>Table1[[#This Row],[Profit]]*100/Table1[[#This Row],[budget]]</f>
        <v>10074.663</v>
      </c>
      <c r="L15" t="s">
        <v>6367</v>
      </c>
      <c r="M15" t="s">
        <v>6361</v>
      </c>
    </row>
    <row r="16" spans="1:18" x14ac:dyDescent="0.45">
      <c r="A16" t="s">
        <v>2380</v>
      </c>
      <c r="B16">
        <v>83</v>
      </c>
      <c r="C16" t="s">
        <v>955</v>
      </c>
      <c r="D16" t="s">
        <v>6041</v>
      </c>
      <c r="E16" t="s">
        <v>11</v>
      </c>
      <c r="F16">
        <v>1937</v>
      </c>
      <c r="G16">
        <v>7.7</v>
      </c>
      <c r="H16">
        <v>184925485</v>
      </c>
      <c r="I16">
        <v>2000000</v>
      </c>
      <c r="J16">
        <f t="shared" si="0"/>
        <v>182925485</v>
      </c>
      <c r="K16">
        <f>Table1[[#This Row],[Profit]]*100/Table1[[#This Row],[budget]]</f>
        <v>9146.2742500000004</v>
      </c>
      <c r="L16" t="s">
        <v>589</v>
      </c>
      <c r="M16" t="s">
        <v>6363</v>
      </c>
      <c r="N16" t="s">
        <v>6364</v>
      </c>
      <c r="O16" t="s">
        <v>6365</v>
      </c>
    </row>
    <row r="17" spans="1:16" x14ac:dyDescent="0.45">
      <c r="A17" t="s">
        <v>2471</v>
      </c>
      <c r="B17">
        <v>86</v>
      </c>
      <c r="C17" t="s">
        <v>2472</v>
      </c>
      <c r="D17" t="s">
        <v>6217</v>
      </c>
      <c r="E17" t="s">
        <v>11</v>
      </c>
      <c r="F17">
        <v>1974</v>
      </c>
      <c r="G17">
        <v>6.1</v>
      </c>
      <c r="H17">
        <v>39552600</v>
      </c>
      <c r="I17">
        <v>500000</v>
      </c>
      <c r="J17">
        <f t="shared" si="0"/>
        <v>39052600</v>
      </c>
      <c r="K17">
        <f>Table1[[#This Row],[Profit]]*100/Table1[[#This Row],[budget]]</f>
        <v>7810.52</v>
      </c>
      <c r="L17" t="s">
        <v>6366</v>
      </c>
      <c r="M17" t="s">
        <v>6363</v>
      </c>
      <c r="N17" t="s">
        <v>2286</v>
      </c>
    </row>
    <row r="18" spans="1:16" x14ac:dyDescent="0.45">
      <c r="A18" t="s">
        <v>2309</v>
      </c>
      <c r="B18">
        <v>90</v>
      </c>
      <c r="C18" t="s">
        <v>19</v>
      </c>
      <c r="D18" t="s">
        <v>6341</v>
      </c>
      <c r="E18" t="s">
        <v>11</v>
      </c>
      <c r="F18">
        <v>2004</v>
      </c>
      <c r="G18">
        <v>6.6</v>
      </c>
      <c r="H18">
        <v>85222</v>
      </c>
      <c r="I18">
        <v>1100</v>
      </c>
      <c r="J18">
        <f t="shared" si="0"/>
        <v>84122</v>
      </c>
      <c r="K18">
        <f>Table1[[#This Row],[Profit]]*100/Table1[[#This Row],[budget]]</f>
        <v>7647.454545454545</v>
      </c>
      <c r="L18" t="s">
        <v>19</v>
      </c>
    </row>
    <row r="19" spans="1:16" x14ac:dyDescent="0.45">
      <c r="A19" t="s">
        <v>2554</v>
      </c>
      <c r="B19">
        <v>90</v>
      </c>
      <c r="C19" t="s">
        <v>589</v>
      </c>
      <c r="D19" t="s">
        <v>6335</v>
      </c>
      <c r="E19" t="s">
        <v>2444</v>
      </c>
      <c r="F19">
        <v>2000</v>
      </c>
      <c r="G19">
        <v>7.5</v>
      </c>
      <c r="H19">
        <v>673780</v>
      </c>
      <c r="I19">
        <v>10000</v>
      </c>
      <c r="J19">
        <f t="shared" si="0"/>
        <v>663780</v>
      </c>
      <c r="K19">
        <f>Table1[[#This Row],[Profit]]*100/Table1[[#This Row],[budget]]</f>
        <v>6637.8</v>
      </c>
      <c r="L19" t="s">
        <v>6358</v>
      </c>
    </row>
    <row r="20" spans="1:16" x14ac:dyDescent="0.45">
      <c r="A20" t="s">
        <v>2185</v>
      </c>
      <c r="B20">
        <v>122</v>
      </c>
      <c r="C20" t="s">
        <v>48</v>
      </c>
      <c r="D20" t="s">
        <v>6216</v>
      </c>
      <c r="E20" t="s">
        <v>11</v>
      </c>
      <c r="F20">
        <v>2008</v>
      </c>
      <c r="G20">
        <v>6.5</v>
      </c>
      <c r="H20">
        <v>33451479</v>
      </c>
      <c r="I20">
        <v>500000</v>
      </c>
      <c r="J20">
        <f t="shared" si="0"/>
        <v>32951479</v>
      </c>
      <c r="K20">
        <f>Table1[[#This Row],[Profit]]*100/Table1[[#This Row],[budget]]</f>
        <v>6590.2957999999999</v>
      </c>
      <c r="L20" t="s">
        <v>178</v>
      </c>
      <c r="M20" t="s">
        <v>2286</v>
      </c>
    </row>
    <row r="21" spans="1:16" x14ac:dyDescent="0.45">
      <c r="A21" t="s">
        <v>2318</v>
      </c>
      <c r="B21">
        <v>79</v>
      </c>
      <c r="C21" t="s">
        <v>2473</v>
      </c>
      <c r="D21" t="s">
        <v>6218</v>
      </c>
      <c r="E21" t="s">
        <v>11</v>
      </c>
      <c r="F21">
        <v>2003</v>
      </c>
      <c r="G21">
        <v>5.7</v>
      </c>
      <c r="H21">
        <v>30500882</v>
      </c>
      <c r="I21">
        <v>500000</v>
      </c>
      <c r="J21">
        <f t="shared" si="0"/>
        <v>30000882</v>
      </c>
      <c r="K21">
        <f>Table1[[#This Row],[Profit]]*100/Table1[[#This Row],[budget]]</f>
        <v>6000.1764000000003</v>
      </c>
      <c r="L21" t="s">
        <v>6362</v>
      </c>
      <c r="M21" t="s">
        <v>6358</v>
      </c>
      <c r="N21" t="s">
        <v>589</v>
      </c>
      <c r="O21" t="s">
        <v>999</v>
      </c>
      <c r="P21" t="s">
        <v>1426</v>
      </c>
    </row>
    <row r="22" spans="1:16" x14ac:dyDescent="0.45">
      <c r="A22" t="s">
        <v>2556</v>
      </c>
      <c r="B22">
        <v>77</v>
      </c>
      <c r="C22" t="s">
        <v>478</v>
      </c>
      <c r="D22" t="s">
        <v>6337</v>
      </c>
      <c r="E22" t="s">
        <v>11</v>
      </c>
      <c r="F22">
        <v>2004</v>
      </c>
      <c r="G22">
        <v>7</v>
      </c>
      <c r="H22">
        <v>424760</v>
      </c>
      <c r="I22">
        <v>7000</v>
      </c>
      <c r="J22">
        <f t="shared" si="0"/>
        <v>417760</v>
      </c>
      <c r="K22">
        <f>Table1[[#This Row],[Profit]]*100/Table1[[#This Row],[budget]]</f>
        <v>5968</v>
      </c>
      <c r="L22" t="s">
        <v>6369</v>
      </c>
      <c r="M22" t="s">
        <v>1630</v>
      </c>
      <c r="N22" t="s">
        <v>1426</v>
      </c>
    </row>
    <row r="23" spans="1:16" x14ac:dyDescent="0.45">
      <c r="A23" t="s">
        <v>223</v>
      </c>
      <c r="B23">
        <v>84</v>
      </c>
      <c r="C23" t="s">
        <v>357</v>
      </c>
      <c r="D23" t="s">
        <v>6317</v>
      </c>
      <c r="E23" t="s">
        <v>11</v>
      </c>
      <c r="F23">
        <v>1998</v>
      </c>
      <c r="G23">
        <v>7.5</v>
      </c>
      <c r="H23">
        <v>3216970</v>
      </c>
      <c r="I23">
        <v>60000</v>
      </c>
      <c r="J23">
        <f t="shared" si="0"/>
        <v>3156970</v>
      </c>
      <c r="K23">
        <f>Table1[[#This Row],[Profit]]*100/Table1[[#This Row],[budget]]</f>
        <v>5261.6166666666668</v>
      </c>
      <c r="L23" t="s">
        <v>6370</v>
      </c>
      <c r="M23" t="s">
        <v>6366</v>
      </c>
      <c r="N23" t="s">
        <v>1426</v>
      </c>
    </row>
    <row r="24" spans="1:16" x14ac:dyDescent="0.45">
      <c r="A24" t="s">
        <v>1299</v>
      </c>
      <c r="B24">
        <v>100</v>
      </c>
      <c r="C24" t="s">
        <v>456</v>
      </c>
      <c r="D24" t="s">
        <v>6329</v>
      </c>
      <c r="E24" t="s">
        <v>11</v>
      </c>
      <c r="F24">
        <v>1991</v>
      </c>
      <c r="G24">
        <v>7.1</v>
      </c>
      <c r="H24">
        <v>1227508</v>
      </c>
      <c r="I24">
        <v>23000</v>
      </c>
      <c r="J24">
        <f t="shared" si="0"/>
        <v>1204508</v>
      </c>
      <c r="K24">
        <f>Table1[[#This Row],[Profit]]*100/Table1[[#This Row],[budget]]</f>
        <v>5236.9913043478264</v>
      </c>
      <c r="L24" t="s">
        <v>244</v>
      </c>
      <c r="M24" t="s">
        <v>589</v>
      </c>
    </row>
    <row r="25" spans="1:16" x14ac:dyDescent="0.45">
      <c r="A25" t="s">
        <v>1488</v>
      </c>
      <c r="B25">
        <v>83</v>
      </c>
      <c r="C25" t="s">
        <v>999</v>
      </c>
      <c r="D25" t="s">
        <v>6135</v>
      </c>
      <c r="E25" t="s">
        <v>11</v>
      </c>
      <c r="F25">
        <v>2012</v>
      </c>
      <c r="G25">
        <v>4.2</v>
      </c>
      <c r="H25">
        <v>53245055</v>
      </c>
      <c r="I25">
        <v>1000000</v>
      </c>
      <c r="J25">
        <f t="shared" si="0"/>
        <v>52245055</v>
      </c>
      <c r="K25">
        <f>Table1[[#This Row],[Profit]]*100/Table1[[#This Row],[budget]]</f>
        <v>5224.5055000000002</v>
      </c>
    </row>
    <row r="26" spans="1:16" x14ac:dyDescent="0.45">
      <c r="A26" t="s">
        <v>2013</v>
      </c>
      <c r="B26">
        <v>85</v>
      </c>
      <c r="C26" t="s">
        <v>1159</v>
      </c>
      <c r="D26" t="s">
        <v>6296</v>
      </c>
      <c r="E26" t="s">
        <v>11</v>
      </c>
      <c r="F26">
        <v>2007</v>
      </c>
      <c r="G26">
        <v>7.9</v>
      </c>
      <c r="H26">
        <v>9437933</v>
      </c>
      <c r="I26">
        <v>180000</v>
      </c>
      <c r="J26">
        <f t="shared" si="0"/>
        <v>9257933</v>
      </c>
      <c r="K26">
        <f>Table1[[#This Row],[Profit]]*100/Table1[[#This Row],[budget]]</f>
        <v>5143.2961111111108</v>
      </c>
      <c r="M26" t="s">
        <v>6360</v>
      </c>
      <c r="N26" t="s">
        <v>2286</v>
      </c>
    </row>
    <row r="27" spans="1:16" x14ac:dyDescent="0.45">
      <c r="A27" t="s">
        <v>2243</v>
      </c>
      <c r="B27">
        <v>81</v>
      </c>
      <c r="C27" t="s">
        <v>302</v>
      </c>
      <c r="D27" t="s">
        <v>6311</v>
      </c>
      <c r="E27" t="s">
        <v>11</v>
      </c>
      <c r="F27">
        <v>1987</v>
      </c>
      <c r="G27">
        <v>7</v>
      </c>
      <c r="H27">
        <v>5228617</v>
      </c>
      <c r="I27">
        <v>100000</v>
      </c>
      <c r="J27">
        <f t="shared" si="0"/>
        <v>5128617</v>
      </c>
      <c r="K27">
        <f>Table1[[#This Row],[Profit]]*100/Table1[[#This Row],[budget]]</f>
        <v>5128.6170000000002</v>
      </c>
    </row>
    <row r="28" spans="1:16" x14ac:dyDescent="0.45">
      <c r="A28" t="s">
        <v>2221</v>
      </c>
      <c r="B28">
        <v>226</v>
      </c>
      <c r="C28" t="s">
        <v>361</v>
      </c>
      <c r="D28" t="s">
        <v>5852</v>
      </c>
      <c r="E28" t="s">
        <v>11</v>
      </c>
      <c r="F28">
        <v>1939</v>
      </c>
      <c r="G28">
        <v>8.1999999999999993</v>
      </c>
      <c r="H28">
        <v>198655278</v>
      </c>
      <c r="I28">
        <v>3977000</v>
      </c>
      <c r="J28">
        <f t="shared" si="0"/>
        <v>194678278</v>
      </c>
      <c r="K28">
        <f>Table1[[#This Row],[Profit]]*100/Table1[[#This Row],[budget]]</f>
        <v>4895.1037968317823</v>
      </c>
      <c r="M28" t="s">
        <v>6367</v>
      </c>
      <c r="N28" t="s">
        <v>2286</v>
      </c>
      <c r="O28" t="s">
        <v>6368</v>
      </c>
    </row>
    <row r="29" spans="1:16" x14ac:dyDescent="0.45">
      <c r="A29" t="s">
        <v>925</v>
      </c>
      <c r="B29">
        <v>95</v>
      </c>
      <c r="C29" t="s">
        <v>485</v>
      </c>
      <c r="D29" t="s">
        <v>5735</v>
      </c>
      <c r="E29" t="s">
        <v>11</v>
      </c>
      <c r="F29">
        <v>2002</v>
      </c>
      <c r="G29">
        <v>6.6</v>
      </c>
      <c r="H29">
        <v>241437427</v>
      </c>
      <c r="I29">
        <v>5000000</v>
      </c>
      <c r="J29">
        <f t="shared" si="0"/>
        <v>236437427</v>
      </c>
      <c r="K29">
        <f>Table1[[#This Row],[Profit]]*100/Table1[[#This Row],[budget]]</f>
        <v>4728.7485399999996</v>
      </c>
      <c r="M29" t="s">
        <v>6363</v>
      </c>
      <c r="N29" t="s">
        <v>2286</v>
      </c>
    </row>
    <row r="30" spans="1:16" x14ac:dyDescent="0.45">
      <c r="A30" t="s">
        <v>1090</v>
      </c>
      <c r="B30">
        <v>113</v>
      </c>
      <c r="C30" t="s">
        <v>259</v>
      </c>
      <c r="D30" t="s">
        <v>6266</v>
      </c>
      <c r="E30" t="s">
        <v>11</v>
      </c>
      <c r="F30">
        <v>1997</v>
      </c>
      <c r="G30">
        <v>7.3</v>
      </c>
      <c r="H30">
        <v>12006514</v>
      </c>
      <c r="I30">
        <v>250000</v>
      </c>
      <c r="J30">
        <f t="shared" si="0"/>
        <v>11756514</v>
      </c>
      <c r="K30">
        <f>Table1[[#This Row],[Profit]]*100/Table1[[#This Row],[budget]]</f>
        <v>4702.6055999999999</v>
      </c>
      <c r="M30" t="s">
        <v>589</v>
      </c>
      <c r="N30" t="s">
        <v>2286</v>
      </c>
    </row>
    <row r="31" spans="1:16" x14ac:dyDescent="0.45">
      <c r="A31" t="s">
        <v>850</v>
      </c>
      <c r="B31">
        <v>109</v>
      </c>
      <c r="C31" t="s">
        <v>302</v>
      </c>
      <c r="D31" t="s">
        <v>5906</v>
      </c>
      <c r="E31" t="s">
        <v>11</v>
      </c>
      <c r="F31">
        <v>1978</v>
      </c>
      <c r="G31">
        <v>7.6</v>
      </c>
      <c r="H31">
        <v>141600000</v>
      </c>
      <c r="I31">
        <v>3000000</v>
      </c>
      <c r="J31">
        <f t="shared" si="0"/>
        <v>138600000</v>
      </c>
      <c r="K31">
        <f>Table1[[#This Row],[Profit]]*100/Table1[[#This Row],[budget]]</f>
        <v>4620</v>
      </c>
    </row>
    <row r="32" spans="1:16" x14ac:dyDescent="0.45">
      <c r="A32" t="s">
        <v>1420</v>
      </c>
      <c r="B32">
        <v>93</v>
      </c>
      <c r="C32" t="s">
        <v>749</v>
      </c>
      <c r="D32" t="s">
        <v>5958</v>
      </c>
      <c r="E32" t="s">
        <v>11</v>
      </c>
      <c r="F32">
        <v>1974</v>
      </c>
      <c r="G32">
        <v>7.8</v>
      </c>
      <c r="H32">
        <v>119500000</v>
      </c>
      <c r="I32">
        <v>2600000</v>
      </c>
      <c r="J32">
        <f t="shared" si="0"/>
        <v>116900000</v>
      </c>
      <c r="K32">
        <f>Table1[[#This Row],[Profit]]*100/Table1[[#This Row],[budget]]</f>
        <v>4496.1538461538457</v>
      </c>
      <c r="M32" t="s">
        <v>1910</v>
      </c>
    </row>
    <row r="33" spans="1:15" x14ac:dyDescent="0.45">
      <c r="A33" t="s">
        <v>70</v>
      </c>
      <c r="B33">
        <v>103</v>
      </c>
      <c r="C33" t="s">
        <v>527</v>
      </c>
      <c r="D33" t="s">
        <v>6104</v>
      </c>
      <c r="E33" t="s">
        <v>11</v>
      </c>
      <c r="F33">
        <v>2004</v>
      </c>
      <c r="G33">
        <v>7.7</v>
      </c>
      <c r="H33">
        <v>55153403</v>
      </c>
      <c r="I33">
        <v>1200000</v>
      </c>
      <c r="J33">
        <f t="shared" si="0"/>
        <v>53953403</v>
      </c>
      <c r="K33">
        <f>Table1[[#This Row],[Profit]]*100/Table1[[#This Row],[budget]]</f>
        <v>4496.1169166666668</v>
      </c>
      <c r="M33" t="s">
        <v>6366</v>
      </c>
      <c r="N33" t="s">
        <v>1426</v>
      </c>
    </row>
    <row r="34" spans="1:15" x14ac:dyDescent="0.45">
      <c r="A34" t="s">
        <v>644</v>
      </c>
      <c r="B34">
        <v>91</v>
      </c>
      <c r="C34" t="s">
        <v>19</v>
      </c>
      <c r="D34" t="s">
        <v>6300</v>
      </c>
      <c r="E34" t="s">
        <v>11</v>
      </c>
      <c r="F34">
        <v>1989</v>
      </c>
      <c r="G34">
        <v>7.5</v>
      </c>
      <c r="H34">
        <v>6706368</v>
      </c>
      <c r="I34">
        <v>160000</v>
      </c>
      <c r="J34">
        <f t="shared" si="0"/>
        <v>6546368</v>
      </c>
      <c r="K34">
        <f>Table1[[#This Row],[Profit]]*100/Table1[[#This Row],[budget]]</f>
        <v>4091.48</v>
      </c>
    </row>
    <row r="35" spans="1:15" x14ac:dyDescent="0.45">
      <c r="A35" t="s">
        <v>263</v>
      </c>
      <c r="B35">
        <v>125</v>
      </c>
      <c r="C35" t="s">
        <v>10</v>
      </c>
      <c r="D35" t="s">
        <v>5247</v>
      </c>
      <c r="E35" t="s">
        <v>11</v>
      </c>
      <c r="F35">
        <v>1977</v>
      </c>
      <c r="G35">
        <v>8.6999999999999993</v>
      </c>
      <c r="H35">
        <v>460935665</v>
      </c>
      <c r="I35">
        <v>11000000</v>
      </c>
      <c r="J35">
        <f t="shared" si="0"/>
        <v>449935665</v>
      </c>
      <c r="K35">
        <f>Table1[[#This Row],[Profit]]*100/Table1[[#This Row],[budget]]</f>
        <v>4090.3242272727271</v>
      </c>
      <c r="M35" t="s">
        <v>178</v>
      </c>
      <c r="N35" t="s">
        <v>6364</v>
      </c>
      <c r="O35" t="s">
        <v>1630</v>
      </c>
    </row>
    <row r="36" spans="1:15" x14ac:dyDescent="0.45">
      <c r="A36" t="s">
        <v>77</v>
      </c>
      <c r="B36">
        <v>120</v>
      </c>
      <c r="C36" t="s">
        <v>1884</v>
      </c>
      <c r="D36" t="s">
        <v>5284</v>
      </c>
      <c r="E36" t="s">
        <v>11</v>
      </c>
      <c r="F36">
        <v>1982</v>
      </c>
      <c r="G36">
        <v>7.9</v>
      </c>
      <c r="H36">
        <v>434949459</v>
      </c>
      <c r="I36">
        <v>10500000</v>
      </c>
      <c r="J36">
        <f t="shared" si="0"/>
        <v>424449459</v>
      </c>
      <c r="K36">
        <f>Table1[[#This Row],[Profit]]*100/Table1[[#This Row],[budget]]</f>
        <v>4042.3757999999998</v>
      </c>
      <c r="M36" t="s">
        <v>1630</v>
      </c>
    </row>
    <row r="37" spans="1:15" x14ac:dyDescent="0.45">
      <c r="A37" t="s">
        <v>824</v>
      </c>
      <c r="B37">
        <v>88</v>
      </c>
      <c r="C37" t="s">
        <v>306</v>
      </c>
      <c r="D37" t="s">
        <v>6297</v>
      </c>
      <c r="E37" t="s">
        <v>11</v>
      </c>
      <c r="F37">
        <v>1986</v>
      </c>
      <c r="G37">
        <v>6.5</v>
      </c>
      <c r="H37">
        <v>7137502</v>
      </c>
      <c r="I37">
        <v>175000</v>
      </c>
      <c r="J37">
        <f t="shared" si="0"/>
        <v>6962502</v>
      </c>
      <c r="K37">
        <f>Table1[[#This Row],[Profit]]*100/Table1[[#This Row],[budget]]</f>
        <v>3978.5725714285713</v>
      </c>
      <c r="M37" t="s">
        <v>2286</v>
      </c>
    </row>
    <row r="38" spans="1:15" x14ac:dyDescent="0.45">
      <c r="A38" t="s">
        <v>1495</v>
      </c>
      <c r="B38">
        <v>108</v>
      </c>
      <c r="C38" t="s">
        <v>527</v>
      </c>
      <c r="D38" t="s">
        <v>6183</v>
      </c>
      <c r="E38" t="s">
        <v>11</v>
      </c>
      <c r="F38">
        <v>1960</v>
      </c>
      <c r="G38">
        <v>8.5</v>
      </c>
      <c r="H38">
        <v>32000000</v>
      </c>
      <c r="I38">
        <v>806947</v>
      </c>
      <c r="J38">
        <f t="shared" si="0"/>
        <v>31193053</v>
      </c>
      <c r="K38">
        <f>Table1[[#This Row],[Profit]]*100/Table1[[#This Row],[budget]]</f>
        <v>3865.5640333256088</v>
      </c>
      <c r="M38" t="s">
        <v>6366</v>
      </c>
      <c r="N38" t="s">
        <v>1426</v>
      </c>
    </row>
    <row r="39" spans="1:15" x14ac:dyDescent="0.45">
      <c r="A39" t="s">
        <v>70</v>
      </c>
      <c r="B39">
        <v>103</v>
      </c>
      <c r="C39" t="s">
        <v>473</v>
      </c>
      <c r="D39" t="s">
        <v>6075</v>
      </c>
      <c r="E39" t="s">
        <v>11</v>
      </c>
      <c r="F39">
        <v>2010</v>
      </c>
      <c r="G39">
        <v>6.8</v>
      </c>
      <c r="H39">
        <v>53991137</v>
      </c>
      <c r="I39">
        <v>1500000</v>
      </c>
      <c r="J39">
        <f t="shared" si="0"/>
        <v>52491137</v>
      </c>
      <c r="K39">
        <f>Table1[[#This Row],[Profit]]*100/Table1[[#This Row],[budget]]</f>
        <v>3499.4091333333336</v>
      </c>
      <c r="M39" t="s">
        <v>999</v>
      </c>
      <c r="N39" t="s">
        <v>6366</v>
      </c>
      <c r="O39" t="s">
        <v>1426</v>
      </c>
    </row>
    <row r="40" spans="1:15" x14ac:dyDescent="0.45">
      <c r="A40" t="s">
        <v>2474</v>
      </c>
      <c r="B40">
        <v>97</v>
      </c>
      <c r="C40" t="s">
        <v>1410</v>
      </c>
      <c r="D40" t="s">
        <v>6219</v>
      </c>
      <c r="E40" t="s">
        <v>11</v>
      </c>
      <c r="F40">
        <v>1977</v>
      </c>
      <c r="G40">
        <v>5.9</v>
      </c>
      <c r="H40">
        <v>17000000</v>
      </c>
      <c r="I40">
        <v>500000</v>
      </c>
      <c r="J40">
        <f t="shared" si="0"/>
        <v>16500000</v>
      </c>
      <c r="K40">
        <f>Table1[[#This Row],[Profit]]*100/Table1[[#This Row],[budget]]</f>
        <v>3300</v>
      </c>
      <c r="M40" t="s">
        <v>1630</v>
      </c>
    </row>
    <row r="41" spans="1:15" x14ac:dyDescent="0.45">
      <c r="A41" t="s">
        <v>489</v>
      </c>
      <c r="B41">
        <v>120</v>
      </c>
      <c r="C41" t="s">
        <v>490</v>
      </c>
      <c r="D41" t="s">
        <v>5991</v>
      </c>
      <c r="E41" t="s">
        <v>11</v>
      </c>
      <c r="F41">
        <v>1940</v>
      </c>
      <c r="G41">
        <v>7.8</v>
      </c>
      <c r="H41">
        <v>76400000</v>
      </c>
      <c r="I41">
        <v>2280000</v>
      </c>
      <c r="J41">
        <f t="shared" si="0"/>
        <v>74120000</v>
      </c>
      <c r="K41">
        <f>Table1[[#This Row],[Profit]]*100/Table1[[#This Row],[budget]]</f>
        <v>3250.8771929824561</v>
      </c>
      <c r="M41" t="s">
        <v>6363</v>
      </c>
      <c r="N41" t="s">
        <v>6364</v>
      </c>
      <c r="O41" t="s">
        <v>6360</v>
      </c>
    </row>
    <row r="42" spans="1:15" x14ac:dyDescent="0.45">
      <c r="A42" t="s">
        <v>77</v>
      </c>
      <c r="B42">
        <v>130</v>
      </c>
      <c r="C42" t="s">
        <v>337</v>
      </c>
      <c r="D42" t="s">
        <v>5463</v>
      </c>
      <c r="E42" t="s">
        <v>11</v>
      </c>
      <c r="F42">
        <v>1975</v>
      </c>
      <c r="G42">
        <v>8</v>
      </c>
      <c r="H42">
        <v>260000000</v>
      </c>
      <c r="I42">
        <v>8000000</v>
      </c>
      <c r="J42">
        <f t="shared" si="0"/>
        <v>252000000</v>
      </c>
      <c r="K42">
        <f>Table1[[#This Row],[Profit]]*100/Table1[[#This Row],[budget]]</f>
        <v>3150</v>
      </c>
      <c r="M42" t="s">
        <v>589</v>
      </c>
      <c r="N42" t="s">
        <v>1426</v>
      </c>
    </row>
    <row r="43" spans="1:15" x14ac:dyDescent="0.45">
      <c r="A43" t="s">
        <v>954</v>
      </c>
      <c r="B43">
        <v>88</v>
      </c>
      <c r="C43" t="s">
        <v>955</v>
      </c>
      <c r="D43" t="s">
        <v>5957</v>
      </c>
      <c r="E43" t="s">
        <v>11</v>
      </c>
      <c r="F43">
        <v>1940</v>
      </c>
      <c r="G43">
        <v>7.5</v>
      </c>
      <c r="H43">
        <v>84300000</v>
      </c>
      <c r="I43">
        <v>2600000</v>
      </c>
      <c r="J43">
        <f t="shared" si="0"/>
        <v>81700000</v>
      </c>
      <c r="K43">
        <f>Table1[[#This Row],[Profit]]*100/Table1[[#This Row],[budget]]</f>
        <v>3142.3076923076924</v>
      </c>
      <c r="M43" t="s">
        <v>6363</v>
      </c>
      <c r="N43" t="s">
        <v>6364</v>
      </c>
      <c r="O43" t="s">
        <v>6365</v>
      </c>
    </row>
    <row r="44" spans="1:15" x14ac:dyDescent="0.45">
      <c r="A44" t="s">
        <v>2406</v>
      </c>
      <c r="B44">
        <v>83</v>
      </c>
      <c r="C44" t="s">
        <v>527</v>
      </c>
      <c r="D44" t="s">
        <v>6129</v>
      </c>
      <c r="E44" t="s">
        <v>11</v>
      </c>
      <c r="F44">
        <v>2014</v>
      </c>
      <c r="G44">
        <v>5.7</v>
      </c>
      <c r="H44">
        <v>31537320</v>
      </c>
      <c r="I44">
        <v>1000000</v>
      </c>
      <c r="J44">
        <f t="shared" si="0"/>
        <v>30537320</v>
      </c>
      <c r="K44">
        <f>Table1[[#This Row],[Profit]]*100/Table1[[#This Row],[budget]]</f>
        <v>3053.732</v>
      </c>
      <c r="M44" t="s">
        <v>6366</v>
      </c>
      <c r="N44" t="s">
        <v>1426</v>
      </c>
    </row>
    <row r="45" spans="1:15" x14ac:dyDescent="0.45">
      <c r="A45" t="s">
        <v>1420</v>
      </c>
      <c r="B45">
        <v>106</v>
      </c>
      <c r="C45" t="s">
        <v>302</v>
      </c>
      <c r="D45" t="s">
        <v>5951</v>
      </c>
      <c r="E45" t="s">
        <v>11</v>
      </c>
      <c r="F45">
        <v>1974</v>
      </c>
      <c r="G45">
        <v>8</v>
      </c>
      <c r="H45">
        <v>86300000</v>
      </c>
      <c r="I45">
        <v>2800000</v>
      </c>
      <c r="J45">
        <f t="shared" si="0"/>
        <v>83500000</v>
      </c>
      <c r="K45">
        <f>Table1[[#This Row],[Profit]]*100/Table1[[#This Row],[budget]]</f>
        <v>2982.1428571428573</v>
      </c>
    </row>
    <row r="46" spans="1:15" x14ac:dyDescent="0.45">
      <c r="A46" t="s">
        <v>2535</v>
      </c>
      <c r="B46">
        <v>97</v>
      </c>
      <c r="C46" t="s">
        <v>392</v>
      </c>
      <c r="D46" t="s">
        <v>6243</v>
      </c>
      <c r="E46" t="s">
        <v>11</v>
      </c>
      <c r="F46">
        <v>1971</v>
      </c>
      <c r="G46">
        <v>5.5</v>
      </c>
      <c r="H46">
        <v>15180000</v>
      </c>
      <c r="I46">
        <v>500000</v>
      </c>
      <c r="J46">
        <f t="shared" si="0"/>
        <v>14680000</v>
      </c>
      <c r="K46">
        <f>Table1[[#This Row],[Profit]]*100/Table1[[#This Row],[budget]]</f>
        <v>2936</v>
      </c>
      <c r="M46" t="s">
        <v>589</v>
      </c>
      <c r="N46" t="s">
        <v>1426</v>
      </c>
    </row>
    <row r="47" spans="1:15" x14ac:dyDescent="0.45">
      <c r="A47" t="s">
        <v>1751</v>
      </c>
      <c r="B47">
        <v>110</v>
      </c>
      <c r="C47" t="s">
        <v>2077</v>
      </c>
      <c r="D47" t="s">
        <v>5637</v>
      </c>
      <c r="E47" t="s">
        <v>11</v>
      </c>
      <c r="F47">
        <v>1978</v>
      </c>
      <c r="G47">
        <v>7.2</v>
      </c>
      <c r="H47">
        <v>181360000</v>
      </c>
      <c r="I47">
        <v>6000000</v>
      </c>
      <c r="J47">
        <f t="shared" si="0"/>
        <v>175360000</v>
      </c>
      <c r="K47">
        <f>Table1[[#This Row],[Profit]]*100/Table1[[#This Row],[budget]]</f>
        <v>2922.6666666666665</v>
      </c>
      <c r="M47" t="s">
        <v>2286</v>
      </c>
    </row>
    <row r="48" spans="1:15" x14ac:dyDescent="0.45">
      <c r="A48" t="s">
        <v>1793</v>
      </c>
      <c r="B48">
        <v>110</v>
      </c>
      <c r="C48" t="s">
        <v>1159</v>
      </c>
      <c r="D48" t="s">
        <v>6340</v>
      </c>
      <c r="E48" t="s">
        <v>265</v>
      </c>
      <c r="F48">
        <v>2004</v>
      </c>
      <c r="G48">
        <v>6.9</v>
      </c>
      <c r="H48">
        <v>136007</v>
      </c>
      <c r="I48">
        <v>4500</v>
      </c>
      <c r="J48">
        <f t="shared" si="0"/>
        <v>131507</v>
      </c>
      <c r="K48">
        <f>Table1[[#This Row],[Profit]]*100/Table1[[#This Row],[budget]]</f>
        <v>2922.3777777777777</v>
      </c>
      <c r="M48" t="s">
        <v>6360</v>
      </c>
      <c r="N48" t="s">
        <v>2286</v>
      </c>
    </row>
    <row r="49" spans="1:15" x14ac:dyDescent="0.45">
      <c r="A49" t="s">
        <v>2079</v>
      </c>
      <c r="B49">
        <v>129</v>
      </c>
      <c r="C49" t="s">
        <v>1304</v>
      </c>
      <c r="D49" t="s">
        <v>5691</v>
      </c>
      <c r="E49" t="s">
        <v>11</v>
      </c>
      <c r="F49">
        <v>1973</v>
      </c>
      <c r="G49">
        <v>8.3000000000000007</v>
      </c>
      <c r="H49">
        <v>159600000</v>
      </c>
      <c r="I49">
        <v>5500000</v>
      </c>
      <c r="J49">
        <f t="shared" si="0"/>
        <v>154100000</v>
      </c>
      <c r="K49">
        <f>Table1[[#This Row],[Profit]]*100/Table1[[#This Row],[budget]]</f>
        <v>2801.818181818182</v>
      </c>
      <c r="M49" t="s">
        <v>6359</v>
      </c>
      <c r="N49" t="s">
        <v>589</v>
      </c>
    </row>
    <row r="50" spans="1:15" x14ac:dyDescent="0.45">
      <c r="A50" t="s">
        <v>2252</v>
      </c>
      <c r="B50">
        <v>98</v>
      </c>
      <c r="C50" t="s">
        <v>999</v>
      </c>
      <c r="D50" t="s">
        <v>5909</v>
      </c>
      <c r="E50" t="s">
        <v>11</v>
      </c>
      <c r="F50">
        <v>2010</v>
      </c>
      <c r="G50">
        <v>5.7</v>
      </c>
      <c r="H50">
        <v>84749884</v>
      </c>
      <c r="I50">
        <v>3000000</v>
      </c>
      <c r="J50">
        <f t="shared" si="0"/>
        <v>81749884</v>
      </c>
      <c r="K50">
        <f>Table1[[#This Row],[Profit]]*100/Table1[[#This Row],[budget]]</f>
        <v>2724.9961333333335</v>
      </c>
    </row>
    <row r="51" spans="1:15" x14ac:dyDescent="0.45">
      <c r="A51" t="s">
        <v>942</v>
      </c>
      <c r="B51">
        <v>148</v>
      </c>
      <c r="C51" t="s">
        <v>589</v>
      </c>
      <c r="D51" t="s">
        <v>6178</v>
      </c>
      <c r="E51" t="s">
        <v>11</v>
      </c>
      <c r="F51">
        <v>1996</v>
      </c>
      <c r="G51">
        <v>8</v>
      </c>
      <c r="H51">
        <v>24475416</v>
      </c>
      <c r="I51">
        <v>890000</v>
      </c>
      <c r="J51">
        <f t="shared" si="0"/>
        <v>23585416</v>
      </c>
      <c r="K51">
        <f>Table1[[#This Row],[Profit]]*100/Table1[[#This Row],[budget]]</f>
        <v>2650.0467415730336</v>
      </c>
    </row>
    <row r="52" spans="1:15" x14ac:dyDescent="0.45">
      <c r="A52" t="s">
        <v>820</v>
      </c>
      <c r="B52">
        <v>112</v>
      </c>
      <c r="C52" t="s">
        <v>854</v>
      </c>
      <c r="D52" t="s">
        <v>5987</v>
      </c>
      <c r="E52" t="s">
        <v>11</v>
      </c>
      <c r="F52">
        <v>1992</v>
      </c>
      <c r="G52">
        <v>7.3</v>
      </c>
      <c r="H52">
        <v>62549000</v>
      </c>
      <c r="I52">
        <v>2300000</v>
      </c>
      <c r="J52">
        <f t="shared" si="0"/>
        <v>60249000</v>
      </c>
      <c r="K52">
        <f>Table1[[#This Row],[Profit]]*100/Table1[[#This Row],[budget]]</f>
        <v>2619.521739130435</v>
      </c>
      <c r="M52" t="s">
        <v>589</v>
      </c>
      <c r="N52" t="s">
        <v>2286</v>
      </c>
      <c r="O52" t="s">
        <v>1426</v>
      </c>
    </row>
    <row r="53" spans="1:15" x14ac:dyDescent="0.45">
      <c r="A53" t="s">
        <v>1527</v>
      </c>
      <c r="B53">
        <v>94</v>
      </c>
      <c r="C53" t="s">
        <v>302</v>
      </c>
      <c r="D53" t="s">
        <v>5815</v>
      </c>
      <c r="E53" t="s">
        <v>11</v>
      </c>
      <c r="F53">
        <v>1981</v>
      </c>
      <c r="G53">
        <v>6.2</v>
      </c>
      <c r="H53">
        <v>105500000</v>
      </c>
      <c r="I53">
        <v>4000000</v>
      </c>
      <c r="J53">
        <f t="shared" si="0"/>
        <v>101500000</v>
      </c>
      <c r="K53">
        <f>Table1[[#This Row],[Profit]]*100/Table1[[#This Row],[budget]]</f>
        <v>2537.5</v>
      </c>
    </row>
    <row r="54" spans="1:15" x14ac:dyDescent="0.45">
      <c r="A54" t="s">
        <v>777</v>
      </c>
      <c r="B54">
        <v>132</v>
      </c>
      <c r="C54" t="s">
        <v>999</v>
      </c>
      <c r="D54" t="s">
        <v>5462</v>
      </c>
      <c r="E54" t="s">
        <v>11</v>
      </c>
      <c r="F54">
        <v>1973</v>
      </c>
      <c r="G54">
        <v>8</v>
      </c>
      <c r="H54">
        <v>204565000</v>
      </c>
      <c r="I54">
        <v>8000000</v>
      </c>
      <c r="J54">
        <f t="shared" si="0"/>
        <v>196565000</v>
      </c>
      <c r="K54">
        <f>Table1[[#This Row],[Profit]]*100/Table1[[#This Row],[budget]]</f>
        <v>2457.0625</v>
      </c>
    </row>
    <row r="55" spans="1:15" x14ac:dyDescent="0.45">
      <c r="A55" t="s">
        <v>809</v>
      </c>
      <c r="B55">
        <v>133</v>
      </c>
      <c r="C55" t="s">
        <v>589</v>
      </c>
      <c r="D55" t="s">
        <v>5803</v>
      </c>
      <c r="E55" t="s">
        <v>11</v>
      </c>
      <c r="F55">
        <v>1975</v>
      </c>
      <c r="G55">
        <v>8.6999999999999993</v>
      </c>
      <c r="H55">
        <v>112000000</v>
      </c>
      <c r="I55">
        <v>4400000</v>
      </c>
      <c r="J55">
        <f t="shared" si="0"/>
        <v>107600000</v>
      </c>
      <c r="K55">
        <f>Table1[[#This Row],[Profit]]*100/Table1[[#This Row],[budget]]</f>
        <v>2445.4545454545455</v>
      </c>
    </row>
    <row r="56" spans="1:15" x14ac:dyDescent="0.45">
      <c r="A56" t="s">
        <v>2479</v>
      </c>
      <c r="B56">
        <v>83</v>
      </c>
      <c r="C56" t="s">
        <v>589</v>
      </c>
      <c r="D56" t="s">
        <v>6320</v>
      </c>
      <c r="E56" t="s">
        <v>1510</v>
      </c>
      <c r="F56">
        <v>2003</v>
      </c>
      <c r="G56">
        <v>7.4</v>
      </c>
      <c r="H56">
        <v>1127331</v>
      </c>
      <c r="I56">
        <v>46000</v>
      </c>
      <c r="J56">
        <f t="shared" si="0"/>
        <v>1081331</v>
      </c>
      <c r="K56">
        <f>Table1[[#This Row],[Profit]]*100/Table1[[#This Row],[budget]]</f>
        <v>2350.7195652173914</v>
      </c>
    </row>
    <row r="57" spans="1:15" x14ac:dyDescent="0.45">
      <c r="A57" t="s">
        <v>2230</v>
      </c>
      <c r="B57">
        <v>88</v>
      </c>
      <c r="C57" t="s">
        <v>302</v>
      </c>
      <c r="D57" t="s">
        <v>5868</v>
      </c>
      <c r="E57" t="s">
        <v>11</v>
      </c>
      <c r="F57">
        <v>1980</v>
      </c>
      <c r="G57">
        <v>7.8</v>
      </c>
      <c r="H57">
        <v>83400000</v>
      </c>
      <c r="I57">
        <v>3500000</v>
      </c>
      <c r="J57">
        <f t="shared" si="0"/>
        <v>79900000</v>
      </c>
      <c r="K57">
        <f>Table1[[#This Row],[Profit]]*100/Table1[[#This Row],[budget]]</f>
        <v>2282.8571428571427</v>
      </c>
    </row>
    <row r="58" spans="1:15" x14ac:dyDescent="0.45">
      <c r="A58" t="s">
        <v>2526</v>
      </c>
      <c r="B58">
        <v>80</v>
      </c>
      <c r="C58" t="s">
        <v>2527</v>
      </c>
      <c r="D58" t="s">
        <v>6283</v>
      </c>
      <c r="E58" t="s">
        <v>11</v>
      </c>
      <c r="F58">
        <v>1953</v>
      </c>
      <c r="G58">
        <v>6.7</v>
      </c>
      <c r="H58">
        <v>5000000</v>
      </c>
      <c r="I58">
        <v>210000</v>
      </c>
      <c r="J58">
        <f t="shared" si="0"/>
        <v>4790000</v>
      </c>
      <c r="K58">
        <f>Table1[[#This Row],[Profit]]*100/Table1[[#This Row],[budget]]</f>
        <v>2280.9523809523807</v>
      </c>
      <c r="M58" t="s">
        <v>999</v>
      </c>
      <c r="N58" t="s">
        <v>1630</v>
      </c>
    </row>
    <row r="59" spans="1:15" x14ac:dyDescent="0.45">
      <c r="A59" t="s">
        <v>841</v>
      </c>
      <c r="B59">
        <v>95</v>
      </c>
      <c r="C59" t="s">
        <v>1159</v>
      </c>
      <c r="D59" t="s">
        <v>5807</v>
      </c>
      <c r="E59" t="s">
        <v>11</v>
      </c>
      <c r="F59">
        <v>1983</v>
      </c>
      <c r="G59">
        <v>6.1</v>
      </c>
      <c r="H59">
        <v>94900000</v>
      </c>
      <c r="I59">
        <v>4000000</v>
      </c>
      <c r="J59">
        <f t="shared" si="0"/>
        <v>90900000</v>
      </c>
      <c r="K59">
        <f>Table1[[#This Row],[Profit]]*100/Table1[[#This Row],[budget]]</f>
        <v>2272.5</v>
      </c>
      <c r="M59" t="s">
        <v>6360</v>
      </c>
      <c r="N59" t="s">
        <v>2286</v>
      </c>
    </row>
    <row r="60" spans="1:15" x14ac:dyDescent="0.45">
      <c r="A60" t="s">
        <v>145</v>
      </c>
      <c r="B60">
        <v>120</v>
      </c>
      <c r="C60" t="s">
        <v>586</v>
      </c>
      <c r="D60" t="s">
        <v>5638</v>
      </c>
      <c r="E60" t="s">
        <v>11</v>
      </c>
      <c r="F60">
        <v>1986</v>
      </c>
      <c r="G60">
        <v>8.1</v>
      </c>
      <c r="H60">
        <v>137963328</v>
      </c>
      <c r="I60">
        <v>6000000</v>
      </c>
      <c r="J60">
        <f t="shared" si="0"/>
        <v>131963328</v>
      </c>
      <c r="K60">
        <f>Table1[[#This Row],[Profit]]*100/Table1[[#This Row],[budget]]</f>
        <v>2199.3888000000002</v>
      </c>
      <c r="M60" t="s">
        <v>6368</v>
      </c>
    </row>
    <row r="61" spans="1:15" x14ac:dyDescent="0.45">
      <c r="A61" t="s">
        <v>2354</v>
      </c>
      <c r="B61">
        <v>87</v>
      </c>
      <c r="C61" t="s">
        <v>733</v>
      </c>
      <c r="D61" t="s">
        <v>6050</v>
      </c>
      <c r="E61" t="s">
        <v>11</v>
      </c>
      <c r="F61">
        <v>2010</v>
      </c>
      <c r="G61">
        <v>5.6</v>
      </c>
      <c r="H61">
        <v>40990055</v>
      </c>
      <c r="I61">
        <v>1800000</v>
      </c>
      <c r="J61">
        <f t="shared" si="0"/>
        <v>39190055</v>
      </c>
      <c r="K61">
        <f>Table1[[#This Row],[Profit]]*100/Table1[[#This Row],[budget]]</f>
        <v>2177.2252777777776</v>
      </c>
      <c r="M61" t="s">
        <v>999</v>
      </c>
      <c r="N61" t="s">
        <v>1426</v>
      </c>
    </row>
    <row r="62" spans="1:15" x14ac:dyDescent="0.45">
      <c r="A62" t="s">
        <v>102</v>
      </c>
      <c r="B62">
        <v>96</v>
      </c>
      <c r="C62" t="s">
        <v>456</v>
      </c>
      <c r="D62" t="s">
        <v>6286</v>
      </c>
      <c r="E62" t="s">
        <v>11</v>
      </c>
      <c r="F62">
        <v>1996</v>
      </c>
      <c r="G62">
        <v>7.4</v>
      </c>
      <c r="H62">
        <v>4505922</v>
      </c>
      <c r="I62">
        <v>200000</v>
      </c>
      <c r="J62">
        <f t="shared" si="0"/>
        <v>4305922</v>
      </c>
      <c r="K62">
        <f>Table1[[#This Row],[Profit]]*100/Table1[[#This Row],[budget]]</f>
        <v>2152.9609999999998</v>
      </c>
      <c r="M62" t="s">
        <v>589</v>
      </c>
    </row>
    <row r="63" spans="1:15" x14ac:dyDescent="0.45">
      <c r="A63" t="s">
        <v>795</v>
      </c>
      <c r="B63">
        <v>175</v>
      </c>
      <c r="C63" t="s">
        <v>359</v>
      </c>
      <c r="D63" t="s">
        <v>5633</v>
      </c>
      <c r="E63" t="s">
        <v>11</v>
      </c>
      <c r="F63">
        <v>1972</v>
      </c>
      <c r="G63">
        <v>9.1999999999999993</v>
      </c>
      <c r="H63">
        <v>134821952</v>
      </c>
      <c r="I63">
        <v>6000000</v>
      </c>
      <c r="J63">
        <f t="shared" si="0"/>
        <v>128821952</v>
      </c>
      <c r="K63">
        <f>Table1[[#This Row],[Profit]]*100/Table1[[#This Row],[budget]]</f>
        <v>2147.0325333333335</v>
      </c>
      <c r="M63" t="s">
        <v>589</v>
      </c>
    </row>
    <row r="64" spans="1:15" x14ac:dyDescent="0.45">
      <c r="A64" t="s">
        <v>2465</v>
      </c>
      <c r="B64">
        <v>215</v>
      </c>
      <c r="C64" t="s">
        <v>2466</v>
      </c>
      <c r="D64" t="s">
        <v>6204</v>
      </c>
      <c r="E64" t="s">
        <v>11</v>
      </c>
      <c r="F64">
        <v>1970</v>
      </c>
      <c r="G64">
        <v>8.1</v>
      </c>
      <c r="H64">
        <v>13300000</v>
      </c>
      <c r="I64">
        <v>600000</v>
      </c>
      <c r="J64">
        <f t="shared" si="0"/>
        <v>12700000</v>
      </c>
      <c r="K64">
        <f>Table1[[#This Row],[Profit]]*100/Table1[[#This Row],[budget]]</f>
        <v>2116.6666666666665</v>
      </c>
      <c r="M64" t="s">
        <v>6367</v>
      </c>
      <c r="N64" t="s">
        <v>6360</v>
      </c>
    </row>
    <row r="65" spans="1:16" x14ac:dyDescent="0.45">
      <c r="A65" t="s">
        <v>1889</v>
      </c>
      <c r="B65">
        <v>95</v>
      </c>
      <c r="C65" t="s">
        <v>828</v>
      </c>
      <c r="D65" t="s">
        <v>5811</v>
      </c>
      <c r="E65" t="s">
        <v>11</v>
      </c>
      <c r="F65">
        <v>2005</v>
      </c>
      <c r="G65">
        <v>6.6</v>
      </c>
      <c r="H65">
        <v>87025093</v>
      </c>
      <c r="I65">
        <v>4000000</v>
      </c>
      <c r="J65">
        <f t="shared" si="0"/>
        <v>83025093</v>
      </c>
      <c r="K65">
        <f>Table1[[#This Row],[Profit]]*100/Table1[[#This Row],[budget]]</f>
        <v>2075.6273249999999</v>
      </c>
      <c r="M65" t="s">
        <v>6366</v>
      </c>
    </row>
    <row r="66" spans="1:16" x14ac:dyDescent="0.45">
      <c r="A66" t="s">
        <v>1891</v>
      </c>
      <c r="B66">
        <v>85</v>
      </c>
      <c r="C66" t="s">
        <v>721</v>
      </c>
      <c r="D66" t="s">
        <v>5912</v>
      </c>
      <c r="E66" t="s">
        <v>11</v>
      </c>
      <c r="F66">
        <v>2013</v>
      </c>
      <c r="G66">
        <v>5.7</v>
      </c>
      <c r="H66">
        <v>64423650</v>
      </c>
      <c r="I66">
        <v>3000000</v>
      </c>
      <c r="J66">
        <f t="shared" ref="J66:J129" si="1">H66-I66</f>
        <v>61423650</v>
      </c>
      <c r="K66">
        <f>Table1[[#This Row],[Profit]]*100/Table1[[#This Row],[budget]]</f>
        <v>2047.4549999999999</v>
      </c>
      <c r="M66" t="s">
        <v>1630</v>
      </c>
      <c r="N66" t="s">
        <v>1426</v>
      </c>
    </row>
    <row r="67" spans="1:16" x14ac:dyDescent="0.45">
      <c r="A67" t="s">
        <v>864</v>
      </c>
      <c r="B67">
        <v>89</v>
      </c>
      <c r="C67" t="s">
        <v>1114</v>
      </c>
      <c r="D67" t="s">
        <v>6123</v>
      </c>
      <c r="E67" t="s">
        <v>11</v>
      </c>
      <c r="F67">
        <v>1980</v>
      </c>
      <c r="G67">
        <v>6.8</v>
      </c>
      <c r="H67">
        <v>21378000</v>
      </c>
      <c r="I67">
        <v>1000000</v>
      </c>
      <c r="J67">
        <f t="shared" si="1"/>
        <v>20378000</v>
      </c>
      <c r="K67">
        <f>Table1[[#This Row],[Profit]]*100/Table1[[#This Row],[budget]]</f>
        <v>2037.8</v>
      </c>
      <c r="M67" t="s">
        <v>999</v>
      </c>
    </row>
    <row r="68" spans="1:16" x14ac:dyDescent="0.45">
      <c r="A68" t="s">
        <v>1762</v>
      </c>
      <c r="B68">
        <v>138</v>
      </c>
      <c r="C68" t="s">
        <v>359</v>
      </c>
      <c r="D68" t="s">
        <v>6056</v>
      </c>
      <c r="E68" t="s">
        <v>11</v>
      </c>
      <c r="F68">
        <v>2001</v>
      </c>
      <c r="G68">
        <v>7.5</v>
      </c>
      <c r="H68">
        <v>35918429</v>
      </c>
      <c r="I68">
        <v>1700000</v>
      </c>
      <c r="J68">
        <f t="shared" si="1"/>
        <v>34218429</v>
      </c>
      <c r="K68">
        <f>Table1[[#This Row],[Profit]]*100/Table1[[#This Row],[budget]]</f>
        <v>2012.8487647058823</v>
      </c>
      <c r="M68" t="s">
        <v>589</v>
      </c>
    </row>
    <row r="69" spans="1:16" x14ac:dyDescent="0.45">
      <c r="A69" t="s">
        <v>1491</v>
      </c>
      <c r="B69">
        <v>94</v>
      </c>
      <c r="C69" t="s">
        <v>999</v>
      </c>
      <c r="D69" t="s">
        <v>5716</v>
      </c>
      <c r="E69" t="s">
        <v>11</v>
      </c>
      <c r="F69">
        <v>2011</v>
      </c>
      <c r="G69">
        <v>5.8</v>
      </c>
      <c r="H69">
        <v>104007828</v>
      </c>
      <c r="I69">
        <v>5000000</v>
      </c>
      <c r="J69">
        <f t="shared" si="1"/>
        <v>99007828</v>
      </c>
      <c r="K69">
        <f>Table1[[#This Row],[Profit]]*100/Table1[[#This Row],[budget]]</f>
        <v>1980.1565599999999</v>
      </c>
    </row>
    <row r="70" spans="1:16" x14ac:dyDescent="0.45">
      <c r="A70" t="s">
        <v>278</v>
      </c>
      <c r="B70">
        <v>100</v>
      </c>
      <c r="C70" t="s">
        <v>589</v>
      </c>
      <c r="D70" t="s">
        <v>6103</v>
      </c>
      <c r="E70" t="s">
        <v>11</v>
      </c>
      <c r="F70">
        <v>1989</v>
      </c>
      <c r="G70">
        <v>7.2</v>
      </c>
      <c r="H70">
        <v>24741700</v>
      </c>
      <c r="I70">
        <v>1200000</v>
      </c>
      <c r="J70">
        <f t="shared" si="1"/>
        <v>23541700</v>
      </c>
      <c r="K70">
        <f>Table1[[#This Row],[Profit]]*100/Table1[[#This Row],[budget]]</f>
        <v>1961.8083333333334</v>
      </c>
    </row>
    <row r="71" spans="1:16" x14ac:dyDescent="0.45">
      <c r="A71" t="s">
        <v>1104</v>
      </c>
      <c r="B71">
        <v>174</v>
      </c>
      <c r="C71" t="s">
        <v>1991</v>
      </c>
      <c r="D71" t="s">
        <v>5458</v>
      </c>
      <c r="E71" t="s">
        <v>11</v>
      </c>
      <c r="F71">
        <v>1965</v>
      </c>
      <c r="G71">
        <v>8</v>
      </c>
      <c r="H71">
        <v>163214286</v>
      </c>
      <c r="I71">
        <v>8200000</v>
      </c>
      <c r="J71">
        <f t="shared" si="1"/>
        <v>155014286</v>
      </c>
      <c r="K71">
        <f>Table1[[#This Row],[Profit]]*100/Table1[[#This Row],[budget]]</f>
        <v>1890.4181219512195</v>
      </c>
      <c r="M71" t="s">
        <v>589</v>
      </c>
      <c r="N71" t="s">
        <v>6363</v>
      </c>
      <c r="O71" t="s">
        <v>6365</v>
      </c>
      <c r="P71" t="s">
        <v>2286</v>
      </c>
    </row>
    <row r="72" spans="1:16" x14ac:dyDescent="0.45">
      <c r="A72" t="s">
        <v>644</v>
      </c>
      <c r="B72">
        <v>122</v>
      </c>
      <c r="C72" t="s">
        <v>2078</v>
      </c>
      <c r="D72" t="s">
        <v>5639</v>
      </c>
      <c r="E72" t="s">
        <v>11</v>
      </c>
      <c r="F72">
        <v>2004</v>
      </c>
      <c r="G72">
        <v>7.5</v>
      </c>
      <c r="H72">
        <v>119078393</v>
      </c>
      <c r="I72">
        <v>6000000</v>
      </c>
      <c r="J72">
        <f t="shared" si="1"/>
        <v>113078393</v>
      </c>
      <c r="K72">
        <f>Table1[[#This Row],[Profit]]*100/Table1[[#This Row],[budget]]</f>
        <v>1884.6398833333333</v>
      </c>
      <c r="M72" t="s">
        <v>589</v>
      </c>
      <c r="N72" t="s">
        <v>6368</v>
      </c>
    </row>
    <row r="73" spans="1:16" x14ac:dyDescent="0.45">
      <c r="A73" t="s">
        <v>1981</v>
      </c>
      <c r="B73">
        <v>93</v>
      </c>
      <c r="C73" t="s">
        <v>702</v>
      </c>
      <c r="D73" t="s">
        <v>5438</v>
      </c>
      <c r="E73" t="s">
        <v>11</v>
      </c>
      <c r="F73">
        <v>1986</v>
      </c>
      <c r="G73">
        <v>6.5</v>
      </c>
      <c r="H73">
        <v>174635000</v>
      </c>
      <c r="I73">
        <v>8800000</v>
      </c>
      <c r="J73">
        <f t="shared" si="1"/>
        <v>165835000</v>
      </c>
      <c r="K73">
        <f>Table1[[#This Row],[Profit]]*100/Table1[[#This Row],[budget]]</f>
        <v>1884.4886363636363</v>
      </c>
      <c r="M73" t="s">
        <v>302</v>
      </c>
    </row>
    <row r="74" spans="1:16" x14ac:dyDescent="0.45">
      <c r="A74" t="s">
        <v>459</v>
      </c>
      <c r="B74">
        <v>78</v>
      </c>
      <c r="C74" t="s">
        <v>259</v>
      </c>
      <c r="D74" t="s">
        <v>6302</v>
      </c>
      <c r="E74" t="s">
        <v>11</v>
      </c>
      <c r="F74">
        <v>2000</v>
      </c>
      <c r="G74">
        <v>6.3</v>
      </c>
      <c r="H74">
        <v>2882062</v>
      </c>
      <c r="I74">
        <v>150000</v>
      </c>
      <c r="J74">
        <f t="shared" si="1"/>
        <v>2732062</v>
      </c>
      <c r="K74">
        <f>Table1[[#This Row],[Profit]]*100/Table1[[#This Row],[budget]]</f>
        <v>1821.3746666666666</v>
      </c>
      <c r="M74" t="s">
        <v>589</v>
      </c>
      <c r="N74" t="s">
        <v>2286</v>
      </c>
    </row>
    <row r="75" spans="1:16" x14ac:dyDescent="0.45">
      <c r="A75" t="s">
        <v>1202</v>
      </c>
      <c r="B75">
        <v>96</v>
      </c>
      <c r="C75" t="s">
        <v>259</v>
      </c>
      <c r="D75" t="s">
        <v>5535</v>
      </c>
      <c r="E75" t="s">
        <v>11</v>
      </c>
      <c r="F75">
        <v>2007</v>
      </c>
      <c r="G75">
        <v>7.5</v>
      </c>
      <c r="H75">
        <v>143492840</v>
      </c>
      <c r="I75">
        <v>7500000</v>
      </c>
      <c r="J75">
        <f t="shared" si="1"/>
        <v>135992840</v>
      </c>
      <c r="K75">
        <f>Table1[[#This Row],[Profit]]*100/Table1[[#This Row],[budget]]</f>
        <v>1813.2378666666666</v>
      </c>
      <c r="M75" t="s">
        <v>589</v>
      </c>
      <c r="N75" t="s">
        <v>2286</v>
      </c>
    </row>
    <row r="76" spans="1:16" x14ac:dyDescent="0.45">
      <c r="A76" t="s">
        <v>2407</v>
      </c>
      <c r="B76">
        <v>86</v>
      </c>
      <c r="C76" t="s">
        <v>711</v>
      </c>
      <c r="D76" t="s">
        <v>6131</v>
      </c>
      <c r="E76" t="s">
        <v>11</v>
      </c>
      <c r="F76">
        <v>2012</v>
      </c>
      <c r="G76">
        <v>5</v>
      </c>
      <c r="H76">
        <v>18112929</v>
      </c>
      <c r="I76">
        <v>1000000</v>
      </c>
      <c r="J76">
        <f t="shared" si="1"/>
        <v>17112929</v>
      </c>
      <c r="K76">
        <f>Table1[[#This Row],[Profit]]*100/Table1[[#This Row],[budget]]</f>
        <v>1711.2928999999999</v>
      </c>
      <c r="M76" t="s">
        <v>6366</v>
      </c>
      <c r="N76" t="s">
        <v>1630</v>
      </c>
      <c r="O76" t="s">
        <v>1426</v>
      </c>
    </row>
    <row r="77" spans="1:16" x14ac:dyDescent="0.45">
      <c r="A77" t="s">
        <v>1907</v>
      </c>
      <c r="B77">
        <v>97</v>
      </c>
      <c r="C77" t="s">
        <v>889</v>
      </c>
      <c r="D77" t="s">
        <v>6049</v>
      </c>
      <c r="E77" t="s">
        <v>11</v>
      </c>
      <c r="F77">
        <v>1984</v>
      </c>
      <c r="G77">
        <v>5.9</v>
      </c>
      <c r="H77">
        <v>32600000</v>
      </c>
      <c r="I77">
        <v>1800000</v>
      </c>
      <c r="J77">
        <f t="shared" si="1"/>
        <v>30800000</v>
      </c>
      <c r="K77">
        <f>Table1[[#This Row],[Profit]]*100/Table1[[#This Row],[budget]]</f>
        <v>1711.1111111111111</v>
      </c>
      <c r="M77" t="s">
        <v>1426</v>
      </c>
    </row>
    <row r="78" spans="1:16" x14ac:dyDescent="0.45">
      <c r="A78" t="s">
        <v>1787</v>
      </c>
      <c r="B78">
        <v>108</v>
      </c>
      <c r="C78" t="s">
        <v>2553</v>
      </c>
      <c r="D78" t="s">
        <v>6334</v>
      </c>
      <c r="E78" t="s">
        <v>11</v>
      </c>
      <c r="F78">
        <v>1972</v>
      </c>
      <c r="G78">
        <v>6.1</v>
      </c>
      <c r="H78">
        <v>180483</v>
      </c>
      <c r="I78">
        <v>10000</v>
      </c>
      <c r="J78">
        <f t="shared" si="1"/>
        <v>170483</v>
      </c>
      <c r="K78">
        <f>Table1[[#This Row],[Profit]]*100/Table1[[#This Row],[budget]]</f>
        <v>1704.83</v>
      </c>
      <c r="M78" t="s">
        <v>6359</v>
      </c>
      <c r="N78" t="s">
        <v>999</v>
      </c>
    </row>
    <row r="79" spans="1:16" x14ac:dyDescent="0.45">
      <c r="A79" t="s">
        <v>1123</v>
      </c>
      <c r="B79">
        <v>96</v>
      </c>
      <c r="C79" t="s">
        <v>302</v>
      </c>
      <c r="D79" t="s">
        <v>5794</v>
      </c>
      <c r="E79" t="s">
        <v>11</v>
      </c>
      <c r="F79">
        <v>1984</v>
      </c>
      <c r="G79">
        <v>6.7</v>
      </c>
      <c r="H79">
        <v>81200000</v>
      </c>
      <c r="I79">
        <v>4500000</v>
      </c>
      <c r="J79">
        <f t="shared" si="1"/>
        <v>76700000</v>
      </c>
      <c r="K79">
        <f>Table1[[#This Row],[Profit]]*100/Table1[[#This Row],[budget]]</f>
        <v>1704.4444444444443</v>
      </c>
    </row>
    <row r="80" spans="1:16" x14ac:dyDescent="0.45">
      <c r="A80" t="s">
        <v>503</v>
      </c>
      <c r="B80">
        <v>91</v>
      </c>
      <c r="C80" t="s">
        <v>999</v>
      </c>
      <c r="D80" t="s">
        <v>6130</v>
      </c>
      <c r="E80" t="s">
        <v>11</v>
      </c>
      <c r="F80">
        <v>1981</v>
      </c>
      <c r="G80">
        <v>6.6</v>
      </c>
      <c r="H80">
        <v>17986000</v>
      </c>
      <c r="I80">
        <v>1000000</v>
      </c>
      <c r="J80">
        <f t="shared" si="1"/>
        <v>16986000</v>
      </c>
      <c r="K80">
        <f>Table1[[#This Row],[Profit]]*100/Table1[[#This Row],[budget]]</f>
        <v>1698.6</v>
      </c>
    </row>
    <row r="81" spans="1:15" x14ac:dyDescent="0.45">
      <c r="A81" t="s">
        <v>1085</v>
      </c>
      <c r="B81">
        <v>85</v>
      </c>
      <c r="C81" t="s">
        <v>994</v>
      </c>
      <c r="D81" t="s">
        <v>6175</v>
      </c>
      <c r="E81" t="s">
        <v>11</v>
      </c>
      <c r="F81">
        <v>2013</v>
      </c>
      <c r="G81">
        <v>7.5</v>
      </c>
      <c r="H81">
        <v>16097842</v>
      </c>
      <c r="I81">
        <v>900000</v>
      </c>
      <c r="J81">
        <f t="shared" si="1"/>
        <v>15197842</v>
      </c>
      <c r="K81">
        <f>Table1[[#This Row],[Profit]]*100/Table1[[#This Row],[budget]]</f>
        <v>1688.6491111111111</v>
      </c>
      <c r="M81" t="s">
        <v>589</v>
      </c>
      <c r="N81" t="s">
        <v>2286</v>
      </c>
    </row>
    <row r="82" spans="1:15" x14ac:dyDescent="0.45">
      <c r="A82" t="s">
        <v>1257</v>
      </c>
      <c r="B82">
        <v>99</v>
      </c>
      <c r="C82" t="s">
        <v>1398</v>
      </c>
      <c r="D82" t="s">
        <v>6287</v>
      </c>
      <c r="E82" t="s">
        <v>1371</v>
      </c>
      <c r="F82">
        <v>1964</v>
      </c>
      <c r="G82">
        <v>8</v>
      </c>
      <c r="H82">
        <v>3500000</v>
      </c>
      <c r="I82">
        <v>200000</v>
      </c>
      <c r="J82">
        <f t="shared" si="1"/>
        <v>3300000</v>
      </c>
      <c r="K82">
        <f>Table1[[#This Row],[Profit]]*100/Table1[[#This Row],[budget]]</f>
        <v>1650</v>
      </c>
      <c r="M82" t="s">
        <v>589</v>
      </c>
      <c r="N82" t="s">
        <v>1910</v>
      </c>
    </row>
    <row r="83" spans="1:15" x14ac:dyDescent="0.45">
      <c r="A83" t="s">
        <v>2185</v>
      </c>
      <c r="B83">
        <v>129</v>
      </c>
      <c r="C83" t="s">
        <v>589</v>
      </c>
      <c r="D83" t="s">
        <v>6016</v>
      </c>
      <c r="E83" t="s">
        <v>11</v>
      </c>
      <c r="F83">
        <v>2011</v>
      </c>
      <c r="G83">
        <v>7</v>
      </c>
      <c r="H83">
        <v>34522221</v>
      </c>
      <c r="I83">
        <v>2000000</v>
      </c>
      <c r="J83">
        <f t="shared" si="1"/>
        <v>32522221</v>
      </c>
      <c r="K83">
        <f>Table1[[#This Row],[Profit]]*100/Table1[[#This Row],[budget]]</f>
        <v>1626.11105</v>
      </c>
    </row>
    <row r="84" spans="1:15" x14ac:dyDescent="0.45">
      <c r="A84" t="s">
        <v>2079</v>
      </c>
      <c r="B84">
        <v>110</v>
      </c>
      <c r="C84" t="s">
        <v>2080</v>
      </c>
      <c r="D84" t="s">
        <v>5640</v>
      </c>
      <c r="E84" t="s">
        <v>11</v>
      </c>
      <c r="F84">
        <v>1969</v>
      </c>
      <c r="G84">
        <v>8.1</v>
      </c>
      <c r="H84">
        <v>102308900</v>
      </c>
      <c r="I84">
        <v>6000000</v>
      </c>
      <c r="J84">
        <f t="shared" si="1"/>
        <v>96308900</v>
      </c>
      <c r="K84">
        <f>Table1[[#This Row],[Profit]]*100/Table1[[#This Row],[budget]]</f>
        <v>1605.1483333333333</v>
      </c>
      <c r="M84" t="s">
        <v>6359</v>
      </c>
      <c r="N84" t="s">
        <v>589</v>
      </c>
      <c r="O84" t="s">
        <v>1910</v>
      </c>
    </row>
    <row r="85" spans="1:15" x14ac:dyDescent="0.45">
      <c r="A85" t="s">
        <v>2081</v>
      </c>
      <c r="B85">
        <v>139</v>
      </c>
      <c r="C85" t="s">
        <v>2082</v>
      </c>
      <c r="D85" t="s">
        <v>5641</v>
      </c>
      <c r="E85" t="s">
        <v>11</v>
      </c>
      <c r="F85">
        <v>1964</v>
      </c>
      <c r="G85">
        <v>7.8</v>
      </c>
      <c r="H85">
        <v>102300000</v>
      </c>
      <c r="I85">
        <v>6000000</v>
      </c>
      <c r="J85">
        <f t="shared" si="1"/>
        <v>96300000</v>
      </c>
      <c r="K85">
        <f>Table1[[#This Row],[Profit]]*100/Table1[[#This Row],[budget]]</f>
        <v>1605</v>
      </c>
      <c r="M85" t="s">
        <v>6363</v>
      </c>
      <c r="N85" t="s">
        <v>6364</v>
      </c>
      <c r="O85" t="s">
        <v>6365</v>
      </c>
    </row>
    <row r="86" spans="1:15" x14ac:dyDescent="0.45">
      <c r="A86" t="s">
        <v>2040</v>
      </c>
      <c r="B86">
        <v>110</v>
      </c>
      <c r="C86" t="s">
        <v>15</v>
      </c>
      <c r="D86" t="s">
        <v>5907</v>
      </c>
      <c r="E86" t="s">
        <v>11</v>
      </c>
      <c r="F86">
        <v>1964</v>
      </c>
      <c r="G86">
        <v>7.8</v>
      </c>
      <c r="H86">
        <v>51100000</v>
      </c>
      <c r="I86">
        <v>3000000</v>
      </c>
      <c r="J86">
        <f t="shared" si="1"/>
        <v>48100000</v>
      </c>
      <c r="K86">
        <f>Table1[[#This Row],[Profit]]*100/Table1[[#This Row],[budget]]</f>
        <v>1603.3333333333333</v>
      </c>
      <c r="M86" t="s">
        <v>178</v>
      </c>
      <c r="N86" t="s">
        <v>1426</v>
      </c>
    </row>
    <row r="87" spans="1:15" x14ac:dyDescent="0.45">
      <c r="A87" t="s">
        <v>438</v>
      </c>
      <c r="B87">
        <v>105</v>
      </c>
      <c r="C87" t="s">
        <v>318</v>
      </c>
      <c r="D87" t="s">
        <v>5041</v>
      </c>
      <c r="E87" t="s">
        <v>11</v>
      </c>
      <c r="F87">
        <v>1984</v>
      </c>
      <c r="G87">
        <v>7.3</v>
      </c>
      <c r="H87">
        <v>234760500</v>
      </c>
      <c r="I87">
        <v>14000000</v>
      </c>
      <c r="J87">
        <f t="shared" si="1"/>
        <v>220760500</v>
      </c>
      <c r="K87">
        <f>Table1[[#This Row],[Profit]]*100/Table1[[#This Row],[budget]]</f>
        <v>1576.8607142857143</v>
      </c>
      <c r="M87" t="s">
        <v>302</v>
      </c>
      <c r="N87" t="s">
        <v>6359</v>
      </c>
    </row>
    <row r="88" spans="1:15" x14ac:dyDescent="0.45">
      <c r="A88" t="s">
        <v>2003</v>
      </c>
      <c r="B88">
        <v>91</v>
      </c>
      <c r="C88" t="s">
        <v>259</v>
      </c>
      <c r="D88" t="s">
        <v>6267</v>
      </c>
      <c r="E88" t="s">
        <v>11</v>
      </c>
      <c r="F88">
        <v>2001</v>
      </c>
      <c r="G88">
        <v>6.9</v>
      </c>
      <c r="H88">
        <v>4186931</v>
      </c>
      <c r="I88">
        <v>250000</v>
      </c>
      <c r="J88">
        <f t="shared" si="1"/>
        <v>3936931</v>
      </c>
      <c r="K88">
        <f>Table1[[#This Row],[Profit]]*100/Table1[[#This Row],[budget]]</f>
        <v>1574.7724000000001</v>
      </c>
      <c r="M88" t="s">
        <v>589</v>
      </c>
      <c r="N88" t="s">
        <v>2286</v>
      </c>
    </row>
    <row r="89" spans="1:15" x14ac:dyDescent="0.45">
      <c r="A89" t="s">
        <v>70</v>
      </c>
      <c r="B89">
        <v>106</v>
      </c>
      <c r="C89" t="s">
        <v>1362</v>
      </c>
      <c r="D89" t="s">
        <v>5714</v>
      </c>
      <c r="E89" t="s">
        <v>11</v>
      </c>
      <c r="F89">
        <v>2013</v>
      </c>
      <c r="G89">
        <v>6.6</v>
      </c>
      <c r="H89">
        <v>83574831</v>
      </c>
      <c r="I89">
        <v>5000000</v>
      </c>
      <c r="J89">
        <f t="shared" si="1"/>
        <v>78574831</v>
      </c>
      <c r="K89">
        <f>Table1[[#This Row],[Profit]]*100/Table1[[#This Row],[budget]]</f>
        <v>1571.4966199999999</v>
      </c>
      <c r="M89" t="s">
        <v>999</v>
      </c>
      <c r="N89" t="s">
        <v>1426</v>
      </c>
    </row>
    <row r="90" spans="1:15" x14ac:dyDescent="0.45">
      <c r="A90" t="s">
        <v>278</v>
      </c>
      <c r="B90">
        <v>110</v>
      </c>
      <c r="C90" t="s">
        <v>456</v>
      </c>
      <c r="D90" t="s">
        <v>5554</v>
      </c>
      <c r="E90" t="s">
        <v>11</v>
      </c>
      <c r="F90">
        <v>2012</v>
      </c>
      <c r="G90">
        <v>6.1</v>
      </c>
      <c r="H90">
        <v>113709992</v>
      </c>
      <c r="I90">
        <v>7000000</v>
      </c>
      <c r="J90">
        <f t="shared" si="1"/>
        <v>106709992</v>
      </c>
      <c r="K90">
        <f>Table1[[#This Row],[Profit]]*100/Table1[[#This Row],[budget]]</f>
        <v>1524.428457142857</v>
      </c>
      <c r="M90" t="s">
        <v>589</v>
      </c>
    </row>
    <row r="91" spans="1:15" x14ac:dyDescent="0.45">
      <c r="A91" t="s">
        <v>1094</v>
      </c>
      <c r="B91">
        <v>127</v>
      </c>
      <c r="C91" t="s">
        <v>10</v>
      </c>
      <c r="D91" t="s">
        <v>4742</v>
      </c>
      <c r="E91" t="s">
        <v>11</v>
      </c>
      <c r="F91">
        <v>1980</v>
      </c>
      <c r="G91">
        <v>8.8000000000000007</v>
      </c>
      <c r="H91">
        <v>290158751</v>
      </c>
      <c r="I91">
        <v>18000000</v>
      </c>
      <c r="J91">
        <f t="shared" si="1"/>
        <v>272158751</v>
      </c>
      <c r="K91">
        <f>Table1[[#This Row],[Profit]]*100/Table1[[#This Row],[budget]]</f>
        <v>1511.993061111111</v>
      </c>
      <c r="M91" t="s">
        <v>178</v>
      </c>
      <c r="N91" t="s">
        <v>6364</v>
      </c>
      <c r="O91" t="s">
        <v>1630</v>
      </c>
    </row>
    <row r="92" spans="1:15" x14ac:dyDescent="0.45">
      <c r="A92" t="s">
        <v>477</v>
      </c>
      <c r="B92">
        <v>110</v>
      </c>
      <c r="C92" t="s">
        <v>828</v>
      </c>
      <c r="D92" t="s">
        <v>5913</v>
      </c>
      <c r="E92" t="s">
        <v>11</v>
      </c>
      <c r="F92">
        <v>2012</v>
      </c>
      <c r="G92">
        <v>6.8</v>
      </c>
      <c r="H92">
        <v>48056940</v>
      </c>
      <c r="I92">
        <v>3000000</v>
      </c>
      <c r="J92">
        <f t="shared" si="1"/>
        <v>45056940</v>
      </c>
      <c r="K92">
        <f>Table1[[#This Row],[Profit]]*100/Table1[[#This Row],[budget]]</f>
        <v>1501.8979999999999</v>
      </c>
      <c r="M92" t="s">
        <v>6366</v>
      </c>
    </row>
    <row r="93" spans="1:15" x14ac:dyDescent="0.45">
      <c r="A93" t="s">
        <v>2150</v>
      </c>
      <c r="B93">
        <v>86</v>
      </c>
      <c r="C93" t="s">
        <v>495</v>
      </c>
      <c r="D93" t="s">
        <v>5965</v>
      </c>
      <c r="E93" t="s">
        <v>11</v>
      </c>
      <c r="F93">
        <v>2013</v>
      </c>
      <c r="G93">
        <v>5.0999999999999996</v>
      </c>
      <c r="H93">
        <v>40041683</v>
      </c>
      <c r="I93">
        <v>2500000</v>
      </c>
      <c r="J93">
        <f t="shared" si="1"/>
        <v>37541683</v>
      </c>
      <c r="K93">
        <f>Table1[[#This Row],[Profit]]*100/Table1[[#This Row],[budget]]</f>
        <v>1501.66732</v>
      </c>
      <c r="M93" t="s">
        <v>6364</v>
      </c>
    </row>
    <row r="94" spans="1:15" x14ac:dyDescent="0.45">
      <c r="A94" t="s">
        <v>232</v>
      </c>
      <c r="B94">
        <v>103</v>
      </c>
      <c r="C94" t="s">
        <v>530</v>
      </c>
      <c r="D94" t="s">
        <v>4791</v>
      </c>
      <c r="E94" t="s">
        <v>11</v>
      </c>
      <c r="F94">
        <v>1990</v>
      </c>
      <c r="G94">
        <v>7.5</v>
      </c>
      <c r="H94">
        <v>285761243</v>
      </c>
      <c r="I94">
        <v>18000000</v>
      </c>
      <c r="J94">
        <f t="shared" si="1"/>
        <v>267761243</v>
      </c>
      <c r="K94">
        <f>Table1[[#This Row],[Profit]]*100/Table1[[#This Row],[budget]]</f>
        <v>1487.5624611111111</v>
      </c>
      <c r="M94" t="s">
        <v>6363</v>
      </c>
    </row>
    <row r="95" spans="1:15" x14ac:dyDescent="0.45">
      <c r="A95" t="s">
        <v>806</v>
      </c>
      <c r="B95">
        <v>100</v>
      </c>
      <c r="C95" t="s">
        <v>1651</v>
      </c>
      <c r="D95" t="s">
        <v>6105</v>
      </c>
      <c r="E95" t="s">
        <v>11</v>
      </c>
      <c r="F95">
        <v>2001</v>
      </c>
      <c r="G95">
        <v>7.1</v>
      </c>
      <c r="H95">
        <v>18488314</v>
      </c>
      <c r="I95">
        <v>1200000</v>
      </c>
      <c r="J95">
        <f t="shared" si="1"/>
        <v>17288314</v>
      </c>
      <c r="K95">
        <f>Table1[[#This Row],[Profit]]*100/Table1[[#This Row],[budget]]</f>
        <v>1440.6928333333333</v>
      </c>
      <c r="M95" t="s">
        <v>6359</v>
      </c>
      <c r="N95" t="s">
        <v>6366</v>
      </c>
    </row>
    <row r="96" spans="1:15" x14ac:dyDescent="0.45">
      <c r="A96" t="s">
        <v>1080</v>
      </c>
      <c r="B96">
        <v>87</v>
      </c>
      <c r="C96" t="s">
        <v>527</v>
      </c>
      <c r="D96" t="s">
        <v>6102</v>
      </c>
      <c r="E96" t="s">
        <v>11</v>
      </c>
      <c r="F96">
        <v>1981</v>
      </c>
      <c r="G96">
        <v>6.1</v>
      </c>
      <c r="H96">
        <v>19100000</v>
      </c>
      <c r="I96">
        <v>1250000</v>
      </c>
      <c r="J96">
        <f t="shared" si="1"/>
        <v>17850000</v>
      </c>
      <c r="K96">
        <f>Table1[[#This Row],[Profit]]*100/Table1[[#This Row],[budget]]</f>
        <v>1428</v>
      </c>
      <c r="M96" t="s">
        <v>6366</v>
      </c>
      <c r="N96" t="s">
        <v>1426</v>
      </c>
    </row>
    <row r="97" spans="1:14" x14ac:dyDescent="0.45">
      <c r="A97" t="s">
        <v>192</v>
      </c>
      <c r="B97">
        <v>102</v>
      </c>
      <c r="C97" t="s">
        <v>666</v>
      </c>
      <c r="D97" t="s">
        <v>5241</v>
      </c>
      <c r="E97" t="s">
        <v>11</v>
      </c>
      <c r="F97">
        <v>1987</v>
      </c>
      <c r="G97">
        <v>5.9</v>
      </c>
      <c r="H97">
        <v>167780960</v>
      </c>
      <c r="I97">
        <v>11000000</v>
      </c>
      <c r="J97">
        <f t="shared" si="1"/>
        <v>156780960</v>
      </c>
      <c r="K97">
        <f>Table1[[#This Row],[Profit]]*100/Table1[[#This Row],[budget]]</f>
        <v>1425.2814545454546</v>
      </c>
      <c r="M97" t="s">
        <v>589</v>
      </c>
      <c r="N97" t="s">
        <v>6363</v>
      </c>
    </row>
    <row r="98" spans="1:14" x14ac:dyDescent="0.45">
      <c r="A98" t="s">
        <v>79</v>
      </c>
      <c r="B98">
        <v>98</v>
      </c>
      <c r="C98" t="s">
        <v>792</v>
      </c>
      <c r="D98" t="s">
        <v>6268</v>
      </c>
      <c r="E98" t="s">
        <v>11</v>
      </c>
      <c r="F98">
        <v>2002</v>
      </c>
      <c r="G98">
        <v>7.2</v>
      </c>
      <c r="H98">
        <v>3799339</v>
      </c>
      <c r="I98">
        <v>250000</v>
      </c>
      <c r="J98">
        <f t="shared" si="1"/>
        <v>3549339</v>
      </c>
      <c r="K98">
        <f>Table1[[#This Row],[Profit]]*100/Table1[[#This Row],[budget]]</f>
        <v>1419.7356</v>
      </c>
      <c r="M98" t="s">
        <v>589</v>
      </c>
      <c r="N98" t="s">
        <v>2286</v>
      </c>
    </row>
    <row r="99" spans="1:14" x14ac:dyDescent="0.45">
      <c r="A99" t="s">
        <v>990</v>
      </c>
      <c r="B99">
        <v>101</v>
      </c>
      <c r="C99" t="s">
        <v>999</v>
      </c>
      <c r="D99" t="s">
        <v>6048</v>
      </c>
      <c r="E99" t="s">
        <v>11</v>
      </c>
      <c r="F99">
        <v>1984</v>
      </c>
      <c r="G99">
        <v>7.5</v>
      </c>
      <c r="H99">
        <v>26505000</v>
      </c>
      <c r="I99">
        <v>1800000</v>
      </c>
      <c r="J99">
        <f t="shared" si="1"/>
        <v>24705000</v>
      </c>
      <c r="K99">
        <f>Table1[[#This Row],[Profit]]*100/Table1[[#This Row],[budget]]</f>
        <v>1372.5</v>
      </c>
    </row>
    <row r="100" spans="1:14" x14ac:dyDescent="0.45">
      <c r="A100" t="s">
        <v>910</v>
      </c>
      <c r="B100">
        <v>110</v>
      </c>
      <c r="C100" t="s">
        <v>15</v>
      </c>
      <c r="D100" t="s">
        <v>6121</v>
      </c>
      <c r="E100" t="s">
        <v>11</v>
      </c>
      <c r="F100">
        <v>1962</v>
      </c>
      <c r="G100">
        <v>7.3</v>
      </c>
      <c r="H100">
        <v>16067035</v>
      </c>
      <c r="I100">
        <v>1100000</v>
      </c>
      <c r="J100">
        <f t="shared" si="1"/>
        <v>14967035</v>
      </c>
      <c r="K100">
        <f>Table1[[#This Row],[Profit]]*100/Table1[[#This Row],[budget]]</f>
        <v>1360.6395454545454</v>
      </c>
      <c r="M100" t="s">
        <v>178</v>
      </c>
      <c r="N100" t="s">
        <v>1426</v>
      </c>
    </row>
    <row r="101" spans="1:14" x14ac:dyDescent="0.45">
      <c r="A101" t="s">
        <v>2408</v>
      </c>
      <c r="B101">
        <v>86</v>
      </c>
      <c r="C101" t="s">
        <v>1114</v>
      </c>
      <c r="D101" t="s">
        <v>6132</v>
      </c>
      <c r="E101" t="s">
        <v>11</v>
      </c>
      <c r="F101">
        <v>1987</v>
      </c>
      <c r="G101">
        <v>7</v>
      </c>
      <c r="H101">
        <v>14564027</v>
      </c>
      <c r="I101">
        <v>1000000</v>
      </c>
      <c r="J101">
        <f t="shared" si="1"/>
        <v>13564027</v>
      </c>
      <c r="K101">
        <f>Table1[[#This Row],[Profit]]*100/Table1[[#This Row],[budget]]</f>
        <v>1356.4027000000001</v>
      </c>
      <c r="M101" t="s">
        <v>999</v>
      </c>
    </row>
    <row r="102" spans="1:14" x14ac:dyDescent="0.45">
      <c r="A102" t="s">
        <v>984</v>
      </c>
      <c r="B102">
        <v>99</v>
      </c>
      <c r="C102" t="s">
        <v>666</v>
      </c>
      <c r="D102" t="s">
        <v>5525</v>
      </c>
      <c r="E102" t="s">
        <v>11</v>
      </c>
      <c r="F102">
        <v>1989</v>
      </c>
      <c r="G102">
        <v>7.4</v>
      </c>
      <c r="H102">
        <v>106593296</v>
      </c>
      <c r="I102">
        <v>7500000</v>
      </c>
      <c r="J102">
        <f t="shared" si="1"/>
        <v>99093296</v>
      </c>
      <c r="K102">
        <f>Table1[[#This Row],[Profit]]*100/Table1[[#This Row],[budget]]</f>
        <v>1321.2439466666667</v>
      </c>
      <c r="M102" t="s">
        <v>589</v>
      </c>
      <c r="N102" t="s">
        <v>6363</v>
      </c>
    </row>
    <row r="103" spans="1:14" x14ac:dyDescent="0.45">
      <c r="A103" t="s">
        <v>2451</v>
      </c>
      <c r="B103">
        <v>123</v>
      </c>
      <c r="C103" t="s">
        <v>1190</v>
      </c>
      <c r="D103" t="s">
        <v>6214</v>
      </c>
      <c r="E103" t="s">
        <v>2444</v>
      </c>
      <c r="F103">
        <v>2011</v>
      </c>
      <c r="G103">
        <v>8.4</v>
      </c>
      <c r="H103">
        <v>7098492</v>
      </c>
      <c r="I103">
        <v>500000</v>
      </c>
      <c r="J103">
        <f t="shared" si="1"/>
        <v>6598492</v>
      </c>
      <c r="K103">
        <f>Table1[[#This Row],[Profit]]*100/Table1[[#This Row],[budget]]</f>
        <v>1319.6984</v>
      </c>
      <c r="M103" t="s">
        <v>6366</v>
      </c>
    </row>
    <row r="104" spans="1:14" x14ac:dyDescent="0.45">
      <c r="A104" t="s">
        <v>959</v>
      </c>
      <c r="B104">
        <v>126</v>
      </c>
      <c r="C104" t="s">
        <v>589</v>
      </c>
      <c r="D104" t="s">
        <v>5299</v>
      </c>
      <c r="E104" t="s">
        <v>11</v>
      </c>
      <c r="F104">
        <v>1997</v>
      </c>
      <c r="G104">
        <v>8.3000000000000007</v>
      </c>
      <c r="H104">
        <v>138339411</v>
      </c>
      <c r="I104">
        <v>10000000</v>
      </c>
      <c r="J104">
        <f t="shared" si="1"/>
        <v>128339411</v>
      </c>
      <c r="K104">
        <f>Table1[[#This Row],[Profit]]*100/Table1[[#This Row],[budget]]</f>
        <v>1283.39411</v>
      </c>
    </row>
    <row r="105" spans="1:14" x14ac:dyDescent="0.45">
      <c r="A105" t="s">
        <v>1090</v>
      </c>
      <c r="B105">
        <v>102</v>
      </c>
      <c r="C105" t="s">
        <v>302</v>
      </c>
      <c r="D105" t="s">
        <v>6278</v>
      </c>
      <c r="E105" t="s">
        <v>11</v>
      </c>
      <c r="F105">
        <v>1994</v>
      </c>
      <c r="G105">
        <v>7.8</v>
      </c>
      <c r="H105">
        <v>3151130</v>
      </c>
      <c r="I105">
        <v>230000</v>
      </c>
      <c r="J105">
        <f t="shared" si="1"/>
        <v>2921130</v>
      </c>
      <c r="K105">
        <f>Table1[[#This Row],[Profit]]*100/Table1[[#This Row],[budget]]</f>
        <v>1270.0565217391304</v>
      </c>
    </row>
    <row r="106" spans="1:14" x14ac:dyDescent="0.45">
      <c r="A106" t="s">
        <v>2254</v>
      </c>
      <c r="B106">
        <v>87</v>
      </c>
      <c r="C106" t="s">
        <v>1114</v>
      </c>
      <c r="D106" t="s">
        <v>5993</v>
      </c>
      <c r="E106" t="s">
        <v>11</v>
      </c>
      <c r="F106">
        <v>1985</v>
      </c>
      <c r="G106">
        <v>5.4</v>
      </c>
      <c r="H106">
        <v>30000000</v>
      </c>
      <c r="I106">
        <v>2200000</v>
      </c>
      <c r="J106">
        <f t="shared" si="1"/>
        <v>27800000</v>
      </c>
      <c r="K106">
        <f>Table1[[#This Row],[Profit]]*100/Table1[[#This Row],[budget]]</f>
        <v>1263.6363636363637</v>
      </c>
      <c r="M106" t="s">
        <v>999</v>
      </c>
    </row>
    <row r="107" spans="1:14" x14ac:dyDescent="0.45">
      <c r="A107" t="s">
        <v>2522</v>
      </c>
      <c r="B107">
        <v>90</v>
      </c>
      <c r="C107" t="s">
        <v>48</v>
      </c>
      <c r="D107" t="s">
        <v>6274</v>
      </c>
      <c r="E107" t="s">
        <v>11</v>
      </c>
      <c r="F107">
        <v>2011</v>
      </c>
      <c r="G107">
        <v>6.7</v>
      </c>
      <c r="H107">
        <v>3388210</v>
      </c>
      <c r="I107">
        <v>250000</v>
      </c>
      <c r="J107">
        <f t="shared" si="1"/>
        <v>3138210</v>
      </c>
      <c r="K107">
        <f>Table1[[#This Row],[Profit]]*100/Table1[[#This Row],[budget]]</f>
        <v>1255.2840000000001</v>
      </c>
      <c r="M107" t="s">
        <v>2286</v>
      </c>
    </row>
    <row r="108" spans="1:14" x14ac:dyDescent="0.45">
      <c r="A108" t="s">
        <v>321</v>
      </c>
      <c r="B108">
        <v>178</v>
      </c>
      <c r="C108" t="s">
        <v>359</v>
      </c>
      <c r="D108" t="s">
        <v>5472</v>
      </c>
      <c r="E108" t="s">
        <v>11</v>
      </c>
      <c r="F108">
        <v>1994</v>
      </c>
      <c r="G108">
        <v>8.9</v>
      </c>
      <c r="H108">
        <v>107930000</v>
      </c>
      <c r="I108">
        <v>8000000</v>
      </c>
      <c r="J108">
        <f t="shared" si="1"/>
        <v>99930000</v>
      </c>
      <c r="K108">
        <f>Table1[[#This Row],[Profit]]*100/Table1[[#This Row],[budget]]</f>
        <v>1249.125</v>
      </c>
      <c r="M108" t="s">
        <v>589</v>
      </c>
    </row>
    <row r="109" spans="1:14" x14ac:dyDescent="0.45">
      <c r="A109" t="s">
        <v>503</v>
      </c>
      <c r="B109">
        <v>106</v>
      </c>
      <c r="C109" t="s">
        <v>166</v>
      </c>
      <c r="D109" t="s">
        <v>5246</v>
      </c>
      <c r="E109" t="s">
        <v>11</v>
      </c>
      <c r="F109">
        <v>1984</v>
      </c>
      <c r="G109">
        <v>7.2</v>
      </c>
      <c r="H109">
        <v>148170000</v>
      </c>
      <c r="I109">
        <v>11000000</v>
      </c>
      <c r="J109">
        <f t="shared" si="1"/>
        <v>137170000</v>
      </c>
      <c r="K109">
        <f>Table1[[#This Row],[Profit]]*100/Table1[[#This Row],[budget]]</f>
        <v>1247</v>
      </c>
      <c r="M109" t="s">
        <v>6364</v>
      </c>
      <c r="N109" t="s">
        <v>999</v>
      </c>
    </row>
    <row r="110" spans="1:14" x14ac:dyDescent="0.45">
      <c r="A110" t="s">
        <v>77</v>
      </c>
      <c r="B110">
        <v>115</v>
      </c>
      <c r="C110" t="s">
        <v>33</v>
      </c>
      <c r="D110" t="s">
        <v>4743</v>
      </c>
      <c r="E110" t="s">
        <v>11</v>
      </c>
      <c r="F110">
        <v>1981</v>
      </c>
      <c r="G110">
        <v>8.5</v>
      </c>
      <c r="H110">
        <v>242374454</v>
      </c>
      <c r="I110">
        <v>18000000</v>
      </c>
      <c r="J110">
        <f t="shared" si="1"/>
        <v>224374454</v>
      </c>
      <c r="K110">
        <f>Table1[[#This Row],[Profit]]*100/Table1[[#This Row],[budget]]</f>
        <v>1246.5247444444444</v>
      </c>
      <c r="M110" t="s">
        <v>178</v>
      </c>
    </row>
    <row r="111" spans="1:14" x14ac:dyDescent="0.45">
      <c r="A111" t="s">
        <v>2290</v>
      </c>
      <c r="B111">
        <v>87</v>
      </c>
      <c r="C111" t="s">
        <v>19</v>
      </c>
      <c r="D111" t="s">
        <v>5966</v>
      </c>
      <c r="E111" t="s">
        <v>11</v>
      </c>
      <c r="F111">
        <v>2012</v>
      </c>
      <c r="G111">
        <v>5.0999999999999996</v>
      </c>
      <c r="H111">
        <v>33349949</v>
      </c>
      <c r="I111">
        <v>2500000</v>
      </c>
      <c r="J111">
        <f t="shared" si="1"/>
        <v>30849949</v>
      </c>
      <c r="K111">
        <f>Table1[[#This Row],[Profit]]*100/Table1[[#This Row],[budget]]</f>
        <v>1233.9979599999999</v>
      </c>
    </row>
    <row r="112" spans="1:14" x14ac:dyDescent="0.45">
      <c r="A112" t="s">
        <v>2424</v>
      </c>
      <c r="B112">
        <v>92</v>
      </c>
      <c r="C112" t="s">
        <v>884</v>
      </c>
      <c r="D112" t="s">
        <v>6308</v>
      </c>
      <c r="E112" t="s">
        <v>11</v>
      </c>
      <c r="F112">
        <v>2011</v>
      </c>
      <c r="G112">
        <v>7</v>
      </c>
      <c r="H112">
        <v>1316074</v>
      </c>
      <c r="I112">
        <v>100000</v>
      </c>
      <c r="J112">
        <f t="shared" si="1"/>
        <v>1216074</v>
      </c>
      <c r="K112">
        <f>Table1[[#This Row],[Profit]]*100/Table1[[#This Row],[budget]]</f>
        <v>1216.0740000000001</v>
      </c>
      <c r="M112" t="s">
        <v>2286</v>
      </c>
      <c r="N112" t="s">
        <v>1630</v>
      </c>
    </row>
    <row r="113" spans="1:14" x14ac:dyDescent="0.45">
      <c r="A113" t="s">
        <v>1725</v>
      </c>
      <c r="B113">
        <v>91</v>
      </c>
      <c r="C113" t="s">
        <v>887</v>
      </c>
      <c r="D113" t="s">
        <v>5867</v>
      </c>
      <c r="E113" t="s">
        <v>11</v>
      </c>
      <c r="F113">
        <v>1997</v>
      </c>
      <c r="G113">
        <v>7.2</v>
      </c>
      <c r="H113">
        <v>45857453</v>
      </c>
      <c r="I113">
        <v>3500000</v>
      </c>
      <c r="J113">
        <f t="shared" si="1"/>
        <v>42357453</v>
      </c>
      <c r="K113">
        <f>Table1[[#This Row],[Profit]]*100/Table1[[#This Row],[budget]]</f>
        <v>1210.2129428571429</v>
      </c>
      <c r="M113" t="s">
        <v>589</v>
      </c>
      <c r="N113" t="s">
        <v>6360</v>
      </c>
    </row>
    <row r="114" spans="1:14" x14ac:dyDescent="0.45">
      <c r="A114" t="s">
        <v>2276</v>
      </c>
      <c r="B114">
        <v>98</v>
      </c>
      <c r="C114" t="s">
        <v>259</v>
      </c>
      <c r="D114" t="s">
        <v>6280</v>
      </c>
      <c r="E114" t="s">
        <v>11</v>
      </c>
      <c r="F114">
        <v>1990</v>
      </c>
      <c r="G114">
        <v>7.5</v>
      </c>
      <c r="H114">
        <v>2938208</v>
      </c>
      <c r="I114">
        <v>225000</v>
      </c>
      <c r="J114">
        <f t="shared" si="1"/>
        <v>2713208</v>
      </c>
      <c r="K114">
        <f>Table1[[#This Row],[Profit]]*100/Table1[[#This Row],[budget]]</f>
        <v>1205.8702222222223</v>
      </c>
      <c r="M114" t="s">
        <v>589</v>
      </c>
      <c r="N114" t="s">
        <v>2286</v>
      </c>
    </row>
    <row r="115" spans="1:14" x14ac:dyDescent="0.45">
      <c r="A115" t="s">
        <v>172</v>
      </c>
      <c r="B115">
        <v>94</v>
      </c>
      <c r="C115" t="s">
        <v>889</v>
      </c>
      <c r="D115" t="s">
        <v>5771</v>
      </c>
      <c r="E115" t="s">
        <v>11</v>
      </c>
      <c r="F115">
        <v>2015</v>
      </c>
      <c r="G115">
        <v>6.2</v>
      </c>
      <c r="H115">
        <v>65069140</v>
      </c>
      <c r="I115">
        <v>5000000</v>
      </c>
      <c r="J115">
        <f t="shared" si="1"/>
        <v>60069140</v>
      </c>
      <c r="K115">
        <f>Table1[[#This Row],[Profit]]*100/Table1[[#This Row],[budget]]</f>
        <v>1201.3828000000001</v>
      </c>
      <c r="M115" t="s">
        <v>1426</v>
      </c>
    </row>
    <row r="116" spans="1:14" x14ac:dyDescent="0.45">
      <c r="A116" t="s">
        <v>1222</v>
      </c>
      <c r="B116">
        <v>99</v>
      </c>
      <c r="C116" t="s">
        <v>828</v>
      </c>
      <c r="D116" t="s">
        <v>5606</v>
      </c>
      <c r="E116" t="s">
        <v>11</v>
      </c>
      <c r="F116">
        <v>2014</v>
      </c>
      <c r="G116">
        <v>5.4</v>
      </c>
      <c r="H116">
        <v>84263837</v>
      </c>
      <c r="I116">
        <v>6500000</v>
      </c>
      <c r="J116">
        <f t="shared" si="1"/>
        <v>77763837</v>
      </c>
      <c r="K116">
        <f>Table1[[#This Row],[Profit]]*100/Table1[[#This Row],[budget]]</f>
        <v>1196.3667230769231</v>
      </c>
      <c r="M116" t="s">
        <v>6366</v>
      </c>
    </row>
    <row r="117" spans="1:14" x14ac:dyDescent="0.45">
      <c r="A117" t="s">
        <v>2292</v>
      </c>
      <c r="B117">
        <v>75</v>
      </c>
      <c r="C117" t="s">
        <v>2127</v>
      </c>
      <c r="D117" t="s">
        <v>5968</v>
      </c>
      <c r="E117" t="s">
        <v>11</v>
      </c>
      <c r="F117">
        <v>2013</v>
      </c>
      <c r="G117">
        <v>6.7</v>
      </c>
      <c r="H117">
        <v>32230907</v>
      </c>
      <c r="I117">
        <v>2500000</v>
      </c>
      <c r="J117">
        <f t="shared" si="1"/>
        <v>29730907</v>
      </c>
      <c r="K117">
        <f>Table1[[#This Row],[Profit]]*100/Table1[[#This Row],[budget]]</f>
        <v>1189.2362800000001</v>
      </c>
      <c r="M117" t="s">
        <v>19</v>
      </c>
    </row>
    <row r="118" spans="1:14" x14ac:dyDescent="0.45">
      <c r="A118" t="s">
        <v>1453</v>
      </c>
      <c r="B118">
        <v>87</v>
      </c>
      <c r="C118" t="s">
        <v>2127</v>
      </c>
      <c r="D118" t="s">
        <v>5715</v>
      </c>
      <c r="E118" t="s">
        <v>11</v>
      </c>
      <c r="F118">
        <v>2002</v>
      </c>
      <c r="G118">
        <v>6.6</v>
      </c>
      <c r="H118">
        <v>64267897</v>
      </c>
      <c r="I118">
        <v>5000000</v>
      </c>
      <c r="J118">
        <f t="shared" si="1"/>
        <v>59267897</v>
      </c>
      <c r="K118">
        <f>Table1[[#This Row],[Profit]]*100/Table1[[#This Row],[budget]]</f>
        <v>1185.3579400000001</v>
      </c>
      <c r="M118" t="s">
        <v>19</v>
      </c>
    </row>
    <row r="119" spans="1:14" x14ac:dyDescent="0.45">
      <c r="A119" t="s">
        <v>1934</v>
      </c>
      <c r="B119">
        <v>85</v>
      </c>
      <c r="C119" t="s">
        <v>259</v>
      </c>
      <c r="D119" t="s">
        <v>6331</v>
      </c>
      <c r="E119" t="s">
        <v>11</v>
      </c>
      <c r="F119">
        <v>2005</v>
      </c>
      <c r="G119">
        <v>6.6</v>
      </c>
      <c r="H119">
        <v>192467</v>
      </c>
      <c r="I119">
        <v>15000</v>
      </c>
      <c r="J119">
        <f t="shared" si="1"/>
        <v>177467</v>
      </c>
      <c r="K119">
        <f>Table1[[#This Row],[Profit]]*100/Table1[[#This Row],[budget]]</f>
        <v>1183.1133333333332</v>
      </c>
      <c r="M119" t="s">
        <v>589</v>
      </c>
      <c r="N119" t="s">
        <v>2286</v>
      </c>
    </row>
    <row r="120" spans="1:14" x14ac:dyDescent="0.45">
      <c r="A120" t="s">
        <v>574</v>
      </c>
      <c r="B120">
        <v>125</v>
      </c>
      <c r="C120" t="s">
        <v>306</v>
      </c>
      <c r="D120" t="s">
        <v>5046</v>
      </c>
      <c r="E120" t="s">
        <v>11</v>
      </c>
      <c r="F120">
        <v>1990</v>
      </c>
      <c r="G120">
        <v>6.9</v>
      </c>
      <c r="H120">
        <v>178406268</v>
      </c>
      <c r="I120">
        <v>14000000</v>
      </c>
      <c r="J120">
        <f t="shared" si="1"/>
        <v>164406268</v>
      </c>
      <c r="K120">
        <f>Table1[[#This Row],[Profit]]*100/Table1[[#This Row],[budget]]</f>
        <v>1174.3304857142857</v>
      </c>
      <c r="M120" t="s">
        <v>2286</v>
      </c>
    </row>
    <row r="121" spans="1:14" x14ac:dyDescent="0.45">
      <c r="A121" t="s">
        <v>824</v>
      </c>
      <c r="B121">
        <v>115</v>
      </c>
      <c r="C121" t="s">
        <v>2127</v>
      </c>
      <c r="D121" t="s">
        <v>5908</v>
      </c>
      <c r="E121" t="s">
        <v>11</v>
      </c>
      <c r="F121">
        <v>2000</v>
      </c>
      <c r="G121">
        <v>6.6</v>
      </c>
      <c r="H121">
        <v>38168022</v>
      </c>
      <c r="I121">
        <v>3000000</v>
      </c>
      <c r="J121">
        <f t="shared" si="1"/>
        <v>35168022</v>
      </c>
      <c r="K121">
        <f>Table1[[#This Row],[Profit]]*100/Table1[[#This Row],[budget]]</f>
        <v>1172.2674</v>
      </c>
      <c r="M121" t="s">
        <v>19</v>
      </c>
    </row>
    <row r="122" spans="1:14" x14ac:dyDescent="0.45">
      <c r="A122" t="s">
        <v>742</v>
      </c>
      <c r="B122">
        <v>143</v>
      </c>
      <c r="C122" t="s">
        <v>978</v>
      </c>
      <c r="D122" t="s">
        <v>5601</v>
      </c>
      <c r="E122" t="s">
        <v>11</v>
      </c>
      <c r="F122">
        <v>1995</v>
      </c>
      <c r="G122">
        <v>7.3</v>
      </c>
      <c r="H122">
        <v>82528097</v>
      </c>
      <c r="I122">
        <v>6500000</v>
      </c>
      <c r="J122">
        <f t="shared" si="1"/>
        <v>76028097</v>
      </c>
      <c r="K122">
        <f>Table1[[#This Row],[Profit]]*100/Table1[[#This Row],[budget]]</f>
        <v>1169.6630307692308</v>
      </c>
      <c r="M122" t="s">
        <v>6360</v>
      </c>
    </row>
    <row r="123" spans="1:14" x14ac:dyDescent="0.45">
      <c r="A123" t="s">
        <v>2541</v>
      </c>
      <c r="B123">
        <v>90</v>
      </c>
      <c r="C123" t="s">
        <v>456</v>
      </c>
      <c r="D123" t="s">
        <v>6305</v>
      </c>
      <c r="E123" t="s">
        <v>11</v>
      </c>
      <c r="F123">
        <v>2011</v>
      </c>
      <c r="G123">
        <v>6.7</v>
      </c>
      <c r="H123">
        <v>1573712</v>
      </c>
      <c r="I123">
        <v>125000</v>
      </c>
      <c r="J123">
        <f t="shared" si="1"/>
        <v>1448712</v>
      </c>
      <c r="K123">
        <f>Table1[[#This Row],[Profit]]*100/Table1[[#This Row],[budget]]</f>
        <v>1158.9695999999999</v>
      </c>
      <c r="M123" t="s">
        <v>589</v>
      </c>
    </row>
    <row r="124" spans="1:14" x14ac:dyDescent="0.45">
      <c r="A124" t="s">
        <v>910</v>
      </c>
      <c r="B124">
        <v>115</v>
      </c>
      <c r="C124" t="s">
        <v>15</v>
      </c>
      <c r="D124" t="s">
        <v>6009</v>
      </c>
      <c r="E124" t="s">
        <v>11</v>
      </c>
      <c r="F124">
        <v>1963</v>
      </c>
      <c r="G124">
        <v>7.5</v>
      </c>
      <c r="H124">
        <v>24800000</v>
      </c>
      <c r="I124">
        <v>2000000</v>
      </c>
      <c r="J124">
        <f t="shared" si="1"/>
        <v>22800000</v>
      </c>
      <c r="K124">
        <f>Table1[[#This Row],[Profit]]*100/Table1[[#This Row],[budget]]</f>
        <v>1140</v>
      </c>
      <c r="M124" t="s">
        <v>178</v>
      </c>
      <c r="N124" t="s">
        <v>1426</v>
      </c>
    </row>
    <row r="125" spans="1:14" x14ac:dyDescent="0.45">
      <c r="A125" t="s">
        <v>2529</v>
      </c>
      <c r="B125">
        <v>101</v>
      </c>
      <c r="C125" t="s">
        <v>589</v>
      </c>
      <c r="D125" t="s">
        <v>6289</v>
      </c>
      <c r="E125" t="s">
        <v>11</v>
      </c>
      <c r="F125">
        <v>2010</v>
      </c>
      <c r="G125">
        <v>6.4</v>
      </c>
      <c r="H125">
        <v>2428241</v>
      </c>
      <c r="I125">
        <v>200000</v>
      </c>
      <c r="J125">
        <f t="shared" si="1"/>
        <v>2228241</v>
      </c>
      <c r="K125">
        <f>Table1[[#This Row],[Profit]]*100/Table1[[#This Row],[budget]]</f>
        <v>1114.1205</v>
      </c>
    </row>
    <row r="126" spans="1:14" x14ac:dyDescent="0.45">
      <c r="A126" t="s">
        <v>315</v>
      </c>
      <c r="B126">
        <v>110</v>
      </c>
      <c r="C126" t="s">
        <v>309</v>
      </c>
      <c r="D126" t="s">
        <v>4924</v>
      </c>
      <c r="E126" t="s">
        <v>11</v>
      </c>
      <c r="F126">
        <v>1986</v>
      </c>
      <c r="G126">
        <v>6.9</v>
      </c>
      <c r="H126">
        <v>176781728</v>
      </c>
      <c r="I126">
        <v>15000000</v>
      </c>
      <c r="J126">
        <f t="shared" si="1"/>
        <v>161781728</v>
      </c>
      <c r="K126">
        <f>Table1[[#This Row],[Profit]]*100/Table1[[#This Row],[budget]]</f>
        <v>1078.5448533333333</v>
      </c>
      <c r="M126" t="s">
        <v>589</v>
      </c>
      <c r="N126" t="s">
        <v>2286</v>
      </c>
    </row>
    <row r="127" spans="1:14" x14ac:dyDescent="0.45">
      <c r="A127" t="s">
        <v>75</v>
      </c>
      <c r="B127">
        <v>117</v>
      </c>
      <c r="C127" t="s">
        <v>259</v>
      </c>
      <c r="D127" t="s">
        <v>5795</v>
      </c>
      <c r="E127" t="s">
        <v>11</v>
      </c>
      <c r="F127">
        <v>1994</v>
      </c>
      <c r="G127">
        <v>7.1</v>
      </c>
      <c r="H127">
        <v>52700832</v>
      </c>
      <c r="I127">
        <v>4500000</v>
      </c>
      <c r="J127">
        <f t="shared" si="1"/>
        <v>48200832</v>
      </c>
      <c r="K127">
        <f>Table1[[#This Row],[Profit]]*100/Table1[[#This Row],[budget]]</f>
        <v>1071.1296</v>
      </c>
      <c r="M127" t="s">
        <v>589</v>
      </c>
      <c r="N127" t="s">
        <v>2286</v>
      </c>
    </row>
    <row r="128" spans="1:14" x14ac:dyDescent="0.45">
      <c r="A128" t="s">
        <v>2128</v>
      </c>
      <c r="B128">
        <v>81</v>
      </c>
      <c r="C128" t="s">
        <v>999</v>
      </c>
      <c r="D128" t="s">
        <v>5780</v>
      </c>
      <c r="E128" t="s">
        <v>11</v>
      </c>
      <c r="F128">
        <v>2016</v>
      </c>
      <c r="G128">
        <v>6.9</v>
      </c>
      <c r="H128">
        <v>56536016</v>
      </c>
      <c r="I128">
        <v>4900000</v>
      </c>
      <c r="J128">
        <f t="shared" si="1"/>
        <v>51636016</v>
      </c>
      <c r="K128">
        <f>Table1[[#This Row],[Profit]]*100/Table1[[#This Row],[budget]]</f>
        <v>1053.7962448979592</v>
      </c>
    </row>
    <row r="129" spans="1:15" x14ac:dyDescent="0.45">
      <c r="A129" t="s">
        <v>84</v>
      </c>
      <c r="B129">
        <v>89</v>
      </c>
      <c r="C129" t="s">
        <v>456</v>
      </c>
      <c r="D129" t="s">
        <v>6220</v>
      </c>
      <c r="E129" t="s">
        <v>11</v>
      </c>
      <c r="F129">
        <v>2003</v>
      </c>
      <c r="G129">
        <v>7.7</v>
      </c>
      <c r="H129">
        <v>5739376</v>
      </c>
      <c r="I129">
        <v>500000</v>
      </c>
      <c r="J129">
        <f t="shared" si="1"/>
        <v>5239376</v>
      </c>
      <c r="K129">
        <f>Table1[[#This Row],[Profit]]*100/Table1[[#This Row],[budget]]</f>
        <v>1047.8751999999999</v>
      </c>
      <c r="M129" t="s">
        <v>589</v>
      </c>
    </row>
    <row r="130" spans="1:15" x14ac:dyDescent="0.45">
      <c r="A130" t="s">
        <v>2510</v>
      </c>
      <c r="B130">
        <v>90</v>
      </c>
      <c r="C130" t="s">
        <v>147</v>
      </c>
      <c r="D130" t="s">
        <v>6256</v>
      </c>
      <c r="E130" t="s">
        <v>11</v>
      </c>
      <c r="F130">
        <v>1987</v>
      </c>
      <c r="G130">
        <v>4.7</v>
      </c>
      <c r="H130">
        <v>4000000</v>
      </c>
      <c r="I130">
        <v>350000</v>
      </c>
      <c r="J130">
        <f t="shared" ref="J130:J193" si="2">H130-I130</f>
        <v>3650000</v>
      </c>
      <c r="K130">
        <f>Table1[[#This Row],[Profit]]*100/Table1[[#This Row],[budget]]</f>
        <v>1042.8571428571429</v>
      </c>
      <c r="M130" t="s">
        <v>589</v>
      </c>
    </row>
    <row r="131" spans="1:15" x14ac:dyDescent="0.45">
      <c r="A131" t="s">
        <v>981</v>
      </c>
      <c r="B131">
        <v>126</v>
      </c>
      <c r="C131" t="s">
        <v>982</v>
      </c>
      <c r="D131" t="s">
        <v>5459</v>
      </c>
      <c r="E131" t="s">
        <v>11</v>
      </c>
      <c r="F131">
        <v>1984</v>
      </c>
      <c r="G131">
        <v>7.2</v>
      </c>
      <c r="H131">
        <v>90800000</v>
      </c>
      <c r="I131">
        <v>8000000</v>
      </c>
      <c r="J131">
        <f t="shared" si="2"/>
        <v>82800000</v>
      </c>
      <c r="K131">
        <f>Table1[[#This Row],[Profit]]*100/Table1[[#This Row],[budget]]</f>
        <v>1035</v>
      </c>
      <c r="M131" t="s">
        <v>589</v>
      </c>
      <c r="N131" t="s">
        <v>6363</v>
      </c>
      <c r="O131" t="s">
        <v>6361</v>
      </c>
    </row>
    <row r="132" spans="1:15" x14ac:dyDescent="0.45">
      <c r="A132" t="s">
        <v>2310</v>
      </c>
      <c r="B132">
        <v>172</v>
      </c>
      <c r="C132" t="s">
        <v>896</v>
      </c>
      <c r="D132" t="s">
        <v>5997</v>
      </c>
      <c r="E132" t="s">
        <v>11</v>
      </c>
      <c r="F132">
        <v>1946</v>
      </c>
      <c r="G132">
        <v>8.1</v>
      </c>
      <c r="H132">
        <v>23650000</v>
      </c>
      <c r="I132">
        <v>2100000</v>
      </c>
      <c r="J132">
        <f t="shared" si="2"/>
        <v>21550000</v>
      </c>
      <c r="K132">
        <f>Table1[[#This Row],[Profit]]*100/Table1[[#This Row],[budget]]</f>
        <v>1026.1904761904761</v>
      </c>
      <c r="M132" t="s">
        <v>2286</v>
      </c>
      <c r="N132" t="s">
        <v>6368</v>
      </c>
    </row>
    <row r="133" spans="1:15" x14ac:dyDescent="0.45">
      <c r="A133" t="s">
        <v>841</v>
      </c>
      <c r="B133">
        <v>119</v>
      </c>
      <c r="C133" t="s">
        <v>1279</v>
      </c>
      <c r="D133" t="s">
        <v>5045</v>
      </c>
      <c r="E133" t="s">
        <v>11</v>
      </c>
      <c r="F133">
        <v>1987</v>
      </c>
      <c r="G133">
        <v>6.9</v>
      </c>
      <c r="H133">
        <v>156645693</v>
      </c>
      <c r="I133">
        <v>14000000</v>
      </c>
      <c r="J133">
        <f t="shared" si="2"/>
        <v>142645693</v>
      </c>
      <c r="K133">
        <f>Table1[[#This Row],[Profit]]*100/Table1[[#This Row],[budget]]</f>
        <v>1018.8978071428571</v>
      </c>
      <c r="M133" t="s">
        <v>2286</v>
      </c>
      <c r="N133" t="s">
        <v>1426</v>
      </c>
    </row>
    <row r="134" spans="1:15" x14ac:dyDescent="0.45">
      <c r="A134" t="s">
        <v>2011</v>
      </c>
      <c r="B134">
        <v>170</v>
      </c>
      <c r="C134" t="s">
        <v>2459</v>
      </c>
      <c r="D134" t="s">
        <v>6195</v>
      </c>
      <c r="E134" t="s">
        <v>11</v>
      </c>
      <c r="F134">
        <v>1994</v>
      </c>
      <c r="G134">
        <v>8.3000000000000007</v>
      </c>
      <c r="H134">
        <v>7830611</v>
      </c>
      <c r="I134">
        <v>700000</v>
      </c>
      <c r="J134">
        <f t="shared" si="2"/>
        <v>7130611</v>
      </c>
      <c r="K134">
        <f>Table1[[#This Row],[Profit]]*100/Table1[[#This Row],[budget]]</f>
        <v>1018.6587142857143</v>
      </c>
      <c r="M134" t="s">
        <v>589</v>
      </c>
      <c r="N134" t="s">
        <v>6361</v>
      </c>
    </row>
    <row r="135" spans="1:15" x14ac:dyDescent="0.45">
      <c r="A135" t="s">
        <v>1031</v>
      </c>
      <c r="B135">
        <v>101</v>
      </c>
      <c r="C135" t="s">
        <v>589</v>
      </c>
      <c r="D135" t="s">
        <v>5817</v>
      </c>
      <c r="E135" t="s">
        <v>11</v>
      </c>
      <c r="F135">
        <v>2003</v>
      </c>
      <c r="G135">
        <v>7.8</v>
      </c>
      <c r="H135">
        <v>44566004</v>
      </c>
      <c r="I135">
        <v>4000000</v>
      </c>
      <c r="J135">
        <f t="shared" si="2"/>
        <v>40566004</v>
      </c>
      <c r="K135">
        <f>Table1[[#This Row],[Profit]]*100/Table1[[#This Row],[budget]]</f>
        <v>1014.1501</v>
      </c>
    </row>
    <row r="136" spans="1:15" x14ac:dyDescent="0.45">
      <c r="A136" t="s">
        <v>85</v>
      </c>
      <c r="B136">
        <v>116</v>
      </c>
      <c r="C136" t="s">
        <v>346</v>
      </c>
      <c r="D136" t="s">
        <v>4719</v>
      </c>
      <c r="E136" t="s">
        <v>11</v>
      </c>
      <c r="F136">
        <v>1985</v>
      </c>
      <c r="G136">
        <v>8.5</v>
      </c>
      <c r="H136">
        <v>210609762</v>
      </c>
      <c r="I136">
        <v>19000000</v>
      </c>
      <c r="J136">
        <f t="shared" si="2"/>
        <v>191609762</v>
      </c>
      <c r="K136">
        <f>Table1[[#This Row],[Profit]]*100/Table1[[#This Row],[budget]]</f>
        <v>1008.4724315789474</v>
      </c>
      <c r="M136" t="s">
        <v>302</v>
      </c>
      <c r="N136" t="s">
        <v>1630</v>
      </c>
    </row>
    <row r="137" spans="1:15" x14ac:dyDescent="0.45">
      <c r="A137" t="s">
        <v>1472</v>
      </c>
      <c r="B137">
        <v>98</v>
      </c>
      <c r="C137" t="s">
        <v>527</v>
      </c>
      <c r="D137" t="s">
        <v>5308</v>
      </c>
      <c r="E137" t="s">
        <v>11</v>
      </c>
      <c r="F137">
        <v>2004</v>
      </c>
      <c r="G137">
        <v>5.9</v>
      </c>
      <c r="H137">
        <v>110175871</v>
      </c>
      <c r="I137">
        <v>10000000</v>
      </c>
      <c r="J137">
        <f t="shared" si="2"/>
        <v>100175871</v>
      </c>
      <c r="K137">
        <f>Table1[[#This Row],[Profit]]*100/Table1[[#This Row],[budget]]</f>
        <v>1001.75871</v>
      </c>
      <c r="M137" t="s">
        <v>6366</v>
      </c>
      <c r="N137" t="s">
        <v>1426</v>
      </c>
    </row>
    <row r="138" spans="1:15" x14ac:dyDescent="0.45">
      <c r="A138" t="s">
        <v>1491</v>
      </c>
      <c r="B138">
        <v>96</v>
      </c>
      <c r="C138" t="s">
        <v>999</v>
      </c>
      <c r="D138" t="s">
        <v>5719</v>
      </c>
      <c r="E138" t="s">
        <v>11</v>
      </c>
      <c r="F138">
        <v>2012</v>
      </c>
      <c r="G138">
        <v>4.5999999999999996</v>
      </c>
      <c r="H138">
        <v>53884821</v>
      </c>
      <c r="I138">
        <v>5000000</v>
      </c>
      <c r="J138">
        <f t="shared" si="2"/>
        <v>48884821</v>
      </c>
      <c r="K138">
        <f>Table1[[#This Row],[Profit]]*100/Table1[[#This Row],[budget]]</f>
        <v>977.69641999999999</v>
      </c>
    </row>
    <row r="139" spans="1:15" x14ac:dyDescent="0.45">
      <c r="A139" t="s">
        <v>2370</v>
      </c>
      <c r="B139">
        <v>92</v>
      </c>
      <c r="C139" t="s">
        <v>1089</v>
      </c>
      <c r="D139" t="s">
        <v>6117</v>
      </c>
      <c r="E139" t="s">
        <v>11</v>
      </c>
      <c r="F139">
        <v>1988</v>
      </c>
      <c r="G139">
        <v>6.8</v>
      </c>
      <c r="H139">
        <v>11806119</v>
      </c>
      <c r="I139">
        <v>1100000</v>
      </c>
      <c r="J139">
        <f t="shared" si="2"/>
        <v>10706119</v>
      </c>
      <c r="K139">
        <f>Table1[[#This Row],[Profit]]*100/Table1[[#This Row],[budget]]</f>
        <v>973.28354545454545</v>
      </c>
      <c r="M139" t="s">
        <v>6358</v>
      </c>
      <c r="N139" t="s">
        <v>589</v>
      </c>
      <c r="O139" t="s">
        <v>6361</v>
      </c>
    </row>
    <row r="140" spans="1:15" x14ac:dyDescent="0.45">
      <c r="A140" t="s">
        <v>2100</v>
      </c>
      <c r="B140">
        <v>102</v>
      </c>
      <c r="C140" t="s">
        <v>259</v>
      </c>
      <c r="D140" t="s">
        <v>5970</v>
      </c>
      <c r="E140" t="s">
        <v>11</v>
      </c>
      <c r="F140">
        <v>2004</v>
      </c>
      <c r="G140">
        <v>7.6</v>
      </c>
      <c r="H140">
        <v>26781723</v>
      </c>
      <c r="I140">
        <v>2500000</v>
      </c>
      <c r="J140">
        <f t="shared" si="2"/>
        <v>24281723</v>
      </c>
      <c r="K140">
        <f>Table1[[#This Row],[Profit]]*100/Table1[[#This Row],[budget]]</f>
        <v>971.26891999999998</v>
      </c>
      <c r="M140" t="s">
        <v>589</v>
      </c>
      <c r="N140" t="s">
        <v>2286</v>
      </c>
    </row>
    <row r="141" spans="1:15" x14ac:dyDescent="0.45">
      <c r="A141" t="s">
        <v>1155</v>
      </c>
      <c r="B141">
        <v>125</v>
      </c>
      <c r="C141" t="s">
        <v>297</v>
      </c>
      <c r="D141" t="s">
        <v>5692</v>
      </c>
      <c r="E141" t="s">
        <v>11</v>
      </c>
      <c r="F141">
        <v>1981</v>
      </c>
      <c r="G141">
        <v>7.2</v>
      </c>
      <c r="H141">
        <v>58800000</v>
      </c>
      <c r="I141">
        <v>5500000</v>
      </c>
      <c r="J141">
        <f t="shared" si="2"/>
        <v>53300000</v>
      </c>
      <c r="K141">
        <f>Table1[[#This Row],[Profit]]*100/Table1[[#This Row],[budget]]</f>
        <v>969.09090909090912</v>
      </c>
      <c r="M141" t="s">
        <v>589</v>
      </c>
      <c r="N141" t="s">
        <v>6361</v>
      </c>
    </row>
    <row r="142" spans="1:15" x14ac:dyDescent="0.45">
      <c r="A142" t="s">
        <v>2322</v>
      </c>
      <c r="B142">
        <v>108</v>
      </c>
      <c r="C142" t="s">
        <v>792</v>
      </c>
      <c r="D142" t="s">
        <v>6171</v>
      </c>
      <c r="E142" t="s">
        <v>11</v>
      </c>
      <c r="F142">
        <v>1954</v>
      </c>
      <c r="G142">
        <v>8.1999999999999993</v>
      </c>
      <c r="H142">
        <v>9600000</v>
      </c>
      <c r="I142">
        <v>910000</v>
      </c>
      <c r="J142">
        <f t="shared" si="2"/>
        <v>8690000</v>
      </c>
      <c r="K142">
        <f>Table1[[#This Row],[Profit]]*100/Table1[[#This Row],[budget]]</f>
        <v>954.94505494505495</v>
      </c>
      <c r="M142" t="s">
        <v>589</v>
      </c>
      <c r="N142" t="s">
        <v>2286</v>
      </c>
    </row>
    <row r="143" spans="1:15" x14ac:dyDescent="0.45">
      <c r="A143" t="s">
        <v>1333</v>
      </c>
      <c r="B143">
        <v>107</v>
      </c>
      <c r="C143" t="s">
        <v>259</v>
      </c>
      <c r="D143" t="s">
        <v>5629</v>
      </c>
      <c r="E143" t="s">
        <v>11</v>
      </c>
      <c r="F143">
        <v>2006</v>
      </c>
      <c r="G143">
        <v>5</v>
      </c>
      <c r="H143">
        <v>63231524</v>
      </c>
      <c r="I143">
        <v>6000000</v>
      </c>
      <c r="J143">
        <f t="shared" si="2"/>
        <v>57231524</v>
      </c>
      <c r="K143">
        <f>Table1[[#This Row],[Profit]]*100/Table1[[#This Row],[budget]]</f>
        <v>953.85873333333336</v>
      </c>
      <c r="M143" t="s">
        <v>589</v>
      </c>
      <c r="N143" t="s">
        <v>2286</v>
      </c>
    </row>
    <row r="144" spans="1:15" x14ac:dyDescent="0.45">
      <c r="A144" t="s">
        <v>1833</v>
      </c>
      <c r="B144">
        <v>133</v>
      </c>
      <c r="C144" t="s">
        <v>48</v>
      </c>
      <c r="D144" t="s">
        <v>5186</v>
      </c>
      <c r="E144" t="s">
        <v>11</v>
      </c>
      <c r="F144">
        <v>2014</v>
      </c>
      <c r="G144">
        <v>7.8</v>
      </c>
      <c r="H144">
        <v>124868837</v>
      </c>
      <c r="I144">
        <v>12000000</v>
      </c>
      <c r="J144">
        <f t="shared" si="2"/>
        <v>112868837</v>
      </c>
      <c r="K144">
        <f>Table1[[#This Row],[Profit]]*100/Table1[[#This Row],[budget]]</f>
        <v>940.57364166666662</v>
      </c>
      <c r="M144" t="s">
        <v>2286</v>
      </c>
    </row>
    <row r="145" spans="1:16" x14ac:dyDescent="0.45">
      <c r="A145" t="s">
        <v>2129</v>
      </c>
      <c r="B145">
        <v>89</v>
      </c>
      <c r="C145" t="s">
        <v>1114</v>
      </c>
      <c r="D145" t="s">
        <v>5717</v>
      </c>
      <c r="E145" t="s">
        <v>11</v>
      </c>
      <c r="F145">
        <v>2014</v>
      </c>
      <c r="G145">
        <v>4.4000000000000004</v>
      </c>
      <c r="H145">
        <v>50820940</v>
      </c>
      <c r="I145">
        <v>5000000</v>
      </c>
      <c r="J145">
        <f t="shared" si="2"/>
        <v>45820940</v>
      </c>
      <c r="K145">
        <f>Table1[[#This Row],[Profit]]*100/Table1[[#This Row],[budget]]</f>
        <v>916.41880000000003</v>
      </c>
      <c r="M145" t="s">
        <v>999</v>
      </c>
    </row>
    <row r="146" spans="1:16" x14ac:dyDescent="0.45">
      <c r="A146" t="s">
        <v>1290</v>
      </c>
      <c r="B146">
        <v>200</v>
      </c>
      <c r="C146" t="s">
        <v>896</v>
      </c>
      <c r="D146" t="s">
        <v>5248</v>
      </c>
      <c r="E146" t="s">
        <v>11</v>
      </c>
      <c r="F146">
        <v>1965</v>
      </c>
      <c r="G146">
        <v>8</v>
      </c>
      <c r="H146">
        <v>111722000</v>
      </c>
      <c r="I146">
        <v>11000000</v>
      </c>
      <c r="J146">
        <f t="shared" si="2"/>
        <v>100722000</v>
      </c>
      <c r="K146">
        <f>Table1[[#This Row],[Profit]]*100/Table1[[#This Row],[budget]]</f>
        <v>915.65454545454543</v>
      </c>
      <c r="M146" t="s">
        <v>2286</v>
      </c>
      <c r="N146" t="s">
        <v>6368</v>
      </c>
    </row>
    <row r="147" spans="1:16" x14ac:dyDescent="0.45">
      <c r="A147" t="s">
        <v>1442</v>
      </c>
      <c r="B147">
        <v>129</v>
      </c>
      <c r="C147" t="s">
        <v>357</v>
      </c>
      <c r="D147" t="s">
        <v>6005</v>
      </c>
      <c r="E147" t="s">
        <v>492</v>
      </c>
      <c r="F147">
        <v>2009</v>
      </c>
      <c r="G147">
        <v>8.1999999999999993</v>
      </c>
      <c r="H147">
        <v>20167424</v>
      </c>
      <c r="I147">
        <v>2000000</v>
      </c>
      <c r="J147">
        <f t="shared" si="2"/>
        <v>18167424</v>
      </c>
      <c r="K147">
        <f>Table1[[#This Row],[Profit]]*100/Table1[[#This Row],[budget]]</f>
        <v>908.37120000000004</v>
      </c>
      <c r="M147" t="s">
        <v>6366</v>
      </c>
      <c r="N147" t="s">
        <v>1426</v>
      </c>
    </row>
    <row r="148" spans="1:16" x14ac:dyDescent="0.45">
      <c r="A148" t="s">
        <v>1288</v>
      </c>
      <c r="B148">
        <v>90</v>
      </c>
      <c r="C148" t="s">
        <v>968</v>
      </c>
      <c r="D148" t="s">
        <v>6133</v>
      </c>
      <c r="E148" t="s">
        <v>11</v>
      </c>
      <c r="F148">
        <v>2005</v>
      </c>
      <c r="G148">
        <v>5.9</v>
      </c>
      <c r="H148">
        <v>10042266</v>
      </c>
      <c r="I148">
        <v>1000000</v>
      </c>
      <c r="J148">
        <f t="shared" si="2"/>
        <v>9042266</v>
      </c>
      <c r="K148">
        <f>Table1[[#This Row],[Profit]]*100/Table1[[#This Row],[budget]]</f>
        <v>904.22659999999996</v>
      </c>
      <c r="M148" t="s">
        <v>999</v>
      </c>
      <c r="N148" t="s">
        <v>6366</v>
      </c>
      <c r="O148" t="s">
        <v>1426</v>
      </c>
    </row>
    <row r="149" spans="1:16" x14ac:dyDescent="0.45">
      <c r="A149" t="s">
        <v>2557</v>
      </c>
      <c r="B149">
        <v>80</v>
      </c>
      <c r="C149" t="s">
        <v>1426</v>
      </c>
      <c r="D149" t="s">
        <v>6338</v>
      </c>
      <c r="E149" t="s">
        <v>11</v>
      </c>
      <c r="F149">
        <v>2005</v>
      </c>
      <c r="G149">
        <v>6.3</v>
      </c>
      <c r="H149">
        <v>70071</v>
      </c>
      <c r="I149">
        <v>7000</v>
      </c>
      <c r="J149">
        <f t="shared" si="2"/>
        <v>63071</v>
      </c>
      <c r="K149">
        <f>Table1[[#This Row],[Profit]]*100/Table1[[#This Row],[budget]]</f>
        <v>901.01428571428573</v>
      </c>
    </row>
    <row r="150" spans="1:16" x14ac:dyDescent="0.45">
      <c r="A150" t="s">
        <v>2412</v>
      </c>
      <c r="B150">
        <v>109</v>
      </c>
      <c r="C150" t="s">
        <v>887</v>
      </c>
      <c r="D150" t="s">
        <v>6172</v>
      </c>
      <c r="E150" t="s">
        <v>11</v>
      </c>
      <c r="F150">
        <v>1970</v>
      </c>
      <c r="G150">
        <v>6.2</v>
      </c>
      <c r="H150">
        <v>9000000</v>
      </c>
      <c r="I150">
        <v>900000</v>
      </c>
      <c r="J150">
        <f t="shared" si="2"/>
        <v>8100000</v>
      </c>
      <c r="K150">
        <f>Table1[[#This Row],[Profit]]*100/Table1[[#This Row],[budget]]</f>
        <v>900</v>
      </c>
      <c r="M150" t="s">
        <v>589</v>
      </c>
      <c r="N150" t="s">
        <v>6360</v>
      </c>
    </row>
    <row r="151" spans="1:16" x14ac:dyDescent="0.45">
      <c r="A151" t="s">
        <v>319</v>
      </c>
      <c r="B151">
        <v>88</v>
      </c>
      <c r="C151" t="s">
        <v>1280</v>
      </c>
      <c r="D151" t="s">
        <v>5791</v>
      </c>
      <c r="E151" t="s">
        <v>11</v>
      </c>
      <c r="F151">
        <v>1987</v>
      </c>
      <c r="G151">
        <v>6.6</v>
      </c>
      <c r="H151">
        <v>44793200</v>
      </c>
      <c r="I151">
        <v>4500000</v>
      </c>
      <c r="J151">
        <f t="shared" si="2"/>
        <v>40293200</v>
      </c>
      <c r="K151">
        <f>Table1[[#This Row],[Profit]]*100/Table1[[#This Row],[budget]]</f>
        <v>895.40444444444449</v>
      </c>
      <c r="M151" t="s">
        <v>6364</v>
      </c>
      <c r="N151" t="s">
        <v>999</v>
      </c>
      <c r="O151" t="s">
        <v>1426</v>
      </c>
    </row>
    <row r="152" spans="1:16" x14ac:dyDescent="0.45">
      <c r="A152" t="s">
        <v>544</v>
      </c>
      <c r="B152">
        <v>127</v>
      </c>
      <c r="C152" t="s">
        <v>1422</v>
      </c>
      <c r="D152" t="s">
        <v>4490</v>
      </c>
      <c r="E152" t="s">
        <v>11</v>
      </c>
      <c r="F152">
        <v>1990</v>
      </c>
      <c r="G152">
        <v>7</v>
      </c>
      <c r="H152">
        <v>217631306</v>
      </c>
      <c r="I152">
        <v>22000000</v>
      </c>
      <c r="J152">
        <f t="shared" si="2"/>
        <v>195631306</v>
      </c>
      <c r="K152">
        <f>Table1[[#This Row],[Profit]]*100/Table1[[#This Row],[budget]]</f>
        <v>889.2332090909091</v>
      </c>
      <c r="M152" t="s">
        <v>6364</v>
      </c>
      <c r="N152" t="s">
        <v>2286</v>
      </c>
      <c r="O152" t="s">
        <v>1426</v>
      </c>
    </row>
    <row r="153" spans="1:16" x14ac:dyDescent="0.45">
      <c r="A153" t="s">
        <v>2027</v>
      </c>
      <c r="B153">
        <v>93</v>
      </c>
      <c r="C153" t="s">
        <v>999</v>
      </c>
      <c r="D153" t="s">
        <v>5783</v>
      </c>
      <c r="E153" t="s">
        <v>11</v>
      </c>
      <c r="F153">
        <v>2005</v>
      </c>
      <c r="G153">
        <v>5.9</v>
      </c>
      <c r="H153">
        <v>47277326</v>
      </c>
      <c r="I153">
        <v>4800000</v>
      </c>
      <c r="J153">
        <f t="shared" si="2"/>
        <v>42477326</v>
      </c>
      <c r="K153">
        <f>Table1[[#This Row],[Profit]]*100/Table1[[#This Row],[budget]]</f>
        <v>884.94429166666669</v>
      </c>
    </row>
    <row r="154" spans="1:16" x14ac:dyDescent="0.45">
      <c r="A154" t="s">
        <v>2158</v>
      </c>
      <c r="B154">
        <v>34</v>
      </c>
      <c r="C154" t="s">
        <v>2298</v>
      </c>
      <c r="D154" t="s">
        <v>6324</v>
      </c>
      <c r="E154" t="s">
        <v>11</v>
      </c>
      <c r="F154">
        <v>1990</v>
      </c>
      <c r="G154">
        <v>7.1</v>
      </c>
      <c r="H154">
        <v>333658</v>
      </c>
      <c r="I154">
        <v>34000</v>
      </c>
      <c r="J154">
        <f t="shared" si="2"/>
        <v>299658</v>
      </c>
      <c r="K154">
        <f>Table1[[#This Row],[Profit]]*100/Table1[[#This Row],[budget]]</f>
        <v>881.34705882352944</v>
      </c>
      <c r="M154" t="s">
        <v>6363</v>
      </c>
      <c r="N154" t="s">
        <v>6365</v>
      </c>
      <c r="O154" t="s">
        <v>2286</v>
      </c>
      <c r="P154" t="s">
        <v>6369</v>
      </c>
    </row>
    <row r="155" spans="1:16" x14ac:dyDescent="0.45">
      <c r="A155" t="s">
        <v>671</v>
      </c>
      <c r="B155">
        <v>93</v>
      </c>
      <c r="C155" t="s">
        <v>306</v>
      </c>
      <c r="D155" t="s">
        <v>5818</v>
      </c>
      <c r="E155" t="s">
        <v>11</v>
      </c>
      <c r="F155">
        <v>1977</v>
      </c>
      <c r="G155">
        <v>8.1</v>
      </c>
      <c r="H155">
        <v>39200000</v>
      </c>
      <c r="I155">
        <v>4000000</v>
      </c>
      <c r="J155">
        <f t="shared" si="2"/>
        <v>35200000</v>
      </c>
      <c r="K155">
        <f>Table1[[#This Row],[Profit]]*100/Table1[[#This Row],[budget]]</f>
        <v>880</v>
      </c>
      <c r="M155" t="s">
        <v>2286</v>
      </c>
    </row>
    <row r="156" spans="1:16" x14ac:dyDescent="0.45">
      <c r="A156" t="s">
        <v>1399</v>
      </c>
      <c r="B156">
        <v>107</v>
      </c>
      <c r="C156" t="s">
        <v>1159</v>
      </c>
      <c r="D156" t="s">
        <v>5455</v>
      </c>
      <c r="E156" t="s">
        <v>11</v>
      </c>
      <c r="F156">
        <v>1984</v>
      </c>
      <c r="G156">
        <v>6.5</v>
      </c>
      <c r="H156">
        <v>80000000</v>
      </c>
      <c r="I156">
        <v>8200000</v>
      </c>
      <c r="J156">
        <f t="shared" si="2"/>
        <v>71800000</v>
      </c>
      <c r="K156">
        <f>Table1[[#This Row],[Profit]]*100/Table1[[#This Row],[budget]]</f>
        <v>875.60975609756099</v>
      </c>
      <c r="M156" t="s">
        <v>6360</v>
      </c>
      <c r="N156" t="s">
        <v>2286</v>
      </c>
    </row>
    <row r="157" spans="1:16" x14ac:dyDescent="0.45">
      <c r="A157" t="s">
        <v>2308</v>
      </c>
      <c r="B157">
        <v>92</v>
      </c>
      <c r="C157" t="s">
        <v>527</v>
      </c>
      <c r="D157" t="s">
        <v>5995</v>
      </c>
      <c r="E157" t="s">
        <v>11</v>
      </c>
      <c r="F157">
        <v>1985</v>
      </c>
      <c r="G157">
        <v>4.7</v>
      </c>
      <c r="H157">
        <v>21300000</v>
      </c>
      <c r="I157">
        <v>2200000</v>
      </c>
      <c r="J157">
        <f t="shared" si="2"/>
        <v>19100000</v>
      </c>
      <c r="K157">
        <f>Table1[[#This Row],[Profit]]*100/Table1[[#This Row],[budget]]</f>
        <v>868.18181818181813</v>
      </c>
      <c r="M157" t="s">
        <v>6366</v>
      </c>
      <c r="N157" t="s">
        <v>1426</v>
      </c>
    </row>
    <row r="158" spans="1:16" x14ac:dyDescent="0.45">
      <c r="A158" t="s">
        <v>2245</v>
      </c>
      <c r="B158">
        <v>80</v>
      </c>
      <c r="C158" t="s">
        <v>19</v>
      </c>
      <c r="D158" t="s">
        <v>5520</v>
      </c>
      <c r="E158" t="s">
        <v>265</v>
      </c>
      <c r="F158">
        <v>2005</v>
      </c>
      <c r="G158">
        <v>7.6</v>
      </c>
      <c r="H158">
        <v>77413017</v>
      </c>
      <c r="I158">
        <v>8000000</v>
      </c>
      <c r="J158">
        <f t="shared" si="2"/>
        <v>69413017</v>
      </c>
      <c r="K158">
        <f>Table1[[#This Row],[Profit]]*100/Table1[[#This Row],[budget]]</f>
        <v>867.6627125</v>
      </c>
    </row>
    <row r="159" spans="1:16" x14ac:dyDescent="0.45">
      <c r="A159" t="s">
        <v>232</v>
      </c>
      <c r="B159">
        <v>120</v>
      </c>
      <c r="C159" t="s">
        <v>431</v>
      </c>
      <c r="D159" t="s">
        <v>4744</v>
      </c>
      <c r="E159" t="s">
        <v>11</v>
      </c>
      <c r="F159">
        <v>1992</v>
      </c>
      <c r="G159">
        <v>6.6</v>
      </c>
      <c r="H159">
        <v>173585516</v>
      </c>
      <c r="I159">
        <v>18000000</v>
      </c>
      <c r="J159">
        <f t="shared" si="2"/>
        <v>155585516</v>
      </c>
      <c r="K159">
        <f>Table1[[#This Row],[Profit]]*100/Table1[[#This Row],[budget]]</f>
        <v>864.36397777777779</v>
      </c>
      <c r="M159" t="s">
        <v>302</v>
      </c>
      <c r="N159" t="s">
        <v>6363</v>
      </c>
    </row>
    <row r="160" spans="1:16" x14ac:dyDescent="0.45">
      <c r="A160" t="s">
        <v>515</v>
      </c>
      <c r="B160">
        <v>112</v>
      </c>
      <c r="C160" t="s">
        <v>359</v>
      </c>
      <c r="D160" t="s">
        <v>5635</v>
      </c>
      <c r="E160" t="s">
        <v>11</v>
      </c>
      <c r="F160">
        <v>1991</v>
      </c>
      <c r="G160">
        <v>7.8</v>
      </c>
      <c r="H160">
        <v>57504069</v>
      </c>
      <c r="I160">
        <v>6000000</v>
      </c>
      <c r="J160">
        <f t="shared" si="2"/>
        <v>51504069</v>
      </c>
      <c r="K160">
        <f>Table1[[#This Row],[Profit]]*100/Table1[[#This Row],[budget]]</f>
        <v>858.40115000000003</v>
      </c>
      <c r="M160" t="s">
        <v>589</v>
      </c>
    </row>
    <row r="161" spans="1:16" x14ac:dyDescent="0.45">
      <c r="A161" t="s">
        <v>2369</v>
      </c>
      <c r="B161">
        <v>108</v>
      </c>
      <c r="C161" t="s">
        <v>259</v>
      </c>
      <c r="D161" t="s">
        <v>6038</v>
      </c>
      <c r="E161" t="s">
        <v>11</v>
      </c>
      <c r="F161">
        <v>2007</v>
      </c>
      <c r="G161">
        <v>7.1</v>
      </c>
      <c r="H161">
        <v>19067631</v>
      </c>
      <c r="I161">
        <v>2000000</v>
      </c>
      <c r="J161">
        <f t="shared" si="2"/>
        <v>17067631</v>
      </c>
      <c r="K161">
        <f>Table1[[#This Row],[Profit]]*100/Table1[[#This Row],[budget]]</f>
        <v>853.38154999999995</v>
      </c>
      <c r="M161" t="s">
        <v>589</v>
      </c>
      <c r="N161" t="s">
        <v>2286</v>
      </c>
    </row>
    <row r="162" spans="1:16" x14ac:dyDescent="0.45">
      <c r="A162" t="s">
        <v>542</v>
      </c>
      <c r="B162">
        <v>121</v>
      </c>
      <c r="C162" t="s">
        <v>1768</v>
      </c>
      <c r="D162" t="s">
        <v>5095</v>
      </c>
      <c r="E162" t="s">
        <v>11</v>
      </c>
      <c r="F162">
        <v>1987</v>
      </c>
      <c r="G162">
        <v>7.3</v>
      </c>
      <c r="H162">
        <v>123922370</v>
      </c>
      <c r="I162">
        <v>13000000</v>
      </c>
      <c r="J162">
        <f t="shared" si="2"/>
        <v>110922370</v>
      </c>
      <c r="K162">
        <f>Table1[[#This Row],[Profit]]*100/Table1[[#This Row],[budget]]</f>
        <v>853.24900000000002</v>
      </c>
      <c r="M162" t="s">
        <v>302</v>
      </c>
      <c r="N162" t="s">
        <v>589</v>
      </c>
      <c r="O162" t="s">
        <v>6368</v>
      </c>
    </row>
    <row r="163" spans="1:16" x14ac:dyDescent="0.45">
      <c r="A163" t="s">
        <v>1165</v>
      </c>
      <c r="B163">
        <v>134</v>
      </c>
      <c r="C163" t="s">
        <v>10</v>
      </c>
      <c r="D163" t="s">
        <v>4012</v>
      </c>
      <c r="E163" t="s">
        <v>11</v>
      </c>
      <c r="F163">
        <v>1983</v>
      </c>
      <c r="G163">
        <v>8.4</v>
      </c>
      <c r="H163">
        <v>309125409</v>
      </c>
      <c r="I163">
        <v>32500000</v>
      </c>
      <c r="J163">
        <f t="shared" si="2"/>
        <v>276625409</v>
      </c>
      <c r="K163">
        <f>Table1[[#This Row],[Profit]]*100/Table1[[#This Row],[budget]]</f>
        <v>851.15510461538463</v>
      </c>
      <c r="M163" t="s">
        <v>178</v>
      </c>
      <c r="N163" t="s">
        <v>6364</v>
      </c>
      <c r="O163" t="s">
        <v>1630</v>
      </c>
    </row>
    <row r="164" spans="1:16" x14ac:dyDescent="0.45">
      <c r="A164" t="s">
        <v>857</v>
      </c>
      <c r="B164">
        <v>120</v>
      </c>
      <c r="C164" t="s">
        <v>48</v>
      </c>
      <c r="D164" t="s">
        <v>5021</v>
      </c>
      <c r="E164" t="s">
        <v>11</v>
      </c>
      <c r="F164">
        <v>2008</v>
      </c>
      <c r="G164">
        <v>8</v>
      </c>
      <c r="H164">
        <v>141319195</v>
      </c>
      <c r="I164">
        <v>15000000</v>
      </c>
      <c r="J164">
        <f t="shared" si="2"/>
        <v>126319195</v>
      </c>
      <c r="K164">
        <f>Table1[[#This Row],[Profit]]*100/Table1[[#This Row],[budget]]</f>
        <v>842.12796666666668</v>
      </c>
      <c r="M164" t="s">
        <v>2286</v>
      </c>
    </row>
    <row r="165" spans="1:16" x14ac:dyDescent="0.45">
      <c r="A165" t="s">
        <v>433</v>
      </c>
      <c r="B165">
        <v>73</v>
      </c>
      <c r="C165" t="s">
        <v>512</v>
      </c>
      <c r="D165" t="s">
        <v>3582</v>
      </c>
      <c r="E165" t="s">
        <v>11</v>
      </c>
      <c r="F165">
        <v>1994</v>
      </c>
      <c r="G165">
        <v>8.5</v>
      </c>
      <c r="H165">
        <v>422783777</v>
      </c>
      <c r="I165">
        <v>45000000</v>
      </c>
      <c r="J165">
        <f t="shared" si="2"/>
        <v>377783777</v>
      </c>
      <c r="K165">
        <f>Table1[[#This Row],[Profit]]*100/Table1[[#This Row],[budget]]</f>
        <v>839.51950444444446</v>
      </c>
      <c r="M165" t="s">
        <v>6362</v>
      </c>
      <c r="N165" t="s">
        <v>589</v>
      </c>
      <c r="O165" t="s">
        <v>6363</v>
      </c>
      <c r="P165" t="s">
        <v>6365</v>
      </c>
    </row>
    <row r="166" spans="1:16" x14ac:dyDescent="0.45">
      <c r="A166" t="s">
        <v>1962</v>
      </c>
      <c r="B166">
        <v>112</v>
      </c>
      <c r="C166" t="s">
        <v>748</v>
      </c>
      <c r="D166" t="s">
        <v>5862</v>
      </c>
      <c r="E166" t="s">
        <v>11</v>
      </c>
      <c r="F166">
        <v>2002</v>
      </c>
      <c r="G166">
        <v>6.7</v>
      </c>
      <c r="H166">
        <v>32541719</v>
      </c>
      <c r="I166">
        <v>3500159</v>
      </c>
      <c r="J166">
        <f t="shared" si="2"/>
        <v>29041560</v>
      </c>
      <c r="K166">
        <f>Table1[[#This Row],[Profit]]*100/Table1[[#This Row],[budget]]</f>
        <v>829.72116409568821</v>
      </c>
      <c r="M166" t="s">
        <v>589</v>
      </c>
      <c r="N166" t="s">
        <v>2286</v>
      </c>
      <c r="O166" t="s">
        <v>6361</v>
      </c>
    </row>
    <row r="167" spans="1:16" x14ac:dyDescent="0.45">
      <c r="A167" t="s">
        <v>629</v>
      </c>
      <c r="B167">
        <v>118</v>
      </c>
      <c r="C167" t="s">
        <v>965</v>
      </c>
      <c r="D167" t="s">
        <v>4927</v>
      </c>
      <c r="E167" t="s">
        <v>11</v>
      </c>
      <c r="F167">
        <v>2010</v>
      </c>
      <c r="G167">
        <v>8</v>
      </c>
      <c r="H167">
        <v>138795342</v>
      </c>
      <c r="I167">
        <v>15000000</v>
      </c>
      <c r="J167">
        <f t="shared" si="2"/>
        <v>123795342</v>
      </c>
      <c r="K167">
        <f>Table1[[#This Row],[Profit]]*100/Table1[[#This Row],[budget]]</f>
        <v>825.30228</v>
      </c>
      <c r="M167" t="s">
        <v>589</v>
      </c>
      <c r="N167" t="s">
        <v>6367</v>
      </c>
      <c r="O167" t="s">
        <v>2286</v>
      </c>
    </row>
    <row r="168" spans="1:16" x14ac:dyDescent="0.45">
      <c r="A168" t="s">
        <v>316</v>
      </c>
      <c r="B168">
        <v>95</v>
      </c>
      <c r="C168" t="s">
        <v>302</v>
      </c>
      <c r="D168" t="s">
        <v>5244</v>
      </c>
      <c r="E168" t="s">
        <v>11</v>
      </c>
      <c r="F168">
        <v>1999</v>
      </c>
      <c r="G168">
        <v>7</v>
      </c>
      <c r="H168">
        <v>101736215</v>
      </c>
      <c r="I168">
        <v>11000000</v>
      </c>
      <c r="J168">
        <f t="shared" si="2"/>
        <v>90736215</v>
      </c>
      <c r="K168">
        <f>Table1[[#This Row],[Profit]]*100/Table1[[#This Row],[budget]]</f>
        <v>824.87468181818178</v>
      </c>
    </row>
    <row r="169" spans="1:16" x14ac:dyDescent="0.45">
      <c r="A169" t="s">
        <v>2114</v>
      </c>
      <c r="B169">
        <v>116</v>
      </c>
      <c r="C169" t="s">
        <v>259</v>
      </c>
      <c r="D169" t="s">
        <v>5693</v>
      </c>
      <c r="E169" t="s">
        <v>11</v>
      </c>
      <c r="F169">
        <v>2005</v>
      </c>
      <c r="G169">
        <v>5.6</v>
      </c>
      <c r="H169">
        <v>50382128</v>
      </c>
      <c r="I169">
        <v>5500000</v>
      </c>
      <c r="J169">
        <f t="shared" si="2"/>
        <v>44882128</v>
      </c>
      <c r="K169">
        <f>Table1[[#This Row],[Profit]]*100/Table1[[#This Row],[budget]]</f>
        <v>816.03869090909086</v>
      </c>
      <c r="M169" t="s">
        <v>589</v>
      </c>
      <c r="N169" t="s">
        <v>2286</v>
      </c>
    </row>
    <row r="170" spans="1:16" x14ac:dyDescent="0.45">
      <c r="A170" t="s">
        <v>675</v>
      </c>
      <c r="B170">
        <v>124</v>
      </c>
      <c r="C170" t="s">
        <v>589</v>
      </c>
      <c r="D170" t="s">
        <v>5642</v>
      </c>
      <c r="E170" t="s">
        <v>11</v>
      </c>
      <c r="F170">
        <v>1980</v>
      </c>
      <c r="G170">
        <v>7.8</v>
      </c>
      <c r="H170">
        <v>54800000</v>
      </c>
      <c r="I170">
        <v>6000000</v>
      </c>
      <c r="J170">
        <f t="shared" si="2"/>
        <v>48800000</v>
      </c>
      <c r="K170">
        <f>Table1[[#This Row],[Profit]]*100/Table1[[#This Row],[budget]]</f>
        <v>813.33333333333337</v>
      </c>
    </row>
    <row r="171" spans="1:16" x14ac:dyDescent="0.45">
      <c r="A171" t="s">
        <v>1290</v>
      </c>
      <c r="B171">
        <v>161</v>
      </c>
      <c r="C171" t="s">
        <v>576</v>
      </c>
      <c r="D171" t="s">
        <v>5917</v>
      </c>
      <c r="E171" t="s">
        <v>11</v>
      </c>
      <c r="F171">
        <v>1957</v>
      </c>
      <c r="G171">
        <v>8.1999999999999993</v>
      </c>
      <c r="H171">
        <v>27200000</v>
      </c>
      <c r="I171">
        <v>3000000</v>
      </c>
      <c r="J171">
        <f t="shared" si="2"/>
        <v>24200000</v>
      </c>
      <c r="K171">
        <f>Table1[[#This Row],[Profit]]*100/Table1[[#This Row],[budget]]</f>
        <v>806.66666666666663</v>
      </c>
      <c r="M171" t="s">
        <v>589</v>
      </c>
      <c r="N171" t="s">
        <v>6368</v>
      </c>
    </row>
    <row r="172" spans="1:16" x14ac:dyDescent="0.45">
      <c r="A172" t="s">
        <v>1080</v>
      </c>
      <c r="B172">
        <v>91</v>
      </c>
      <c r="C172" t="s">
        <v>889</v>
      </c>
      <c r="D172" t="s">
        <v>5850</v>
      </c>
      <c r="E172" t="s">
        <v>11</v>
      </c>
      <c r="F172">
        <v>1982</v>
      </c>
      <c r="G172">
        <v>5.7</v>
      </c>
      <c r="H172">
        <v>36200000</v>
      </c>
      <c r="I172">
        <v>4000000</v>
      </c>
      <c r="J172">
        <f t="shared" si="2"/>
        <v>32200000</v>
      </c>
      <c r="K172">
        <f>Table1[[#This Row],[Profit]]*100/Table1[[#This Row],[budget]]</f>
        <v>805</v>
      </c>
      <c r="M172" t="s">
        <v>1426</v>
      </c>
    </row>
    <row r="173" spans="1:16" x14ac:dyDescent="0.45">
      <c r="A173" t="s">
        <v>2411</v>
      </c>
      <c r="B173">
        <v>103</v>
      </c>
      <c r="C173" t="s">
        <v>866</v>
      </c>
      <c r="D173" t="s">
        <v>6134</v>
      </c>
      <c r="E173" t="s">
        <v>11</v>
      </c>
      <c r="F173">
        <v>2005</v>
      </c>
      <c r="G173">
        <v>7.4</v>
      </c>
      <c r="H173">
        <v>9013113</v>
      </c>
      <c r="I173">
        <v>1000000</v>
      </c>
      <c r="J173">
        <f t="shared" si="2"/>
        <v>8013113</v>
      </c>
      <c r="K173">
        <f>Table1[[#This Row],[Profit]]*100/Table1[[#This Row],[budget]]</f>
        <v>801.31129999999996</v>
      </c>
      <c r="M173" t="s">
        <v>302</v>
      </c>
      <c r="N173" t="s">
        <v>589</v>
      </c>
    </row>
    <row r="174" spans="1:16" x14ac:dyDescent="0.45">
      <c r="A174" t="s">
        <v>2195</v>
      </c>
      <c r="B174">
        <v>152</v>
      </c>
      <c r="C174" t="s">
        <v>1675</v>
      </c>
      <c r="D174" t="s">
        <v>5819</v>
      </c>
      <c r="E174" t="s">
        <v>11</v>
      </c>
      <c r="F174">
        <v>1952</v>
      </c>
      <c r="G174">
        <v>6.7</v>
      </c>
      <c r="H174">
        <v>36000000</v>
      </c>
      <c r="I174">
        <v>4000000</v>
      </c>
      <c r="J174">
        <f t="shared" si="2"/>
        <v>32000000</v>
      </c>
      <c r="K174">
        <f>Table1[[#This Row],[Profit]]*100/Table1[[#This Row],[budget]]</f>
        <v>800</v>
      </c>
      <c r="M174" t="s">
        <v>6363</v>
      </c>
      <c r="N174" t="s">
        <v>2286</v>
      </c>
    </row>
    <row r="175" spans="1:16" x14ac:dyDescent="0.45">
      <c r="A175" t="s">
        <v>2546</v>
      </c>
      <c r="B175">
        <v>87</v>
      </c>
      <c r="C175" t="s">
        <v>1098</v>
      </c>
      <c r="D175" t="s">
        <v>6318</v>
      </c>
      <c r="E175" t="s">
        <v>11</v>
      </c>
      <c r="F175">
        <v>1998</v>
      </c>
      <c r="G175">
        <v>5.3</v>
      </c>
      <c r="H175">
        <v>536767</v>
      </c>
      <c r="I175">
        <v>60000</v>
      </c>
      <c r="J175">
        <f t="shared" si="2"/>
        <v>476767</v>
      </c>
      <c r="K175">
        <f>Table1[[#This Row],[Profit]]*100/Table1[[#This Row],[budget]]</f>
        <v>794.61166666666668</v>
      </c>
      <c r="M175" t="s">
        <v>302</v>
      </c>
      <c r="N175" t="s">
        <v>2286</v>
      </c>
    </row>
    <row r="176" spans="1:16" x14ac:dyDescent="0.45">
      <c r="A176" t="s">
        <v>2130</v>
      </c>
      <c r="B176">
        <v>115</v>
      </c>
      <c r="C176" t="s">
        <v>456</v>
      </c>
      <c r="D176" t="s">
        <v>5718</v>
      </c>
      <c r="E176" t="s">
        <v>492</v>
      </c>
      <c r="F176">
        <v>2013</v>
      </c>
      <c r="G176">
        <v>7.6</v>
      </c>
      <c r="H176">
        <v>44456509</v>
      </c>
      <c r="I176">
        <v>5000000</v>
      </c>
      <c r="J176">
        <f t="shared" si="2"/>
        <v>39456509</v>
      </c>
      <c r="K176">
        <f>Table1[[#This Row],[Profit]]*100/Table1[[#This Row],[budget]]</f>
        <v>789.13018</v>
      </c>
      <c r="M176" t="s">
        <v>589</v>
      </c>
    </row>
    <row r="177" spans="1:15" x14ac:dyDescent="0.45">
      <c r="A177" t="s">
        <v>2197</v>
      </c>
      <c r="B177">
        <v>111</v>
      </c>
      <c r="C177" t="s">
        <v>48</v>
      </c>
      <c r="D177" t="s">
        <v>5860</v>
      </c>
      <c r="E177" t="s">
        <v>11</v>
      </c>
      <c r="F177">
        <v>1995</v>
      </c>
      <c r="G177">
        <v>7.6</v>
      </c>
      <c r="H177">
        <v>31968347</v>
      </c>
      <c r="I177">
        <v>3600000</v>
      </c>
      <c r="J177">
        <f t="shared" si="2"/>
        <v>28368347</v>
      </c>
      <c r="K177">
        <f>Table1[[#This Row],[Profit]]*100/Table1[[#This Row],[budget]]</f>
        <v>788.00963888888884</v>
      </c>
      <c r="M177" t="s">
        <v>2286</v>
      </c>
    </row>
    <row r="178" spans="1:15" x14ac:dyDescent="0.45">
      <c r="A178" t="s">
        <v>96</v>
      </c>
      <c r="B178">
        <v>91</v>
      </c>
      <c r="C178" t="s">
        <v>159</v>
      </c>
      <c r="D178" t="s">
        <v>5821</v>
      </c>
      <c r="E178" t="s">
        <v>11</v>
      </c>
      <c r="F178">
        <v>2015</v>
      </c>
      <c r="G178">
        <v>4.5999999999999996</v>
      </c>
      <c r="H178">
        <v>35385560</v>
      </c>
      <c r="I178">
        <v>4000000</v>
      </c>
      <c r="J178">
        <f t="shared" si="2"/>
        <v>31385560</v>
      </c>
      <c r="K178">
        <f>Table1[[#This Row],[Profit]]*100/Table1[[#This Row],[budget]]</f>
        <v>784.63900000000001</v>
      </c>
      <c r="M178" t="s">
        <v>1426</v>
      </c>
    </row>
    <row r="179" spans="1:15" x14ac:dyDescent="0.45">
      <c r="A179" t="s">
        <v>381</v>
      </c>
      <c r="B179">
        <v>129</v>
      </c>
      <c r="C179" t="s">
        <v>297</v>
      </c>
      <c r="D179" t="s">
        <v>4183</v>
      </c>
      <c r="E179" t="s">
        <v>11</v>
      </c>
      <c r="F179">
        <v>2009</v>
      </c>
      <c r="G179">
        <v>7.7</v>
      </c>
      <c r="H179">
        <v>255950375</v>
      </c>
      <c r="I179">
        <v>29000000</v>
      </c>
      <c r="J179">
        <f t="shared" si="2"/>
        <v>226950375</v>
      </c>
      <c r="K179">
        <f>Table1[[#This Row],[Profit]]*100/Table1[[#This Row],[budget]]</f>
        <v>782.58749999999998</v>
      </c>
      <c r="M179" t="s">
        <v>589</v>
      </c>
      <c r="N179" t="s">
        <v>6361</v>
      </c>
    </row>
    <row r="180" spans="1:15" x14ac:dyDescent="0.45">
      <c r="A180" t="s">
        <v>232</v>
      </c>
      <c r="B180">
        <v>125</v>
      </c>
      <c r="C180" t="s">
        <v>1295</v>
      </c>
      <c r="D180" t="s">
        <v>4320</v>
      </c>
      <c r="E180" t="s">
        <v>11</v>
      </c>
      <c r="F180">
        <v>1993</v>
      </c>
      <c r="G180">
        <v>6.9</v>
      </c>
      <c r="H180">
        <v>219200000</v>
      </c>
      <c r="I180">
        <v>25000000</v>
      </c>
      <c r="J180">
        <f t="shared" si="2"/>
        <v>194200000</v>
      </c>
      <c r="K180">
        <f>Table1[[#This Row],[Profit]]*100/Table1[[#This Row],[budget]]</f>
        <v>776.8</v>
      </c>
      <c r="M180" t="s">
        <v>589</v>
      </c>
      <c r="N180" t="s">
        <v>6363</v>
      </c>
      <c r="O180" t="s">
        <v>2286</v>
      </c>
    </row>
    <row r="181" spans="1:15" x14ac:dyDescent="0.45">
      <c r="A181" t="s">
        <v>1915</v>
      </c>
      <c r="B181">
        <v>108</v>
      </c>
      <c r="C181" t="s">
        <v>159</v>
      </c>
      <c r="D181" t="s">
        <v>5703</v>
      </c>
      <c r="E181" t="s">
        <v>11</v>
      </c>
      <c r="F181">
        <v>2015</v>
      </c>
      <c r="G181">
        <v>7.1</v>
      </c>
      <c r="H181">
        <v>43771291</v>
      </c>
      <c r="I181">
        <v>5000000</v>
      </c>
      <c r="J181">
        <f t="shared" si="2"/>
        <v>38771291</v>
      </c>
      <c r="K181">
        <f>Table1[[#This Row],[Profit]]*100/Table1[[#This Row],[budget]]</f>
        <v>775.42582000000004</v>
      </c>
      <c r="M181" t="s">
        <v>1426</v>
      </c>
    </row>
    <row r="182" spans="1:15" x14ac:dyDescent="0.45">
      <c r="A182" t="s">
        <v>158</v>
      </c>
      <c r="B182">
        <v>111</v>
      </c>
      <c r="C182" t="s">
        <v>626</v>
      </c>
      <c r="D182" t="s">
        <v>5473</v>
      </c>
      <c r="E182" t="s">
        <v>11</v>
      </c>
      <c r="F182">
        <v>1984</v>
      </c>
      <c r="G182">
        <v>6.2</v>
      </c>
      <c r="H182">
        <v>69800000</v>
      </c>
      <c r="I182">
        <v>8000000</v>
      </c>
      <c r="J182">
        <f t="shared" si="2"/>
        <v>61800000</v>
      </c>
      <c r="K182">
        <f>Table1[[#This Row],[Profit]]*100/Table1[[#This Row],[budget]]</f>
        <v>772.5</v>
      </c>
      <c r="M182" t="s">
        <v>6364</v>
      </c>
      <c r="N182" t="s">
        <v>2286</v>
      </c>
    </row>
    <row r="183" spans="1:15" x14ac:dyDescent="0.45">
      <c r="A183" t="s">
        <v>14</v>
      </c>
      <c r="B183">
        <v>122</v>
      </c>
      <c r="C183" t="s">
        <v>589</v>
      </c>
      <c r="D183" t="s">
        <v>4926</v>
      </c>
      <c r="E183" t="s">
        <v>11</v>
      </c>
      <c r="F183">
        <v>1999</v>
      </c>
      <c r="G183">
        <v>8.4</v>
      </c>
      <c r="H183">
        <v>130058047</v>
      </c>
      <c r="I183">
        <v>15000000</v>
      </c>
      <c r="J183">
        <f t="shared" si="2"/>
        <v>115058047</v>
      </c>
      <c r="K183">
        <f>Table1[[#This Row],[Profit]]*100/Table1[[#This Row],[budget]]</f>
        <v>767.05364666666662</v>
      </c>
    </row>
    <row r="184" spans="1:15" x14ac:dyDescent="0.45">
      <c r="A184" t="s">
        <v>2198</v>
      </c>
      <c r="B184">
        <v>120</v>
      </c>
      <c r="C184" t="s">
        <v>1013</v>
      </c>
      <c r="D184" t="s">
        <v>5947</v>
      </c>
      <c r="E184" t="s">
        <v>11</v>
      </c>
      <c r="F184">
        <v>1959</v>
      </c>
      <c r="G184">
        <v>8.3000000000000007</v>
      </c>
      <c r="H184">
        <v>25000000</v>
      </c>
      <c r="I184">
        <v>2883848</v>
      </c>
      <c r="J184">
        <f t="shared" si="2"/>
        <v>22116152</v>
      </c>
      <c r="K184">
        <f>Table1[[#This Row],[Profit]]*100/Table1[[#This Row],[budget]]</f>
        <v>766.89728446159438</v>
      </c>
      <c r="M184" t="s">
        <v>6360</v>
      </c>
      <c r="N184" t="s">
        <v>2286</v>
      </c>
    </row>
    <row r="185" spans="1:15" x14ac:dyDescent="0.45">
      <c r="A185" t="s">
        <v>197</v>
      </c>
      <c r="B185">
        <v>120</v>
      </c>
      <c r="C185" t="s">
        <v>309</v>
      </c>
      <c r="D185" t="s">
        <v>4925</v>
      </c>
      <c r="E185" t="s">
        <v>362</v>
      </c>
      <c r="F185">
        <v>2000</v>
      </c>
      <c r="G185">
        <v>7.9</v>
      </c>
      <c r="H185">
        <v>128067808</v>
      </c>
      <c r="I185">
        <v>15000000</v>
      </c>
      <c r="J185">
        <f t="shared" si="2"/>
        <v>113067808</v>
      </c>
      <c r="K185">
        <f>Table1[[#This Row],[Profit]]*100/Table1[[#This Row],[budget]]</f>
        <v>753.78538666666668</v>
      </c>
      <c r="M185" t="s">
        <v>589</v>
      </c>
      <c r="N185" t="s">
        <v>2286</v>
      </c>
    </row>
    <row r="186" spans="1:15" x14ac:dyDescent="0.45">
      <c r="A186" t="s">
        <v>480</v>
      </c>
      <c r="B186">
        <v>117</v>
      </c>
      <c r="C186" t="s">
        <v>1176</v>
      </c>
      <c r="D186" t="s">
        <v>5301</v>
      </c>
      <c r="E186" t="s">
        <v>11</v>
      </c>
      <c r="F186">
        <v>1981</v>
      </c>
      <c r="G186">
        <v>6.9</v>
      </c>
      <c r="H186">
        <v>85300000</v>
      </c>
      <c r="I186">
        <v>10000000</v>
      </c>
      <c r="J186">
        <f t="shared" si="2"/>
        <v>75300000</v>
      </c>
      <c r="K186">
        <f>Table1[[#This Row],[Profit]]*100/Table1[[#This Row],[budget]]</f>
        <v>753</v>
      </c>
      <c r="M186" t="s">
        <v>302</v>
      </c>
      <c r="N186" t="s">
        <v>6368</v>
      </c>
    </row>
    <row r="187" spans="1:15" x14ac:dyDescent="0.45">
      <c r="A187" t="s">
        <v>496</v>
      </c>
      <c r="B187">
        <v>103</v>
      </c>
      <c r="C187" t="s">
        <v>1823</v>
      </c>
      <c r="D187" t="s">
        <v>5701</v>
      </c>
      <c r="E187" t="s">
        <v>11</v>
      </c>
      <c r="F187">
        <v>1981</v>
      </c>
      <c r="G187">
        <v>7</v>
      </c>
      <c r="H187">
        <v>42365600</v>
      </c>
      <c r="I187">
        <v>5000000</v>
      </c>
      <c r="J187">
        <f t="shared" si="2"/>
        <v>37365600</v>
      </c>
      <c r="K187">
        <f>Table1[[#This Row],[Profit]]*100/Table1[[#This Row],[budget]]</f>
        <v>747.31200000000001</v>
      </c>
      <c r="M187" t="s">
        <v>302</v>
      </c>
      <c r="N187" t="s">
        <v>6364</v>
      </c>
      <c r="O187" t="s">
        <v>1630</v>
      </c>
    </row>
    <row r="188" spans="1:15" x14ac:dyDescent="0.45">
      <c r="A188" t="s">
        <v>1235</v>
      </c>
      <c r="B188">
        <v>115</v>
      </c>
      <c r="C188" t="s">
        <v>392</v>
      </c>
      <c r="D188" t="s">
        <v>5602</v>
      </c>
      <c r="E188" t="s">
        <v>11</v>
      </c>
      <c r="F188">
        <v>2004</v>
      </c>
      <c r="G188">
        <v>7.9</v>
      </c>
      <c r="H188">
        <v>54557348</v>
      </c>
      <c r="I188">
        <v>6500000</v>
      </c>
      <c r="J188">
        <f t="shared" si="2"/>
        <v>48057348</v>
      </c>
      <c r="K188">
        <f>Table1[[#This Row],[Profit]]*100/Table1[[#This Row],[budget]]</f>
        <v>739.34381538461537</v>
      </c>
      <c r="M188" t="s">
        <v>589</v>
      </c>
      <c r="N188" t="s">
        <v>1426</v>
      </c>
    </row>
    <row r="189" spans="1:15" x14ac:dyDescent="0.45">
      <c r="A189" t="s">
        <v>506</v>
      </c>
      <c r="B189">
        <v>236</v>
      </c>
      <c r="C189" t="s">
        <v>957</v>
      </c>
      <c r="D189" t="s">
        <v>4523</v>
      </c>
      <c r="E189" t="s">
        <v>11</v>
      </c>
      <c r="F189">
        <v>1990</v>
      </c>
      <c r="G189">
        <v>8</v>
      </c>
      <c r="H189">
        <v>184208848</v>
      </c>
      <c r="I189">
        <v>22000000</v>
      </c>
      <c r="J189">
        <f t="shared" si="2"/>
        <v>162208848</v>
      </c>
      <c r="K189">
        <f>Table1[[#This Row],[Profit]]*100/Table1[[#This Row],[budget]]</f>
        <v>737.31294545454546</v>
      </c>
      <c r="M189" t="s">
        <v>589</v>
      </c>
      <c r="N189" t="s">
        <v>1910</v>
      </c>
    </row>
    <row r="190" spans="1:15" x14ac:dyDescent="0.45">
      <c r="A190" t="s">
        <v>2067</v>
      </c>
      <c r="B190">
        <v>108</v>
      </c>
      <c r="C190" t="s">
        <v>713</v>
      </c>
      <c r="D190" t="s">
        <v>5608</v>
      </c>
      <c r="E190" t="s">
        <v>11</v>
      </c>
      <c r="F190">
        <v>1987</v>
      </c>
      <c r="G190">
        <v>6.8</v>
      </c>
      <c r="H190">
        <v>54215416</v>
      </c>
      <c r="I190">
        <v>6500000</v>
      </c>
      <c r="J190">
        <f t="shared" si="2"/>
        <v>47715416</v>
      </c>
      <c r="K190">
        <f>Table1[[#This Row],[Profit]]*100/Table1[[#This Row],[budget]]</f>
        <v>734.08332307692308</v>
      </c>
      <c r="M190" t="s">
        <v>589</v>
      </c>
      <c r="N190" t="s">
        <v>6360</v>
      </c>
    </row>
    <row r="191" spans="1:15" x14ac:dyDescent="0.45">
      <c r="A191" t="s">
        <v>1000</v>
      </c>
      <c r="B191">
        <v>97</v>
      </c>
      <c r="C191" t="s">
        <v>302</v>
      </c>
      <c r="D191" t="s">
        <v>4747</v>
      </c>
      <c r="E191" t="s">
        <v>11</v>
      </c>
      <c r="F191">
        <v>2014</v>
      </c>
      <c r="G191">
        <v>6.4</v>
      </c>
      <c r="H191">
        <v>150056505</v>
      </c>
      <c r="I191">
        <v>18000000</v>
      </c>
      <c r="J191">
        <f t="shared" si="2"/>
        <v>132056505</v>
      </c>
      <c r="K191">
        <f>Table1[[#This Row],[Profit]]*100/Table1[[#This Row],[budget]]</f>
        <v>733.64724999999999</v>
      </c>
    </row>
    <row r="192" spans="1:15" x14ac:dyDescent="0.45">
      <c r="A192" t="s">
        <v>1086</v>
      </c>
      <c r="B192">
        <v>91</v>
      </c>
      <c r="C192" t="s">
        <v>302</v>
      </c>
      <c r="D192" t="s">
        <v>5910</v>
      </c>
      <c r="E192" t="s">
        <v>11</v>
      </c>
      <c r="F192">
        <v>1998</v>
      </c>
      <c r="G192">
        <v>7.4</v>
      </c>
      <c r="H192">
        <v>24788807</v>
      </c>
      <c r="I192">
        <v>3000000</v>
      </c>
      <c r="J192">
        <f t="shared" si="2"/>
        <v>21788807</v>
      </c>
      <c r="K192">
        <f>Table1[[#This Row],[Profit]]*100/Table1[[#This Row],[budget]]</f>
        <v>726.29356666666672</v>
      </c>
    </row>
    <row r="193" spans="1:17" x14ac:dyDescent="0.45">
      <c r="A193" t="s">
        <v>678</v>
      </c>
      <c r="B193">
        <v>112</v>
      </c>
      <c r="C193" t="s">
        <v>526</v>
      </c>
      <c r="D193" t="s">
        <v>5249</v>
      </c>
      <c r="E193" t="s">
        <v>11</v>
      </c>
      <c r="F193">
        <v>2008</v>
      </c>
      <c r="G193">
        <v>4.5</v>
      </c>
      <c r="H193">
        <v>90556401</v>
      </c>
      <c r="I193">
        <v>11000000</v>
      </c>
      <c r="J193">
        <f t="shared" si="2"/>
        <v>79556401</v>
      </c>
      <c r="K193">
        <f>Table1[[#This Row],[Profit]]*100/Table1[[#This Row],[budget]]</f>
        <v>723.2400090909091</v>
      </c>
      <c r="M193" t="s">
        <v>589</v>
      </c>
      <c r="N193" t="s">
        <v>6363</v>
      </c>
      <c r="O193" t="s">
        <v>6360</v>
      </c>
      <c r="P193" t="s">
        <v>6365</v>
      </c>
      <c r="Q193" t="s">
        <v>2286</v>
      </c>
    </row>
    <row r="194" spans="1:17" x14ac:dyDescent="0.45">
      <c r="A194" t="s">
        <v>223</v>
      </c>
      <c r="B194">
        <v>108</v>
      </c>
      <c r="C194" t="s">
        <v>680</v>
      </c>
      <c r="D194" t="s">
        <v>5097</v>
      </c>
      <c r="E194" t="s">
        <v>11</v>
      </c>
      <c r="F194">
        <v>2010</v>
      </c>
      <c r="G194">
        <v>8</v>
      </c>
      <c r="H194">
        <v>106952327</v>
      </c>
      <c r="I194">
        <v>13000000</v>
      </c>
      <c r="J194">
        <f t="shared" ref="J194:J257" si="3">H194-I194</f>
        <v>93952327</v>
      </c>
      <c r="K194">
        <f>Table1[[#This Row],[Profit]]*100/Table1[[#This Row],[budget]]</f>
        <v>722.71020769230768</v>
      </c>
      <c r="M194" t="s">
        <v>1426</v>
      </c>
    </row>
    <row r="195" spans="1:17" x14ac:dyDescent="0.45">
      <c r="A195" t="s">
        <v>1092</v>
      </c>
      <c r="B195">
        <v>98</v>
      </c>
      <c r="C195" t="s">
        <v>1119</v>
      </c>
      <c r="D195" t="s">
        <v>5915</v>
      </c>
      <c r="E195" t="s">
        <v>11</v>
      </c>
      <c r="F195">
        <v>1997</v>
      </c>
      <c r="G195">
        <v>5.0999999999999996</v>
      </c>
      <c r="H195">
        <v>24629916</v>
      </c>
      <c r="I195">
        <v>3000000</v>
      </c>
      <c r="J195">
        <f t="shared" si="3"/>
        <v>21629916</v>
      </c>
      <c r="K195">
        <f>Table1[[#This Row],[Profit]]*100/Table1[[#This Row],[budget]]</f>
        <v>720.99720000000002</v>
      </c>
      <c r="M195" t="s">
        <v>589</v>
      </c>
      <c r="N195" t="s">
        <v>6363</v>
      </c>
      <c r="O195" t="s">
        <v>6361</v>
      </c>
    </row>
    <row r="196" spans="1:17" x14ac:dyDescent="0.45">
      <c r="A196" t="s">
        <v>18</v>
      </c>
      <c r="B196">
        <v>90</v>
      </c>
      <c r="C196" t="s">
        <v>259</v>
      </c>
      <c r="D196" t="s">
        <v>5900</v>
      </c>
      <c r="E196" t="s">
        <v>11</v>
      </c>
      <c r="F196">
        <v>2013</v>
      </c>
      <c r="G196">
        <v>6.6</v>
      </c>
      <c r="H196">
        <v>24475193</v>
      </c>
      <c r="I196">
        <v>3000000</v>
      </c>
      <c r="J196">
        <f t="shared" si="3"/>
        <v>21475193</v>
      </c>
      <c r="K196">
        <f>Table1[[#This Row],[Profit]]*100/Table1[[#This Row],[budget]]</f>
        <v>715.83976666666672</v>
      </c>
      <c r="M196" t="s">
        <v>589</v>
      </c>
      <c r="N196" t="s">
        <v>2286</v>
      </c>
    </row>
    <row r="197" spans="1:17" x14ac:dyDescent="0.45">
      <c r="A197" t="s">
        <v>2550</v>
      </c>
      <c r="B197">
        <v>78</v>
      </c>
      <c r="C197" t="s">
        <v>1910</v>
      </c>
      <c r="D197" t="s">
        <v>6325</v>
      </c>
      <c r="E197" t="s">
        <v>11</v>
      </c>
      <c r="F197">
        <v>2007</v>
      </c>
      <c r="G197">
        <v>4.0999999999999996</v>
      </c>
      <c r="H197">
        <v>243768</v>
      </c>
      <c r="I197">
        <v>30000</v>
      </c>
      <c r="J197">
        <f t="shared" si="3"/>
        <v>213768</v>
      </c>
      <c r="K197">
        <f>Table1[[#This Row],[Profit]]*100/Table1[[#This Row],[budget]]</f>
        <v>712.56</v>
      </c>
    </row>
    <row r="198" spans="1:17" x14ac:dyDescent="0.45">
      <c r="A198" t="s">
        <v>294</v>
      </c>
      <c r="B198">
        <v>90</v>
      </c>
      <c r="C198" t="s">
        <v>663</v>
      </c>
      <c r="D198" t="s">
        <v>4560</v>
      </c>
      <c r="E198" t="s">
        <v>11</v>
      </c>
      <c r="F198">
        <v>1998</v>
      </c>
      <c r="G198">
        <v>6.1</v>
      </c>
      <c r="H198">
        <v>161487252</v>
      </c>
      <c r="I198">
        <v>20000000</v>
      </c>
      <c r="J198">
        <f t="shared" si="3"/>
        <v>141487252</v>
      </c>
      <c r="K198">
        <f>Table1[[#This Row],[Profit]]*100/Table1[[#This Row],[budget]]</f>
        <v>707.43625999999995</v>
      </c>
      <c r="M198" t="s">
        <v>6361</v>
      </c>
    </row>
    <row r="199" spans="1:17" x14ac:dyDescent="0.45">
      <c r="A199" t="s">
        <v>408</v>
      </c>
      <c r="B199">
        <v>116</v>
      </c>
      <c r="C199" t="s">
        <v>259</v>
      </c>
      <c r="D199" t="s">
        <v>4524</v>
      </c>
      <c r="E199" t="s">
        <v>11</v>
      </c>
      <c r="F199">
        <v>1982</v>
      </c>
      <c r="G199">
        <v>7.4</v>
      </c>
      <c r="H199">
        <v>177200000</v>
      </c>
      <c r="I199">
        <v>22000000</v>
      </c>
      <c r="J199">
        <f t="shared" si="3"/>
        <v>155200000</v>
      </c>
      <c r="K199">
        <f>Table1[[#This Row],[Profit]]*100/Table1[[#This Row],[budget]]</f>
        <v>705.4545454545455</v>
      </c>
      <c r="M199" t="s">
        <v>589</v>
      </c>
      <c r="N199" t="s">
        <v>2286</v>
      </c>
    </row>
    <row r="200" spans="1:17" x14ac:dyDescent="0.45">
      <c r="A200" t="s">
        <v>1889</v>
      </c>
      <c r="B200">
        <v>121</v>
      </c>
      <c r="C200" t="s">
        <v>828</v>
      </c>
      <c r="D200" t="s">
        <v>5300</v>
      </c>
      <c r="E200" t="s">
        <v>11</v>
      </c>
      <c r="F200">
        <v>2006</v>
      </c>
      <c r="G200">
        <v>6.2</v>
      </c>
      <c r="H200">
        <v>80150343</v>
      </c>
      <c r="I200">
        <v>10000000</v>
      </c>
      <c r="J200">
        <f t="shared" si="3"/>
        <v>70150343</v>
      </c>
      <c r="K200">
        <f>Table1[[#This Row],[Profit]]*100/Table1[[#This Row],[budget]]</f>
        <v>701.50342999999998</v>
      </c>
      <c r="M200" t="s">
        <v>6366</v>
      </c>
    </row>
    <row r="201" spans="1:17" x14ac:dyDescent="0.45">
      <c r="A201" t="s">
        <v>535</v>
      </c>
      <c r="B201">
        <v>97</v>
      </c>
      <c r="C201" t="s">
        <v>456</v>
      </c>
      <c r="D201" t="s">
        <v>5869</v>
      </c>
      <c r="E201" t="s">
        <v>11</v>
      </c>
      <c r="F201">
        <v>1995</v>
      </c>
      <c r="G201">
        <v>7.3</v>
      </c>
      <c r="H201">
        <v>27900000</v>
      </c>
      <c r="I201">
        <v>3500000</v>
      </c>
      <c r="J201">
        <f t="shared" si="3"/>
        <v>24400000</v>
      </c>
      <c r="K201">
        <f>Table1[[#This Row],[Profit]]*100/Table1[[#This Row],[budget]]</f>
        <v>697.14285714285711</v>
      </c>
      <c r="M201" t="s">
        <v>589</v>
      </c>
    </row>
    <row r="202" spans="1:17" x14ac:dyDescent="0.45">
      <c r="A202" t="s">
        <v>470</v>
      </c>
      <c r="B202">
        <v>97</v>
      </c>
      <c r="C202" t="s">
        <v>392</v>
      </c>
      <c r="D202" t="s">
        <v>5870</v>
      </c>
      <c r="E202" t="s">
        <v>11</v>
      </c>
      <c r="F202">
        <v>1993</v>
      </c>
      <c r="G202">
        <v>7.5</v>
      </c>
      <c r="H202">
        <v>27900000</v>
      </c>
      <c r="I202">
        <v>3500000</v>
      </c>
      <c r="J202">
        <f t="shared" si="3"/>
        <v>24400000</v>
      </c>
      <c r="K202">
        <f>Table1[[#This Row],[Profit]]*100/Table1[[#This Row],[budget]]</f>
        <v>697.14285714285711</v>
      </c>
      <c r="M202" t="s">
        <v>589</v>
      </c>
      <c r="N202" t="s">
        <v>1426</v>
      </c>
    </row>
    <row r="203" spans="1:17" x14ac:dyDescent="0.45">
      <c r="A203" t="s">
        <v>1637</v>
      </c>
      <c r="B203">
        <v>113</v>
      </c>
      <c r="C203" t="s">
        <v>302</v>
      </c>
      <c r="D203" t="s">
        <v>4859</v>
      </c>
      <c r="E203" t="s">
        <v>11</v>
      </c>
      <c r="F203">
        <v>1994</v>
      </c>
      <c r="G203">
        <v>7.3</v>
      </c>
      <c r="H203">
        <v>127175354</v>
      </c>
      <c r="I203">
        <v>16000000</v>
      </c>
      <c r="J203">
        <f t="shared" si="3"/>
        <v>111175354</v>
      </c>
      <c r="K203">
        <f>Table1[[#This Row],[Profit]]*100/Table1[[#This Row],[budget]]</f>
        <v>694.84596250000004</v>
      </c>
    </row>
    <row r="204" spans="1:17" x14ac:dyDescent="0.45">
      <c r="A204" t="s">
        <v>1891</v>
      </c>
      <c r="B204">
        <v>103</v>
      </c>
      <c r="C204" t="s">
        <v>407</v>
      </c>
      <c r="D204" t="s">
        <v>5416</v>
      </c>
      <c r="E204" t="s">
        <v>11</v>
      </c>
      <c r="F204">
        <v>2014</v>
      </c>
      <c r="G204">
        <v>6.5</v>
      </c>
      <c r="H204">
        <v>71519230</v>
      </c>
      <c r="I204">
        <v>9000000</v>
      </c>
      <c r="J204">
        <f t="shared" si="3"/>
        <v>62519230</v>
      </c>
      <c r="K204">
        <f>Table1[[#This Row],[Profit]]*100/Table1[[#This Row],[budget]]</f>
        <v>694.65811111111111</v>
      </c>
      <c r="M204" t="s">
        <v>999</v>
      </c>
      <c r="N204" t="s">
        <v>1630</v>
      </c>
      <c r="O204" t="s">
        <v>1426</v>
      </c>
    </row>
    <row r="205" spans="1:17" x14ac:dyDescent="0.45">
      <c r="A205" t="s">
        <v>2221</v>
      </c>
      <c r="B205">
        <v>102</v>
      </c>
      <c r="C205" t="s">
        <v>1370</v>
      </c>
      <c r="D205" t="s">
        <v>5950</v>
      </c>
      <c r="E205" t="s">
        <v>11</v>
      </c>
      <c r="F205">
        <v>1939</v>
      </c>
      <c r="G205">
        <v>8.1</v>
      </c>
      <c r="H205">
        <v>22202612</v>
      </c>
      <c r="I205">
        <v>2800000</v>
      </c>
      <c r="J205">
        <f t="shared" si="3"/>
        <v>19402612</v>
      </c>
      <c r="K205">
        <f>Table1[[#This Row],[Profit]]*100/Table1[[#This Row],[budget]]</f>
        <v>692.95042857142857</v>
      </c>
      <c r="M205" t="s">
        <v>6363</v>
      </c>
      <c r="N205" t="s">
        <v>6364</v>
      </c>
      <c r="O205" t="s">
        <v>6365</v>
      </c>
    </row>
    <row r="206" spans="1:17" x14ac:dyDescent="0.45">
      <c r="A206" t="s">
        <v>457</v>
      </c>
      <c r="B206">
        <v>108</v>
      </c>
      <c r="C206" t="s">
        <v>302</v>
      </c>
      <c r="D206" t="s">
        <v>3884</v>
      </c>
      <c r="E206" t="s">
        <v>11</v>
      </c>
      <c r="F206">
        <v>2009</v>
      </c>
      <c r="G206">
        <v>7.8</v>
      </c>
      <c r="H206">
        <v>277313371</v>
      </c>
      <c r="I206">
        <v>35000000</v>
      </c>
      <c r="J206">
        <f t="shared" si="3"/>
        <v>242313371</v>
      </c>
      <c r="K206">
        <f>Table1[[#This Row],[Profit]]*100/Table1[[#This Row],[budget]]</f>
        <v>692.32391714285711</v>
      </c>
    </row>
    <row r="207" spans="1:17" x14ac:dyDescent="0.45">
      <c r="A207" t="s">
        <v>2517</v>
      </c>
      <c r="B207">
        <v>94</v>
      </c>
      <c r="C207" t="s">
        <v>259</v>
      </c>
      <c r="D207" t="s">
        <v>6269</v>
      </c>
      <c r="E207" t="s">
        <v>11</v>
      </c>
      <c r="F207">
        <v>1995</v>
      </c>
      <c r="G207">
        <v>6.5</v>
      </c>
      <c r="H207">
        <v>1977544</v>
      </c>
      <c r="I207">
        <v>250000</v>
      </c>
      <c r="J207">
        <f t="shared" si="3"/>
        <v>1727544</v>
      </c>
      <c r="K207">
        <f>Table1[[#This Row],[Profit]]*100/Table1[[#This Row],[budget]]</f>
        <v>691.01760000000002</v>
      </c>
      <c r="M207" t="s">
        <v>589</v>
      </c>
      <c r="N207" t="s">
        <v>2286</v>
      </c>
    </row>
    <row r="208" spans="1:17" x14ac:dyDescent="0.45">
      <c r="A208" t="s">
        <v>1891</v>
      </c>
      <c r="B208">
        <v>109</v>
      </c>
      <c r="C208" t="s">
        <v>407</v>
      </c>
      <c r="D208" t="s">
        <v>5303</v>
      </c>
      <c r="E208" t="s">
        <v>11</v>
      </c>
      <c r="F208">
        <v>2016</v>
      </c>
      <c r="G208">
        <v>6.1</v>
      </c>
      <c r="H208">
        <v>78845130</v>
      </c>
      <c r="I208">
        <v>10000000</v>
      </c>
      <c r="J208">
        <f t="shared" si="3"/>
        <v>68845130</v>
      </c>
      <c r="K208">
        <f>Table1[[#This Row],[Profit]]*100/Table1[[#This Row],[budget]]</f>
        <v>688.45129999999995</v>
      </c>
      <c r="M208" t="s">
        <v>999</v>
      </c>
      <c r="N208" t="s">
        <v>1630</v>
      </c>
      <c r="O208" t="s">
        <v>1426</v>
      </c>
    </row>
    <row r="209" spans="1:18" x14ac:dyDescent="0.45">
      <c r="A209" t="s">
        <v>1008</v>
      </c>
      <c r="B209">
        <v>80</v>
      </c>
      <c r="C209" t="s">
        <v>456</v>
      </c>
      <c r="D209" t="s">
        <v>6260</v>
      </c>
      <c r="E209" t="s">
        <v>11</v>
      </c>
      <c r="F209">
        <v>2003</v>
      </c>
      <c r="G209">
        <v>7.1</v>
      </c>
      <c r="H209">
        <v>2360184</v>
      </c>
      <c r="I209">
        <v>300000</v>
      </c>
      <c r="J209">
        <f t="shared" si="3"/>
        <v>2060184</v>
      </c>
      <c r="K209">
        <f>Table1[[#This Row],[Profit]]*100/Table1[[#This Row],[budget]]</f>
        <v>686.72799999999995</v>
      </c>
      <c r="M209" t="s">
        <v>589</v>
      </c>
    </row>
    <row r="210" spans="1:18" x14ac:dyDescent="0.45">
      <c r="A210" t="s">
        <v>2134</v>
      </c>
      <c r="B210">
        <v>83</v>
      </c>
      <c r="C210" t="s">
        <v>721</v>
      </c>
      <c r="D210" t="s">
        <v>5890</v>
      </c>
      <c r="E210" t="s">
        <v>11</v>
      </c>
      <c r="F210">
        <v>2015</v>
      </c>
      <c r="G210">
        <v>5.2</v>
      </c>
      <c r="H210">
        <v>25799043</v>
      </c>
      <c r="I210">
        <v>3300000</v>
      </c>
      <c r="J210">
        <f t="shared" si="3"/>
        <v>22499043</v>
      </c>
      <c r="K210">
        <f>Table1[[#This Row],[Profit]]*100/Table1[[#This Row],[budget]]</f>
        <v>681.78918181818187</v>
      </c>
      <c r="M210" t="s">
        <v>1630</v>
      </c>
      <c r="N210" t="s">
        <v>1426</v>
      </c>
    </row>
    <row r="211" spans="1:18" x14ac:dyDescent="0.45">
      <c r="A211" t="s">
        <v>32</v>
      </c>
      <c r="B211">
        <v>112</v>
      </c>
      <c r="C211" t="s">
        <v>48</v>
      </c>
      <c r="D211" t="s">
        <v>5820</v>
      </c>
      <c r="E211" t="s">
        <v>11</v>
      </c>
      <c r="F211">
        <v>2001</v>
      </c>
      <c r="G211">
        <v>7.1</v>
      </c>
      <c r="H211">
        <v>31252964</v>
      </c>
      <c r="I211">
        <v>4000000</v>
      </c>
      <c r="J211">
        <f t="shared" si="3"/>
        <v>27252964</v>
      </c>
      <c r="K211">
        <f>Table1[[#This Row],[Profit]]*100/Table1[[#This Row],[budget]]</f>
        <v>681.32410000000004</v>
      </c>
      <c r="M211" t="s">
        <v>2286</v>
      </c>
    </row>
    <row r="212" spans="1:18" x14ac:dyDescent="0.45">
      <c r="A212" t="s">
        <v>300</v>
      </c>
      <c r="B212">
        <v>90</v>
      </c>
      <c r="C212" t="s">
        <v>25</v>
      </c>
      <c r="D212" t="s">
        <v>4196</v>
      </c>
      <c r="E212" t="s">
        <v>11</v>
      </c>
      <c r="F212">
        <v>1992</v>
      </c>
      <c r="G212">
        <v>8</v>
      </c>
      <c r="H212">
        <v>217350219</v>
      </c>
      <c r="I212">
        <v>28000000</v>
      </c>
      <c r="J212">
        <f t="shared" si="3"/>
        <v>189350219</v>
      </c>
      <c r="K212">
        <f>Table1[[#This Row],[Profit]]*100/Table1[[#This Row],[budget]]</f>
        <v>676.25078214285713</v>
      </c>
      <c r="M212" t="s">
        <v>6362</v>
      </c>
      <c r="N212" t="s">
        <v>302</v>
      </c>
      <c r="O212" t="s">
        <v>6363</v>
      </c>
      <c r="P212" t="s">
        <v>6364</v>
      </c>
      <c r="Q212" t="s">
        <v>6365</v>
      </c>
      <c r="R212" t="s">
        <v>2286</v>
      </c>
    </row>
    <row r="213" spans="1:18" x14ac:dyDescent="0.45">
      <c r="A213" t="s">
        <v>606</v>
      </c>
      <c r="B213">
        <v>107</v>
      </c>
      <c r="C213" t="s">
        <v>306</v>
      </c>
      <c r="D213" t="s">
        <v>4480</v>
      </c>
      <c r="E213" t="s">
        <v>11</v>
      </c>
      <c r="F213">
        <v>1998</v>
      </c>
      <c r="G213">
        <v>7.1</v>
      </c>
      <c r="H213">
        <v>176483808</v>
      </c>
      <c r="I213">
        <v>23000000</v>
      </c>
      <c r="J213">
        <f t="shared" si="3"/>
        <v>153483808</v>
      </c>
      <c r="K213">
        <f>Table1[[#This Row],[Profit]]*100/Table1[[#This Row],[budget]]</f>
        <v>667.32090434782606</v>
      </c>
      <c r="M213" t="s">
        <v>2286</v>
      </c>
    </row>
    <row r="214" spans="1:18" x14ac:dyDescent="0.45">
      <c r="A214" t="s">
        <v>2132</v>
      </c>
      <c r="B214">
        <v>109</v>
      </c>
      <c r="C214" t="s">
        <v>909</v>
      </c>
      <c r="D214" t="s">
        <v>5792</v>
      </c>
      <c r="E214" t="s">
        <v>11</v>
      </c>
      <c r="F214">
        <v>2003</v>
      </c>
      <c r="G214">
        <v>7.3</v>
      </c>
      <c r="H214">
        <v>34468224</v>
      </c>
      <c r="I214">
        <v>4500000</v>
      </c>
      <c r="J214">
        <f t="shared" si="3"/>
        <v>29968224</v>
      </c>
      <c r="K214">
        <f>Table1[[#This Row],[Profit]]*100/Table1[[#This Row],[budget]]</f>
        <v>665.96053333333339</v>
      </c>
      <c r="M214" t="s">
        <v>6359</v>
      </c>
      <c r="N214" t="s">
        <v>589</v>
      </c>
      <c r="O214" t="s">
        <v>1426</v>
      </c>
    </row>
    <row r="215" spans="1:18" x14ac:dyDescent="0.45">
      <c r="A215" t="s">
        <v>1767</v>
      </c>
      <c r="B215">
        <v>111</v>
      </c>
      <c r="C215" t="s">
        <v>589</v>
      </c>
      <c r="D215" t="s">
        <v>6106</v>
      </c>
      <c r="E215" t="s">
        <v>11</v>
      </c>
      <c r="F215">
        <v>2000</v>
      </c>
      <c r="G215">
        <v>7.7</v>
      </c>
      <c r="H215">
        <v>9180275</v>
      </c>
      <c r="I215">
        <v>1200000</v>
      </c>
      <c r="J215">
        <f t="shared" si="3"/>
        <v>7980275</v>
      </c>
      <c r="K215">
        <f>Table1[[#This Row],[Profit]]*100/Table1[[#This Row],[budget]]</f>
        <v>665.02291666666667</v>
      </c>
    </row>
    <row r="216" spans="1:18" x14ac:dyDescent="0.45">
      <c r="A216" t="s">
        <v>246</v>
      </c>
      <c r="B216">
        <v>122</v>
      </c>
      <c r="C216" t="s">
        <v>306</v>
      </c>
      <c r="D216" t="s">
        <v>5164</v>
      </c>
      <c r="E216" t="s">
        <v>11</v>
      </c>
      <c r="F216">
        <v>2012</v>
      </c>
      <c r="G216">
        <v>6.6</v>
      </c>
      <c r="H216">
        <v>91547205</v>
      </c>
      <c r="I216">
        <v>12000000</v>
      </c>
      <c r="J216">
        <f t="shared" si="3"/>
        <v>79547205</v>
      </c>
      <c r="K216">
        <f>Table1[[#This Row],[Profit]]*100/Table1[[#This Row],[budget]]</f>
        <v>662.89337499999999</v>
      </c>
      <c r="M216" t="s">
        <v>2286</v>
      </c>
    </row>
    <row r="217" spans="1:18" x14ac:dyDescent="0.45">
      <c r="A217" t="s">
        <v>583</v>
      </c>
      <c r="B217">
        <v>99</v>
      </c>
      <c r="C217" t="s">
        <v>281</v>
      </c>
      <c r="D217" t="s">
        <v>5225</v>
      </c>
      <c r="E217" t="s">
        <v>11</v>
      </c>
      <c r="F217">
        <v>2014</v>
      </c>
      <c r="G217">
        <v>5.8</v>
      </c>
      <c r="H217">
        <v>91443253</v>
      </c>
      <c r="I217">
        <v>12000000</v>
      </c>
      <c r="J217">
        <f t="shared" si="3"/>
        <v>79443253</v>
      </c>
      <c r="K217">
        <f>Table1[[#This Row],[Profit]]*100/Table1[[#This Row],[budget]]</f>
        <v>662.02710833333333</v>
      </c>
      <c r="M217" t="s">
        <v>589</v>
      </c>
    </row>
    <row r="218" spans="1:18" x14ac:dyDescent="0.45">
      <c r="A218" t="s">
        <v>1992</v>
      </c>
      <c r="B218">
        <v>101</v>
      </c>
      <c r="C218" t="s">
        <v>456</v>
      </c>
      <c r="D218" t="s">
        <v>5474</v>
      </c>
      <c r="E218" t="s">
        <v>11</v>
      </c>
      <c r="F218">
        <v>2006</v>
      </c>
      <c r="G218">
        <v>7.9</v>
      </c>
      <c r="H218">
        <v>59889948</v>
      </c>
      <c r="I218">
        <v>8000000</v>
      </c>
      <c r="J218">
        <f t="shared" si="3"/>
        <v>51889948</v>
      </c>
      <c r="K218">
        <f>Table1[[#This Row],[Profit]]*100/Table1[[#This Row],[budget]]</f>
        <v>648.62435000000005</v>
      </c>
      <c r="M218" t="s">
        <v>589</v>
      </c>
    </row>
    <row r="219" spans="1:18" x14ac:dyDescent="0.45">
      <c r="A219" t="s">
        <v>480</v>
      </c>
      <c r="B219">
        <v>107</v>
      </c>
      <c r="C219" t="s">
        <v>187</v>
      </c>
      <c r="D219" t="s">
        <v>4928</v>
      </c>
      <c r="E219" t="s">
        <v>11</v>
      </c>
      <c r="F219">
        <v>1988</v>
      </c>
      <c r="G219">
        <v>6</v>
      </c>
      <c r="H219">
        <v>111936400</v>
      </c>
      <c r="I219">
        <v>15000000</v>
      </c>
      <c r="J219">
        <f t="shared" si="3"/>
        <v>96936400</v>
      </c>
      <c r="K219">
        <f>Table1[[#This Row],[Profit]]*100/Table1[[#This Row],[budget]]</f>
        <v>646.24266666666665</v>
      </c>
      <c r="M219" t="s">
        <v>6359</v>
      </c>
    </row>
    <row r="220" spans="1:18" x14ac:dyDescent="0.45">
      <c r="A220" t="s">
        <v>1166</v>
      </c>
      <c r="B220">
        <v>100</v>
      </c>
      <c r="C220" t="s">
        <v>1247</v>
      </c>
      <c r="D220" t="s">
        <v>5863</v>
      </c>
      <c r="E220" t="s">
        <v>11</v>
      </c>
      <c r="F220">
        <v>2005</v>
      </c>
      <c r="G220">
        <v>7.2</v>
      </c>
      <c r="H220">
        <v>26005908</v>
      </c>
      <c r="I220">
        <v>3500000</v>
      </c>
      <c r="J220">
        <f t="shared" si="3"/>
        <v>22505908</v>
      </c>
      <c r="K220">
        <f>Table1[[#This Row],[Profit]]*100/Table1[[#This Row],[budget]]</f>
        <v>643.02594285714281</v>
      </c>
      <c r="M220" t="s">
        <v>999</v>
      </c>
      <c r="N220" t="s">
        <v>1426</v>
      </c>
    </row>
    <row r="221" spans="1:18" x14ac:dyDescent="0.45">
      <c r="A221" t="s">
        <v>2506</v>
      </c>
      <c r="B221">
        <v>100</v>
      </c>
      <c r="C221" t="s">
        <v>2077</v>
      </c>
      <c r="D221" t="s">
        <v>6253</v>
      </c>
      <c r="E221" t="s">
        <v>11</v>
      </c>
      <c r="F221">
        <v>1929</v>
      </c>
      <c r="G221">
        <v>6.3</v>
      </c>
      <c r="H221">
        <v>2808000</v>
      </c>
      <c r="I221">
        <v>379000</v>
      </c>
      <c r="J221">
        <f t="shared" si="3"/>
        <v>2429000</v>
      </c>
      <c r="K221">
        <f>Table1[[#This Row],[Profit]]*100/Table1[[#This Row],[budget]]</f>
        <v>640.89709762532982</v>
      </c>
      <c r="M221" t="s">
        <v>2286</v>
      </c>
    </row>
    <row r="222" spans="1:18" x14ac:dyDescent="0.45">
      <c r="A222" t="s">
        <v>2455</v>
      </c>
      <c r="B222">
        <v>86</v>
      </c>
      <c r="C222" t="s">
        <v>2456</v>
      </c>
      <c r="D222" t="s">
        <v>6191</v>
      </c>
      <c r="E222" t="s">
        <v>11</v>
      </c>
      <c r="F222">
        <v>2007</v>
      </c>
      <c r="G222">
        <v>6.9</v>
      </c>
      <c r="H222">
        <v>5518918</v>
      </c>
      <c r="I222">
        <v>750000</v>
      </c>
      <c r="J222">
        <f t="shared" si="3"/>
        <v>4768918</v>
      </c>
      <c r="K222">
        <f>Table1[[#This Row],[Profit]]*100/Table1[[#This Row],[budget]]</f>
        <v>635.85573333333332</v>
      </c>
      <c r="M222" t="s">
        <v>178</v>
      </c>
      <c r="N222" t="s">
        <v>6362</v>
      </c>
      <c r="O222" t="s">
        <v>302</v>
      </c>
      <c r="P222" t="s">
        <v>6364</v>
      </c>
      <c r="Q222" t="s">
        <v>1630</v>
      </c>
    </row>
    <row r="223" spans="1:18" x14ac:dyDescent="0.45">
      <c r="A223" t="s">
        <v>172</v>
      </c>
      <c r="B223">
        <v>107</v>
      </c>
      <c r="C223" t="s">
        <v>357</v>
      </c>
      <c r="D223" t="s">
        <v>3697</v>
      </c>
      <c r="E223" t="s">
        <v>11</v>
      </c>
      <c r="F223">
        <v>1999</v>
      </c>
      <c r="G223">
        <v>8.1</v>
      </c>
      <c r="H223">
        <v>293501675</v>
      </c>
      <c r="I223">
        <v>40000000</v>
      </c>
      <c r="J223">
        <f t="shared" si="3"/>
        <v>253501675</v>
      </c>
      <c r="K223">
        <f>Table1[[#This Row],[Profit]]*100/Table1[[#This Row],[budget]]</f>
        <v>633.75418749999994</v>
      </c>
      <c r="M223" t="s">
        <v>6366</v>
      </c>
      <c r="N223" t="s">
        <v>1426</v>
      </c>
    </row>
    <row r="224" spans="1:18" x14ac:dyDescent="0.45">
      <c r="A224" t="s">
        <v>2316</v>
      </c>
      <c r="B224">
        <v>100</v>
      </c>
      <c r="C224" t="s">
        <v>828</v>
      </c>
      <c r="D224" t="s">
        <v>6010</v>
      </c>
      <c r="E224" t="s">
        <v>11</v>
      </c>
      <c r="F224">
        <v>2014</v>
      </c>
      <c r="G224">
        <v>6.9</v>
      </c>
      <c r="H224">
        <v>14673301</v>
      </c>
      <c r="I224">
        <v>2000000</v>
      </c>
      <c r="J224">
        <f t="shared" si="3"/>
        <v>12673301</v>
      </c>
      <c r="K224">
        <f>Table1[[#This Row],[Profit]]*100/Table1[[#This Row],[budget]]</f>
        <v>633.66504999999995</v>
      </c>
      <c r="M224" t="s">
        <v>6366</v>
      </c>
    </row>
    <row r="225" spans="1:16" x14ac:dyDescent="0.45">
      <c r="A225" t="s">
        <v>636</v>
      </c>
      <c r="B225">
        <v>92</v>
      </c>
      <c r="C225" t="s">
        <v>306</v>
      </c>
      <c r="D225" t="s">
        <v>5491</v>
      </c>
      <c r="E225" t="s">
        <v>11</v>
      </c>
      <c r="F225">
        <v>2010</v>
      </c>
      <c r="G225">
        <v>7.1</v>
      </c>
      <c r="H225">
        <v>58401464</v>
      </c>
      <c r="I225">
        <v>8000000</v>
      </c>
      <c r="J225">
        <f t="shared" si="3"/>
        <v>50401464</v>
      </c>
      <c r="K225">
        <f>Table1[[#This Row],[Profit]]*100/Table1[[#This Row],[budget]]</f>
        <v>630.01829999999995</v>
      </c>
      <c r="M225" t="s">
        <v>2286</v>
      </c>
    </row>
    <row r="226" spans="1:16" x14ac:dyDescent="0.45">
      <c r="A226" t="s">
        <v>2083</v>
      </c>
      <c r="B226">
        <v>152</v>
      </c>
      <c r="C226" t="s">
        <v>2084</v>
      </c>
      <c r="D226" t="s">
        <v>5643</v>
      </c>
      <c r="E226" t="s">
        <v>11</v>
      </c>
      <c r="F226">
        <v>1961</v>
      </c>
      <c r="G226">
        <v>7.6</v>
      </c>
      <c r="H226">
        <v>43650000</v>
      </c>
      <c r="I226">
        <v>6000000</v>
      </c>
      <c r="J226">
        <f t="shared" si="3"/>
        <v>37650000</v>
      </c>
      <c r="K226">
        <f>Table1[[#This Row],[Profit]]*100/Table1[[#This Row],[budget]]</f>
        <v>627.5</v>
      </c>
      <c r="M226" t="s">
        <v>589</v>
      </c>
      <c r="N226" t="s">
        <v>6365</v>
      </c>
      <c r="O226" t="s">
        <v>2286</v>
      </c>
      <c r="P226" t="s">
        <v>1426</v>
      </c>
    </row>
    <row r="227" spans="1:16" x14ac:dyDescent="0.45">
      <c r="A227" t="s">
        <v>2131</v>
      </c>
      <c r="B227">
        <v>135</v>
      </c>
      <c r="C227" t="s">
        <v>1011</v>
      </c>
      <c r="D227" t="s">
        <v>5720</v>
      </c>
      <c r="E227" t="s">
        <v>11</v>
      </c>
      <c r="F227">
        <v>1953</v>
      </c>
      <c r="G227">
        <v>6.8</v>
      </c>
      <c r="H227">
        <v>36000000</v>
      </c>
      <c r="I227">
        <v>5000000</v>
      </c>
      <c r="J227">
        <f t="shared" si="3"/>
        <v>31000000</v>
      </c>
      <c r="K227">
        <f>Table1[[#This Row],[Profit]]*100/Table1[[#This Row],[budget]]</f>
        <v>620</v>
      </c>
      <c r="M227" t="s">
        <v>6367</v>
      </c>
    </row>
    <row r="228" spans="1:16" x14ac:dyDescent="0.45">
      <c r="A228" t="s">
        <v>2232</v>
      </c>
      <c r="B228">
        <v>92</v>
      </c>
      <c r="C228" t="s">
        <v>828</v>
      </c>
      <c r="D228" t="s">
        <v>5872</v>
      </c>
      <c r="E228" t="s">
        <v>11</v>
      </c>
      <c r="F228">
        <v>2015</v>
      </c>
      <c r="G228">
        <v>6.8</v>
      </c>
      <c r="H228">
        <v>25138292</v>
      </c>
      <c r="I228">
        <v>3500000</v>
      </c>
      <c r="J228">
        <f t="shared" si="3"/>
        <v>21638292</v>
      </c>
      <c r="K228">
        <f>Table1[[#This Row],[Profit]]*100/Table1[[#This Row],[budget]]</f>
        <v>618.23691428571431</v>
      </c>
      <c r="M228" t="s">
        <v>6366</v>
      </c>
    </row>
    <row r="229" spans="1:16" x14ac:dyDescent="0.45">
      <c r="A229" t="s">
        <v>56</v>
      </c>
      <c r="B229">
        <v>126</v>
      </c>
      <c r="C229" t="s">
        <v>33</v>
      </c>
      <c r="D229" t="s">
        <v>3885</v>
      </c>
      <c r="E229" t="s">
        <v>11</v>
      </c>
      <c r="F229">
        <v>1989</v>
      </c>
      <c r="G229">
        <v>7.6</v>
      </c>
      <c r="H229">
        <v>251188924</v>
      </c>
      <c r="I229">
        <v>35000000</v>
      </c>
      <c r="J229">
        <f t="shared" si="3"/>
        <v>216188924</v>
      </c>
      <c r="K229">
        <f>Table1[[#This Row],[Profit]]*100/Table1[[#This Row],[budget]]</f>
        <v>617.68263999999999</v>
      </c>
      <c r="M229" t="s">
        <v>178</v>
      </c>
    </row>
    <row r="230" spans="1:16" x14ac:dyDescent="0.45">
      <c r="A230" t="s">
        <v>1292</v>
      </c>
      <c r="B230">
        <v>116</v>
      </c>
      <c r="C230" t="s">
        <v>21</v>
      </c>
      <c r="D230" t="s">
        <v>5245</v>
      </c>
      <c r="E230" t="s">
        <v>11</v>
      </c>
      <c r="F230">
        <v>1982</v>
      </c>
      <c r="G230">
        <v>7.7</v>
      </c>
      <c r="H230">
        <v>78900000</v>
      </c>
      <c r="I230">
        <v>11000000</v>
      </c>
      <c r="J230">
        <f t="shared" si="3"/>
        <v>67900000</v>
      </c>
      <c r="K230">
        <f>Table1[[#This Row],[Profit]]*100/Table1[[#This Row],[budget]]</f>
        <v>617.27272727272725</v>
      </c>
      <c r="M230" t="s">
        <v>178</v>
      </c>
      <c r="N230" t="s">
        <v>1630</v>
      </c>
    </row>
    <row r="231" spans="1:16" x14ac:dyDescent="0.45">
      <c r="A231" t="s">
        <v>43</v>
      </c>
      <c r="B231">
        <v>116</v>
      </c>
      <c r="C231" t="s">
        <v>1410</v>
      </c>
      <c r="D231" t="s">
        <v>5276</v>
      </c>
      <c r="E231" t="s">
        <v>11</v>
      </c>
      <c r="F231">
        <v>1979</v>
      </c>
      <c r="G231">
        <v>8.5</v>
      </c>
      <c r="H231">
        <v>78900000</v>
      </c>
      <c r="I231">
        <v>11000000</v>
      </c>
      <c r="J231">
        <f t="shared" si="3"/>
        <v>67900000</v>
      </c>
      <c r="K231">
        <f>Table1[[#This Row],[Profit]]*100/Table1[[#This Row],[budget]]</f>
        <v>617.27272727272725</v>
      </c>
      <c r="M231" t="s">
        <v>1630</v>
      </c>
    </row>
    <row r="232" spans="1:16" x14ac:dyDescent="0.45">
      <c r="A232" t="s">
        <v>1113</v>
      </c>
      <c r="B232">
        <v>120</v>
      </c>
      <c r="C232" t="s">
        <v>1114</v>
      </c>
      <c r="D232" t="s">
        <v>5280</v>
      </c>
      <c r="E232" t="s">
        <v>11</v>
      </c>
      <c r="F232">
        <v>1982</v>
      </c>
      <c r="G232">
        <v>7.4</v>
      </c>
      <c r="H232">
        <v>76600000</v>
      </c>
      <c r="I232">
        <v>10700000</v>
      </c>
      <c r="J232">
        <f t="shared" si="3"/>
        <v>65900000</v>
      </c>
      <c r="K232">
        <f>Table1[[#This Row],[Profit]]*100/Table1[[#This Row],[budget]]</f>
        <v>615.8878504672897</v>
      </c>
      <c r="M232" t="s">
        <v>999</v>
      </c>
    </row>
    <row r="233" spans="1:16" x14ac:dyDescent="0.45">
      <c r="A233" t="s">
        <v>634</v>
      </c>
      <c r="B233">
        <v>82</v>
      </c>
      <c r="C233" t="s">
        <v>302</v>
      </c>
      <c r="D233" t="s">
        <v>4750</v>
      </c>
      <c r="E233" t="s">
        <v>11</v>
      </c>
      <c r="F233">
        <v>2006</v>
      </c>
      <c r="G233">
        <v>7.3</v>
      </c>
      <c r="H233">
        <v>128505958</v>
      </c>
      <c r="I233">
        <v>18000000</v>
      </c>
      <c r="J233">
        <f t="shared" si="3"/>
        <v>110505958</v>
      </c>
      <c r="K233">
        <f>Table1[[#This Row],[Profit]]*100/Table1[[#This Row],[budget]]</f>
        <v>613.9219888888889</v>
      </c>
    </row>
    <row r="234" spans="1:16" x14ac:dyDescent="0.45">
      <c r="A234" t="s">
        <v>2356</v>
      </c>
      <c r="B234">
        <v>93</v>
      </c>
      <c r="C234" t="s">
        <v>860</v>
      </c>
      <c r="D234" t="s">
        <v>6052</v>
      </c>
      <c r="E234" t="s">
        <v>11</v>
      </c>
      <c r="F234">
        <v>2012</v>
      </c>
      <c r="G234">
        <v>7.3</v>
      </c>
      <c r="H234">
        <v>12784397</v>
      </c>
      <c r="I234">
        <v>1800000</v>
      </c>
      <c r="J234">
        <f t="shared" si="3"/>
        <v>10984397</v>
      </c>
      <c r="K234">
        <f>Table1[[#This Row],[Profit]]*100/Table1[[#This Row],[budget]]</f>
        <v>610.24427777777782</v>
      </c>
      <c r="M234" t="s">
        <v>6364</v>
      </c>
    </row>
    <row r="235" spans="1:16" x14ac:dyDescent="0.45">
      <c r="A235" t="s">
        <v>910</v>
      </c>
      <c r="B235">
        <v>130</v>
      </c>
      <c r="C235" t="s">
        <v>15</v>
      </c>
      <c r="D235" t="s">
        <v>5411</v>
      </c>
      <c r="E235" t="s">
        <v>11</v>
      </c>
      <c r="F235">
        <v>1965</v>
      </c>
      <c r="G235">
        <v>7</v>
      </c>
      <c r="H235">
        <v>63600000</v>
      </c>
      <c r="I235">
        <v>9000000</v>
      </c>
      <c r="J235">
        <f t="shared" si="3"/>
        <v>54600000</v>
      </c>
      <c r="K235">
        <f>Table1[[#This Row],[Profit]]*100/Table1[[#This Row],[budget]]</f>
        <v>606.66666666666663</v>
      </c>
      <c r="M235" t="s">
        <v>178</v>
      </c>
      <c r="N235" t="s">
        <v>1426</v>
      </c>
    </row>
    <row r="236" spans="1:16" x14ac:dyDescent="0.45">
      <c r="A236" t="s">
        <v>384</v>
      </c>
      <c r="B236">
        <v>99</v>
      </c>
      <c r="C236" t="s">
        <v>1362</v>
      </c>
      <c r="D236" t="s">
        <v>5547</v>
      </c>
      <c r="E236" t="s">
        <v>11</v>
      </c>
      <c r="F236">
        <v>1988</v>
      </c>
      <c r="G236">
        <v>5.7</v>
      </c>
      <c r="H236">
        <v>49369900</v>
      </c>
      <c r="I236">
        <v>7000000</v>
      </c>
      <c r="J236">
        <f t="shared" si="3"/>
        <v>42369900</v>
      </c>
      <c r="K236">
        <f>Table1[[#This Row],[Profit]]*100/Table1[[#This Row],[budget]]</f>
        <v>605.28428571428572</v>
      </c>
      <c r="M236" t="s">
        <v>999</v>
      </c>
      <c r="N236" t="s">
        <v>1426</v>
      </c>
    </row>
    <row r="237" spans="1:16" x14ac:dyDescent="0.45">
      <c r="A237" t="s">
        <v>633</v>
      </c>
      <c r="B237">
        <v>131</v>
      </c>
      <c r="C237" t="s">
        <v>322</v>
      </c>
      <c r="D237" t="s">
        <v>5036</v>
      </c>
      <c r="E237" t="s">
        <v>11</v>
      </c>
      <c r="F237">
        <v>1992</v>
      </c>
      <c r="G237">
        <v>8.3000000000000007</v>
      </c>
      <c r="H237">
        <v>101157447</v>
      </c>
      <c r="I237">
        <v>14400000</v>
      </c>
      <c r="J237">
        <f t="shared" si="3"/>
        <v>86757447</v>
      </c>
      <c r="K237">
        <f>Table1[[#This Row],[Profit]]*100/Table1[[#This Row],[budget]]</f>
        <v>602.48227083333336</v>
      </c>
      <c r="M237" t="s">
        <v>1910</v>
      </c>
    </row>
    <row r="238" spans="1:16" x14ac:dyDescent="0.45">
      <c r="A238" t="s">
        <v>1328</v>
      </c>
      <c r="B238">
        <v>97</v>
      </c>
      <c r="C238" t="s">
        <v>259</v>
      </c>
      <c r="D238" t="s">
        <v>6127</v>
      </c>
      <c r="E238" t="s">
        <v>11</v>
      </c>
      <c r="F238">
        <v>2001</v>
      </c>
      <c r="G238">
        <v>6.7</v>
      </c>
      <c r="H238">
        <v>7022940</v>
      </c>
      <c r="I238">
        <v>1000000</v>
      </c>
      <c r="J238">
        <f t="shared" si="3"/>
        <v>6022940</v>
      </c>
      <c r="K238">
        <f>Table1[[#This Row],[Profit]]*100/Table1[[#This Row],[budget]]</f>
        <v>602.29399999999998</v>
      </c>
      <c r="M238" t="s">
        <v>589</v>
      </c>
      <c r="N238" t="s">
        <v>2286</v>
      </c>
    </row>
    <row r="239" spans="1:16" x14ac:dyDescent="0.45">
      <c r="A239" t="s">
        <v>917</v>
      </c>
      <c r="B239">
        <v>112</v>
      </c>
      <c r="C239" t="s">
        <v>1159</v>
      </c>
      <c r="D239" t="s">
        <v>5099</v>
      </c>
      <c r="E239" t="s">
        <v>11</v>
      </c>
      <c r="F239">
        <v>2001</v>
      </c>
      <c r="G239">
        <v>6.1</v>
      </c>
      <c r="H239">
        <v>91038276</v>
      </c>
      <c r="I239">
        <v>13000000</v>
      </c>
      <c r="J239">
        <f t="shared" si="3"/>
        <v>78038276</v>
      </c>
      <c r="K239">
        <f>Table1[[#This Row],[Profit]]*100/Table1[[#This Row],[budget]]</f>
        <v>600.29443076923076</v>
      </c>
      <c r="M239" t="s">
        <v>6360</v>
      </c>
      <c r="N239" t="s">
        <v>2286</v>
      </c>
    </row>
    <row r="240" spans="1:16" x14ac:dyDescent="0.45">
      <c r="A240" t="s">
        <v>1660</v>
      </c>
      <c r="B240">
        <v>117</v>
      </c>
      <c r="C240" t="s">
        <v>48</v>
      </c>
      <c r="D240" t="s">
        <v>5911</v>
      </c>
      <c r="E240" t="s">
        <v>11</v>
      </c>
      <c r="F240">
        <v>1985</v>
      </c>
      <c r="G240">
        <v>7.4</v>
      </c>
      <c r="H240">
        <v>20966644</v>
      </c>
      <c r="I240">
        <v>3000000</v>
      </c>
      <c r="J240">
        <f t="shared" si="3"/>
        <v>17966644</v>
      </c>
      <c r="K240">
        <f>Table1[[#This Row],[Profit]]*100/Table1[[#This Row],[budget]]</f>
        <v>598.88813333333337</v>
      </c>
      <c r="M240" t="s">
        <v>2286</v>
      </c>
    </row>
    <row r="241" spans="1:15" x14ac:dyDescent="0.45">
      <c r="A241" t="s">
        <v>1632</v>
      </c>
      <c r="B241">
        <v>109</v>
      </c>
      <c r="C241" t="s">
        <v>977</v>
      </c>
      <c r="D241" t="s">
        <v>5292</v>
      </c>
      <c r="E241" t="s">
        <v>11</v>
      </c>
      <c r="F241">
        <v>1980</v>
      </c>
      <c r="G241">
        <v>6.1</v>
      </c>
      <c r="H241">
        <v>69800000</v>
      </c>
      <c r="I241">
        <v>10000000</v>
      </c>
      <c r="J241">
        <f t="shared" si="3"/>
        <v>59800000</v>
      </c>
      <c r="K241">
        <f>Table1[[#This Row],[Profit]]*100/Table1[[#This Row],[budget]]</f>
        <v>598</v>
      </c>
      <c r="M241" t="s">
        <v>6368</v>
      </c>
    </row>
    <row r="242" spans="1:15" x14ac:dyDescent="0.45">
      <c r="A242" t="s">
        <v>2549</v>
      </c>
      <c r="B242">
        <v>90</v>
      </c>
      <c r="C242" t="s">
        <v>306</v>
      </c>
      <c r="D242" t="s">
        <v>6323</v>
      </c>
      <c r="E242" t="s">
        <v>11</v>
      </c>
      <c r="F242">
        <v>1999</v>
      </c>
      <c r="G242">
        <v>7.6</v>
      </c>
      <c r="H242">
        <v>277233</v>
      </c>
      <c r="I242">
        <v>40000</v>
      </c>
      <c r="J242">
        <f t="shared" si="3"/>
        <v>237233</v>
      </c>
      <c r="K242">
        <f>Table1[[#This Row],[Profit]]*100/Table1[[#This Row],[budget]]</f>
        <v>593.08249999999998</v>
      </c>
      <c r="M242" t="s">
        <v>2286</v>
      </c>
    </row>
    <row r="243" spans="1:15" x14ac:dyDescent="0.45">
      <c r="A243" t="s">
        <v>1749</v>
      </c>
      <c r="B243">
        <v>108</v>
      </c>
      <c r="C243" t="s">
        <v>295</v>
      </c>
      <c r="D243" t="s">
        <v>4895</v>
      </c>
      <c r="E243" t="s">
        <v>11</v>
      </c>
      <c r="F243">
        <v>1988</v>
      </c>
      <c r="G243">
        <v>5.5</v>
      </c>
      <c r="H243">
        <v>109306210</v>
      </c>
      <c r="I243">
        <v>15800000</v>
      </c>
      <c r="J243">
        <f t="shared" si="3"/>
        <v>93506210</v>
      </c>
      <c r="K243">
        <f>Table1[[#This Row],[Profit]]*100/Table1[[#This Row],[budget]]</f>
        <v>591.81145569620253</v>
      </c>
      <c r="M243" t="s">
        <v>178</v>
      </c>
      <c r="N243" t="s">
        <v>302</v>
      </c>
    </row>
    <row r="244" spans="1:15" x14ac:dyDescent="0.45">
      <c r="A244" t="s">
        <v>542</v>
      </c>
      <c r="B244">
        <v>133</v>
      </c>
      <c r="C244" t="s">
        <v>589</v>
      </c>
      <c r="D244" t="s">
        <v>4321</v>
      </c>
      <c r="E244" t="s">
        <v>11</v>
      </c>
      <c r="F244">
        <v>1988</v>
      </c>
      <c r="G244">
        <v>8</v>
      </c>
      <c r="H244">
        <v>172825435</v>
      </c>
      <c r="I244">
        <v>25000000</v>
      </c>
      <c r="J244">
        <f t="shared" si="3"/>
        <v>147825435</v>
      </c>
      <c r="K244">
        <f>Table1[[#This Row],[Profit]]*100/Table1[[#This Row],[budget]]</f>
        <v>591.30174</v>
      </c>
    </row>
    <row r="245" spans="1:15" x14ac:dyDescent="0.45">
      <c r="A245" t="s">
        <v>488</v>
      </c>
      <c r="B245">
        <v>138</v>
      </c>
      <c r="C245" t="s">
        <v>1024</v>
      </c>
      <c r="D245" t="s">
        <v>4715</v>
      </c>
      <c r="E245" t="s">
        <v>11</v>
      </c>
      <c r="F245">
        <v>1991</v>
      </c>
      <c r="G245">
        <v>8.6</v>
      </c>
      <c r="H245">
        <v>130727000</v>
      </c>
      <c r="I245">
        <v>19000000</v>
      </c>
      <c r="J245">
        <f t="shared" si="3"/>
        <v>111727000</v>
      </c>
      <c r="K245">
        <f>Table1[[#This Row],[Profit]]*100/Table1[[#This Row],[budget]]</f>
        <v>588.03684210526319</v>
      </c>
      <c r="M245" t="s">
        <v>589</v>
      </c>
      <c r="N245" t="s">
        <v>999</v>
      </c>
      <c r="O245" t="s">
        <v>1426</v>
      </c>
    </row>
    <row r="246" spans="1:15" x14ac:dyDescent="0.45">
      <c r="A246" t="s">
        <v>1438</v>
      </c>
      <c r="B246">
        <v>100</v>
      </c>
      <c r="C246" t="s">
        <v>261</v>
      </c>
      <c r="D246" t="s">
        <v>5999</v>
      </c>
      <c r="E246" t="s">
        <v>11</v>
      </c>
      <c r="F246">
        <v>2012</v>
      </c>
      <c r="G246">
        <v>6.1</v>
      </c>
      <c r="H246">
        <v>13746550</v>
      </c>
      <c r="I246">
        <v>2000000</v>
      </c>
      <c r="J246">
        <f t="shared" si="3"/>
        <v>11746550</v>
      </c>
      <c r="K246">
        <f>Table1[[#This Row],[Profit]]*100/Table1[[#This Row],[budget]]</f>
        <v>587.32749999999999</v>
      </c>
      <c r="M246" t="s">
        <v>302</v>
      </c>
      <c r="N246" t="s">
        <v>2286</v>
      </c>
    </row>
    <row r="247" spans="1:15" x14ac:dyDescent="0.45">
      <c r="A247" t="s">
        <v>70</v>
      </c>
      <c r="B247">
        <v>112</v>
      </c>
      <c r="C247" t="s">
        <v>527</v>
      </c>
      <c r="D247" t="s">
        <v>4569</v>
      </c>
      <c r="E247" t="s">
        <v>11</v>
      </c>
      <c r="F247">
        <v>2013</v>
      </c>
      <c r="G247">
        <v>7.5</v>
      </c>
      <c r="H247">
        <v>137387272</v>
      </c>
      <c r="I247">
        <v>20000000</v>
      </c>
      <c r="J247">
        <f t="shared" si="3"/>
        <v>117387272</v>
      </c>
      <c r="K247">
        <f>Table1[[#This Row],[Profit]]*100/Table1[[#This Row],[budget]]</f>
        <v>586.93636000000004</v>
      </c>
      <c r="M247" t="s">
        <v>6366</v>
      </c>
      <c r="N247" t="s">
        <v>1426</v>
      </c>
    </row>
    <row r="248" spans="1:15" x14ac:dyDescent="0.45">
      <c r="A248" t="s">
        <v>990</v>
      </c>
      <c r="B248">
        <v>103</v>
      </c>
      <c r="C248" t="s">
        <v>828</v>
      </c>
      <c r="D248" t="s">
        <v>4911</v>
      </c>
      <c r="E248" t="s">
        <v>11</v>
      </c>
      <c r="F248">
        <v>1996</v>
      </c>
      <c r="G248">
        <v>7.2</v>
      </c>
      <c r="H248">
        <v>103001286</v>
      </c>
      <c r="I248">
        <v>15000000</v>
      </c>
      <c r="J248">
        <f t="shared" si="3"/>
        <v>88001286</v>
      </c>
      <c r="K248">
        <f>Table1[[#This Row],[Profit]]*100/Table1[[#This Row],[budget]]</f>
        <v>586.67524000000003</v>
      </c>
      <c r="M248" t="s">
        <v>6366</v>
      </c>
    </row>
    <row r="249" spans="1:15" x14ac:dyDescent="0.45">
      <c r="A249" t="s">
        <v>2284</v>
      </c>
      <c r="B249">
        <v>88</v>
      </c>
      <c r="C249" t="s">
        <v>999</v>
      </c>
      <c r="D249" t="s">
        <v>5949</v>
      </c>
      <c r="E249" t="s">
        <v>11</v>
      </c>
      <c r="F249">
        <v>1988</v>
      </c>
      <c r="G249">
        <v>5.3</v>
      </c>
      <c r="H249">
        <v>19170001</v>
      </c>
      <c r="I249">
        <v>2800000</v>
      </c>
      <c r="J249">
        <f t="shared" si="3"/>
        <v>16370001</v>
      </c>
      <c r="K249">
        <f>Table1[[#This Row],[Profit]]*100/Table1[[#This Row],[budget]]</f>
        <v>584.6428928571429</v>
      </c>
    </row>
    <row r="250" spans="1:15" x14ac:dyDescent="0.45">
      <c r="A250" t="s">
        <v>217</v>
      </c>
      <c r="B250">
        <v>98</v>
      </c>
      <c r="C250" t="s">
        <v>663</v>
      </c>
      <c r="D250" t="s">
        <v>5302</v>
      </c>
      <c r="E250" t="s">
        <v>11</v>
      </c>
      <c r="F250">
        <v>2000</v>
      </c>
      <c r="G250">
        <v>5.9</v>
      </c>
      <c r="H250">
        <v>68353550</v>
      </c>
      <c r="I250">
        <v>10000000</v>
      </c>
      <c r="J250">
        <f t="shared" si="3"/>
        <v>58353550</v>
      </c>
      <c r="K250">
        <f>Table1[[#This Row],[Profit]]*100/Table1[[#This Row],[budget]]</f>
        <v>583.53549999999996</v>
      </c>
      <c r="M250" t="s">
        <v>6361</v>
      </c>
    </row>
    <row r="251" spans="1:15" x14ac:dyDescent="0.45">
      <c r="A251" t="s">
        <v>677</v>
      </c>
      <c r="B251">
        <v>95</v>
      </c>
      <c r="C251" t="s">
        <v>1177</v>
      </c>
      <c r="D251" t="s">
        <v>5709</v>
      </c>
      <c r="E251" t="s">
        <v>11</v>
      </c>
      <c r="F251">
        <v>2000</v>
      </c>
      <c r="G251">
        <v>7</v>
      </c>
      <c r="H251">
        <v>34099640</v>
      </c>
      <c r="I251">
        <v>5000000</v>
      </c>
      <c r="J251">
        <f t="shared" si="3"/>
        <v>29099640</v>
      </c>
      <c r="K251">
        <f>Table1[[#This Row],[Profit]]*100/Table1[[#This Row],[budget]]</f>
        <v>581.99279999999999</v>
      </c>
      <c r="M251" t="s">
        <v>6363</v>
      </c>
      <c r="N251" t="s">
        <v>6361</v>
      </c>
    </row>
    <row r="252" spans="1:15" x14ac:dyDescent="0.45">
      <c r="A252" t="s">
        <v>225</v>
      </c>
      <c r="B252">
        <v>106</v>
      </c>
      <c r="C252" t="s">
        <v>1541</v>
      </c>
      <c r="D252" t="s">
        <v>6001</v>
      </c>
      <c r="E252" t="s">
        <v>492</v>
      </c>
      <c r="F252">
        <v>2001</v>
      </c>
      <c r="G252">
        <v>7.7</v>
      </c>
      <c r="H252">
        <v>13622333</v>
      </c>
      <c r="I252">
        <v>2000000</v>
      </c>
      <c r="J252">
        <f t="shared" si="3"/>
        <v>11622333</v>
      </c>
      <c r="K252">
        <f>Table1[[#This Row],[Profit]]*100/Table1[[#This Row],[budget]]</f>
        <v>581.11665000000005</v>
      </c>
      <c r="M252" t="s">
        <v>302</v>
      </c>
      <c r="N252" t="s">
        <v>589</v>
      </c>
      <c r="O252" t="s">
        <v>2286</v>
      </c>
    </row>
    <row r="253" spans="1:15" x14ac:dyDescent="0.45">
      <c r="A253" t="s">
        <v>1453</v>
      </c>
      <c r="B253">
        <v>102</v>
      </c>
      <c r="C253" t="s">
        <v>302</v>
      </c>
      <c r="D253" t="s">
        <v>4932</v>
      </c>
      <c r="E253" t="s">
        <v>11</v>
      </c>
      <c r="F253">
        <v>2013</v>
      </c>
      <c r="G253">
        <v>6.6</v>
      </c>
      <c r="H253">
        <v>101978840</v>
      </c>
      <c r="I253">
        <v>15000000</v>
      </c>
      <c r="J253">
        <f t="shared" si="3"/>
        <v>86978840</v>
      </c>
      <c r="K253">
        <f>Table1[[#This Row],[Profit]]*100/Table1[[#This Row],[budget]]</f>
        <v>579.85893333333331</v>
      </c>
    </row>
    <row r="254" spans="1:15" x14ac:dyDescent="0.45">
      <c r="A254" t="s">
        <v>597</v>
      </c>
      <c r="B254">
        <v>146</v>
      </c>
      <c r="C254" t="s">
        <v>589</v>
      </c>
      <c r="D254" t="s">
        <v>4324</v>
      </c>
      <c r="E254" t="s">
        <v>11</v>
      </c>
      <c r="F254">
        <v>2011</v>
      </c>
      <c r="G254">
        <v>8.1</v>
      </c>
      <c r="H254">
        <v>169705587</v>
      </c>
      <c r="I254">
        <v>25000000</v>
      </c>
      <c r="J254">
        <f t="shared" si="3"/>
        <v>144705587</v>
      </c>
      <c r="K254">
        <f>Table1[[#This Row],[Profit]]*100/Table1[[#This Row],[budget]]</f>
        <v>578.82234800000003</v>
      </c>
    </row>
    <row r="255" spans="1:15" x14ac:dyDescent="0.45">
      <c r="A255" t="s">
        <v>319</v>
      </c>
      <c r="B255">
        <v>114</v>
      </c>
      <c r="C255" t="s">
        <v>1507</v>
      </c>
      <c r="D255" t="s">
        <v>4748</v>
      </c>
      <c r="E255" t="s">
        <v>11</v>
      </c>
      <c r="F255">
        <v>1994</v>
      </c>
      <c r="G255">
        <v>6.9</v>
      </c>
      <c r="H255">
        <v>119938730</v>
      </c>
      <c r="I255">
        <v>18000000</v>
      </c>
      <c r="J255">
        <f t="shared" si="3"/>
        <v>101938730</v>
      </c>
      <c r="K255">
        <f>Table1[[#This Row],[Profit]]*100/Table1[[#This Row],[budget]]</f>
        <v>566.32627777777782</v>
      </c>
      <c r="M255" t="s">
        <v>302</v>
      </c>
      <c r="N255" t="s">
        <v>6359</v>
      </c>
      <c r="O255" t="s">
        <v>6364</v>
      </c>
    </row>
    <row r="256" spans="1:15" x14ac:dyDescent="0.45">
      <c r="A256" t="s">
        <v>2281</v>
      </c>
      <c r="B256">
        <v>80</v>
      </c>
      <c r="C256" t="s">
        <v>978</v>
      </c>
      <c r="D256" t="s">
        <v>6248</v>
      </c>
      <c r="E256" t="s">
        <v>11</v>
      </c>
      <c r="F256">
        <v>2012</v>
      </c>
      <c r="G256">
        <v>5.7</v>
      </c>
      <c r="H256">
        <v>2833383</v>
      </c>
      <c r="I256">
        <v>427000</v>
      </c>
      <c r="J256">
        <f t="shared" si="3"/>
        <v>2406383</v>
      </c>
      <c r="K256">
        <f>Table1[[#This Row],[Profit]]*100/Table1[[#This Row],[budget]]</f>
        <v>563.55573770491799</v>
      </c>
      <c r="M256" t="s">
        <v>6360</v>
      </c>
    </row>
    <row r="257" spans="1:16" x14ac:dyDescent="0.45">
      <c r="A257" t="s">
        <v>701</v>
      </c>
      <c r="B257">
        <v>98</v>
      </c>
      <c r="C257" t="s">
        <v>663</v>
      </c>
      <c r="D257" t="s">
        <v>5644</v>
      </c>
      <c r="E257" t="s">
        <v>11</v>
      </c>
      <c r="F257">
        <v>1980</v>
      </c>
      <c r="G257">
        <v>7.4</v>
      </c>
      <c r="H257">
        <v>39800000</v>
      </c>
      <c r="I257">
        <v>6000000</v>
      </c>
      <c r="J257">
        <f t="shared" si="3"/>
        <v>33800000</v>
      </c>
      <c r="K257">
        <f>Table1[[#This Row],[Profit]]*100/Table1[[#This Row],[budget]]</f>
        <v>563.33333333333337</v>
      </c>
      <c r="M257" t="s">
        <v>6361</v>
      </c>
    </row>
    <row r="258" spans="1:16" x14ac:dyDescent="0.45">
      <c r="A258" t="s">
        <v>1817</v>
      </c>
      <c r="B258">
        <v>114</v>
      </c>
      <c r="C258" t="s">
        <v>518</v>
      </c>
      <c r="D258" t="s">
        <v>5167</v>
      </c>
      <c r="E258" t="s">
        <v>11</v>
      </c>
      <c r="F258">
        <v>1983</v>
      </c>
      <c r="G258">
        <v>7.1</v>
      </c>
      <c r="H258">
        <v>79568000</v>
      </c>
      <c r="I258">
        <v>12000000</v>
      </c>
      <c r="J258">
        <f t="shared" ref="J258:J321" si="4">H258-I258</f>
        <v>67568000</v>
      </c>
      <c r="K258">
        <f>Table1[[#This Row],[Profit]]*100/Table1[[#This Row],[budget]]</f>
        <v>563.06666666666672</v>
      </c>
      <c r="M258" t="s">
        <v>1426</v>
      </c>
    </row>
    <row r="259" spans="1:16" x14ac:dyDescent="0.45">
      <c r="A259" t="s">
        <v>77</v>
      </c>
      <c r="B259">
        <v>135</v>
      </c>
      <c r="C259" t="s">
        <v>341</v>
      </c>
      <c r="D259" t="s">
        <v>4710</v>
      </c>
      <c r="E259" t="s">
        <v>11</v>
      </c>
      <c r="F259">
        <v>1977</v>
      </c>
      <c r="G259">
        <v>7.7</v>
      </c>
      <c r="H259">
        <v>128300000</v>
      </c>
      <c r="I259">
        <v>19400870</v>
      </c>
      <c r="J259">
        <f t="shared" si="4"/>
        <v>108899130</v>
      </c>
      <c r="K259">
        <f>Table1[[#This Row],[Profit]]*100/Table1[[#This Row],[budget]]</f>
        <v>561.31054947535858</v>
      </c>
      <c r="M259" t="s">
        <v>1630</v>
      </c>
    </row>
    <row r="260" spans="1:16" x14ac:dyDescent="0.45">
      <c r="A260" t="s">
        <v>699</v>
      </c>
      <c r="B260">
        <v>97</v>
      </c>
      <c r="C260" t="s">
        <v>787</v>
      </c>
      <c r="D260" t="s">
        <v>4491</v>
      </c>
      <c r="E260" t="s">
        <v>11</v>
      </c>
      <c r="F260">
        <v>1994</v>
      </c>
      <c r="G260">
        <v>6.4</v>
      </c>
      <c r="H260">
        <v>144833357</v>
      </c>
      <c r="I260">
        <v>22000000</v>
      </c>
      <c r="J260">
        <f t="shared" si="4"/>
        <v>122833357</v>
      </c>
      <c r="K260">
        <f>Table1[[#This Row],[Profit]]*100/Table1[[#This Row],[budget]]</f>
        <v>558.33344090909088</v>
      </c>
      <c r="M260" t="s">
        <v>589</v>
      </c>
      <c r="N260" t="s">
        <v>6363</v>
      </c>
      <c r="O260" t="s">
        <v>6364</v>
      </c>
    </row>
    <row r="261" spans="1:16" x14ac:dyDescent="0.45">
      <c r="A261" t="s">
        <v>657</v>
      </c>
      <c r="B261">
        <v>89</v>
      </c>
      <c r="C261" t="s">
        <v>1077</v>
      </c>
      <c r="D261" t="s">
        <v>5475</v>
      </c>
      <c r="E261" t="s">
        <v>11</v>
      </c>
      <c r="F261">
        <v>1986</v>
      </c>
      <c r="G261">
        <v>8.1</v>
      </c>
      <c r="H261">
        <v>52287414</v>
      </c>
      <c r="I261">
        <v>8000000</v>
      </c>
      <c r="J261">
        <f t="shared" si="4"/>
        <v>44287414</v>
      </c>
      <c r="K261">
        <f>Table1[[#This Row],[Profit]]*100/Table1[[#This Row],[budget]]</f>
        <v>553.59267499999999</v>
      </c>
      <c r="M261" t="s">
        <v>589</v>
      </c>
    </row>
    <row r="262" spans="1:16" x14ac:dyDescent="0.45">
      <c r="A262" t="s">
        <v>1097</v>
      </c>
      <c r="B262">
        <v>105</v>
      </c>
      <c r="C262" t="s">
        <v>1271</v>
      </c>
      <c r="D262" t="s">
        <v>5694</v>
      </c>
      <c r="E262" t="s">
        <v>11</v>
      </c>
      <c r="F262">
        <v>1996</v>
      </c>
      <c r="G262">
        <v>7.7</v>
      </c>
      <c r="H262">
        <v>35811509</v>
      </c>
      <c r="I262">
        <v>5500000</v>
      </c>
      <c r="J262">
        <f t="shared" si="4"/>
        <v>30311509</v>
      </c>
      <c r="K262">
        <f>Table1[[#This Row],[Profit]]*100/Table1[[#This Row],[budget]]</f>
        <v>551.11834545454542</v>
      </c>
      <c r="M262" t="s">
        <v>589</v>
      </c>
      <c r="N262" t="s">
        <v>6360</v>
      </c>
      <c r="O262" t="s">
        <v>2286</v>
      </c>
    </row>
    <row r="263" spans="1:16" x14ac:dyDescent="0.45">
      <c r="A263" t="s">
        <v>1672</v>
      </c>
      <c r="B263">
        <v>114</v>
      </c>
      <c r="C263" t="s">
        <v>1382</v>
      </c>
      <c r="D263" t="s">
        <v>5042</v>
      </c>
      <c r="E263" t="s">
        <v>11</v>
      </c>
      <c r="F263">
        <v>2014</v>
      </c>
      <c r="G263">
        <v>8.1</v>
      </c>
      <c r="H263">
        <v>91121452</v>
      </c>
      <c r="I263">
        <v>14000000</v>
      </c>
      <c r="J263">
        <f t="shared" si="4"/>
        <v>77121452</v>
      </c>
      <c r="K263">
        <f>Table1[[#This Row],[Profit]]*100/Table1[[#This Row],[budget]]</f>
        <v>550.86751428571426</v>
      </c>
      <c r="M263" t="s">
        <v>589</v>
      </c>
      <c r="N263" t="s">
        <v>1426</v>
      </c>
      <c r="O263" t="s">
        <v>6368</v>
      </c>
    </row>
    <row r="264" spans="1:16" x14ac:dyDescent="0.45">
      <c r="A264" t="s">
        <v>2256</v>
      </c>
      <c r="B264">
        <v>86</v>
      </c>
      <c r="C264" t="s">
        <v>889</v>
      </c>
      <c r="D264" t="s">
        <v>5916</v>
      </c>
      <c r="E264" t="s">
        <v>11</v>
      </c>
      <c r="F264">
        <v>1986</v>
      </c>
      <c r="G264">
        <v>5.9</v>
      </c>
      <c r="H264">
        <v>19472057</v>
      </c>
      <c r="I264">
        <v>3000000</v>
      </c>
      <c r="J264">
        <f t="shared" si="4"/>
        <v>16472057</v>
      </c>
      <c r="K264">
        <f>Table1[[#This Row],[Profit]]*100/Table1[[#This Row],[budget]]</f>
        <v>549.0685666666667</v>
      </c>
      <c r="M264" t="s">
        <v>1426</v>
      </c>
    </row>
    <row r="265" spans="1:16" x14ac:dyDescent="0.45">
      <c r="A265" t="s">
        <v>2133</v>
      </c>
      <c r="B265">
        <v>101</v>
      </c>
      <c r="C265" t="s">
        <v>1362</v>
      </c>
      <c r="D265" t="s">
        <v>5721</v>
      </c>
      <c r="E265" t="s">
        <v>11</v>
      </c>
      <c r="F265">
        <v>2014</v>
      </c>
      <c r="G265">
        <v>5</v>
      </c>
      <c r="H265">
        <v>32453345</v>
      </c>
      <c r="I265">
        <v>5000000</v>
      </c>
      <c r="J265">
        <f t="shared" si="4"/>
        <v>27453345</v>
      </c>
      <c r="K265">
        <f>Table1[[#This Row],[Profit]]*100/Table1[[#This Row],[budget]]</f>
        <v>549.06690000000003</v>
      </c>
      <c r="M265" t="s">
        <v>999</v>
      </c>
      <c r="N265" t="s">
        <v>1426</v>
      </c>
    </row>
    <row r="266" spans="1:16" x14ac:dyDescent="0.45">
      <c r="A266" t="s">
        <v>77</v>
      </c>
      <c r="B266">
        <v>118</v>
      </c>
      <c r="C266" t="s">
        <v>33</v>
      </c>
      <c r="D266" t="s">
        <v>4198</v>
      </c>
      <c r="E266" t="s">
        <v>11</v>
      </c>
      <c r="F266">
        <v>1984</v>
      </c>
      <c r="G266">
        <v>7.6</v>
      </c>
      <c r="H266">
        <v>179870271</v>
      </c>
      <c r="I266">
        <v>28000000</v>
      </c>
      <c r="J266">
        <f t="shared" si="4"/>
        <v>151870271</v>
      </c>
      <c r="K266">
        <f>Table1[[#This Row],[Profit]]*100/Table1[[#This Row],[budget]]</f>
        <v>542.39382499999999</v>
      </c>
      <c r="M266" t="s">
        <v>178</v>
      </c>
    </row>
    <row r="267" spans="1:16" x14ac:dyDescent="0.45">
      <c r="A267" t="s">
        <v>1720</v>
      </c>
      <c r="B267">
        <v>113</v>
      </c>
      <c r="C267" t="s">
        <v>2255</v>
      </c>
      <c r="D267" t="s">
        <v>5914</v>
      </c>
      <c r="E267" t="s">
        <v>11</v>
      </c>
      <c r="F267">
        <v>2002</v>
      </c>
      <c r="G267">
        <v>5.4</v>
      </c>
      <c r="H267">
        <v>19184015</v>
      </c>
      <c r="I267">
        <v>3000000</v>
      </c>
      <c r="J267">
        <f t="shared" si="4"/>
        <v>16184015</v>
      </c>
      <c r="K267">
        <f>Table1[[#This Row],[Profit]]*100/Table1[[#This Row],[budget]]</f>
        <v>539.46716666666669</v>
      </c>
      <c r="M267" t="s">
        <v>302</v>
      </c>
      <c r="N267" t="s">
        <v>19</v>
      </c>
    </row>
    <row r="268" spans="1:16" x14ac:dyDescent="0.45">
      <c r="A268" t="s">
        <v>64</v>
      </c>
      <c r="B268">
        <v>74</v>
      </c>
      <c r="C268" t="s">
        <v>60</v>
      </c>
      <c r="D268" t="s">
        <v>4077</v>
      </c>
      <c r="E268" t="s">
        <v>11</v>
      </c>
      <c r="F268">
        <v>1995</v>
      </c>
      <c r="G268">
        <v>8.3000000000000007</v>
      </c>
      <c r="H268">
        <v>191796233</v>
      </c>
      <c r="I268">
        <v>30000000</v>
      </c>
      <c r="J268">
        <f t="shared" si="4"/>
        <v>161796233</v>
      </c>
      <c r="K268">
        <f>Table1[[#This Row],[Profit]]*100/Table1[[#This Row],[budget]]</f>
        <v>539.32077666666669</v>
      </c>
      <c r="M268" t="s">
        <v>6362</v>
      </c>
      <c r="N268" t="s">
        <v>302</v>
      </c>
      <c r="O268" t="s">
        <v>6363</v>
      </c>
      <c r="P268" t="s">
        <v>6364</v>
      </c>
    </row>
    <row r="269" spans="1:16" x14ac:dyDescent="0.45">
      <c r="A269" t="s">
        <v>900</v>
      </c>
      <c r="B269">
        <v>130</v>
      </c>
      <c r="C269" t="s">
        <v>997</v>
      </c>
      <c r="D269" t="s">
        <v>4749</v>
      </c>
      <c r="E269" t="s">
        <v>11</v>
      </c>
      <c r="F269">
        <v>1988</v>
      </c>
      <c r="G269">
        <v>7.3</v>
      </c>
      <c r="H269">
        <v>114968774</v>
      </c>
      <c r="I269">
        <v>18000000</v>
      </c>
      <c r="J269">
        <f t="shared" si="4"/>
        <v>96968774</v>
      </c>
      <c r="K269">
        <f>Table1[[#This Row],[Profit]]*100/Table1[[#This Row],[budget]]</f>
        <v>538.71541111111117</v>
      </c>
      <c r="M269" t="s">
        <v>589</v>
      </c>
      <c r="N269" t="s">
        <v>6363</v>
      </c>
      <c r="O269" t="s">
        <v>6364</v>
      </c>
      <c r="P269" t="s">
        <v>2286</v>
      </c>
    </row>
    <row r="270" spans="1:16" x14ac:dyDescent="0.45">
      <c r="A270" t="s">
        <v>2257</v>
      </c>
      <c r="B270">
        <v>91</v>
      </c>
      <c r="C270" t="s">
        <v>1362</v>
      </c>
      <c r="D270" t="s">
        <v>5964</v>
      </c>
      <c r="E270" t="s">
        <v>11</v>
      </c>
      <c r="F270">
        <v>1993</v>
      </c>
      <c r="G270">
        <v>4.3</v>
      </c>
      <c r="H270">
        <v>15935068</v>
      </c>
      <c r="I270">
        <v>2500000</v>
      </c>
      <c r="J270">
        <f t="shared" si="4"/>
        <v>13435068</v>
      </c>
      <c r="K270">
        <f>Table1[[#This Row],[Profit]]*100/Table1[[#This Row],[budget]]</f>
        <v>537.40272000000004</v>
      </c>
      <c r="M270" t="s">
        <v>999</v>
      </c>
      <c r="N270" t="s">
        <v>1426</v>
      </c>
    </row>
    <row r="271" spans="1:16" x14ac:dyDescent="0.45">
      <c r="A271" t="s">
        <v>1299</v>
      </c>
      <c r="B271">
        <v>165</v>
      </c>
      <c r="C271" t="s">
        <v>589</v>
      </c>
      <c r="D271" t="s">
        <v>5823</v>
      </c>
      <c r="E271" t="s">
        <v>11</v>
      </c>
      <c r="F271">
        <v>2014</v>
      </c>
      <c r="G271">
        <v>8</v>
      </c>
      <c r="H271">
        <v>25359200</v>
      </c>
      <c r="I271">
        <v>4000000</v>
      </c>
      <c r="J271">
        <f t="shared" si="4"/>
        <v>21359200</v>
      </c>
      <c r="K271">
        <f>Table1[[#This Row],[Profit]]*100/Table1[[#This Row],[budget]]</f>
        <v>533.98</v>
      </c>
    </row>
    <row r="272" spans="1:16" x14ac:dyDescent="0.45">
      <c r="A272" t="s">
        <v>1649</v>
      </c>
      <c r="B272">
        <v>95</v>
      </c>
      <c r="C272" t="s">
        <v>306</v>
      </c>
      <c r="D272" t="s">
        <v>5304</v>
      </c>
      <c r="E272" t="s">
        <v>11</v>
      </c>
      <c r="F272">
        <v>1999</v>
      </c>
      <c r="G272">
        <v>5.8</v>
      </c>
      <c r="H272">
        <v>63319509</v>
      </c>
      <c r="I272">
        <v>10000000</v>
      </c>
      <c r="J272">
        <f t="shared" si="4"/>
        <v>53319509</v>
      </c>
      <c r="K272">
        <f>Table1[[#This Row],[Profit]]*100/Table1[[#This Row],[budget]]</f>
        <v>533.19509000000005</v>
      </c>
      <c r="M272" t="s">
        <v>2286</v>
      </c>
    </row>
    <row r="273" spans="1:16" x14ac:dyDescent="0.45">
      <c r="A273" t="s">
        <v>1889</v>
      </c>
      <c r="B273">
        <v>96</v>
      </c>
      <c r="C273" t="s">
        <v>828</v>
      </c>
      <c r="D273" t="s">
        <v>5305</v>
      </c>
      <c r="E273" t="s">
        <v>11</v>
      </c>
      <c r="F273">
        <v>2007</v>
      </c>
      <c r="G273">
        <v>5.9</v>
      </c>
      <c r="H273">
        <v>63270259</v>
      </c>
      <c r="I273">
        <v>10000000</v>
      </c>
      <c r="J273">
        <f t="shared" si="4"/>
        <v>53270259</v>
      </c>
      <c r="K273">
        <f>Table1[[#This Row],[Profit]]*100/Table1[[#This Row],[budget]]</f>
        <v>532.70258999999999</v>
      </c>
      <c r="M273" t="s">
        <v>6366</v>
      </c>
    </row>
    <row r="274" spans="1:16" x14ac:dyDescent="0.45">
      <c r="A274" t="s">
        <v>1270</v>
      </c>
      <c r="B274">
        <v>115</v>
      </c>
      <c r="C274" t="s">
        <v>1001</v>
      </c>
      <c r="D274" t="s">
        <v>4186</v>
      </c>
      <c r="E274" t="s">
        <v>11</v>
      </c>
      <c r="F274">
        <v>2015</v>
      </c>
      <c r="G274">
        <v>6.5</v>
      </c>
      <c r="H274">
        <v>183436380</v>
      </c>
      <c r="I274">
        <v>29000000</v>
      </c>
      <c r="J274">
        <f t="shared" si="4"/>
        <v>154436380</v>
      </c>
      <c r="K274">
        <f>Table1[[#This Row],[Profit]]*100/Table1[[#This Row],[budget]]</f>
        <v>532.5392413793104</v>
      </c>
      <c r="M274" t="s">
        <v>6360</v>
      </c>
    </row>
    <row r="275" spans="1:16" x14ac:dyDescent="0.45">
      <c r="A275" t="s">
        <v>692</v>
      </c>
      <c r="B275">
        <v>122</v>
      </c>
      <c r="C275" t="s">
        <v>259</v>
      </c>
      <c r="D275" t="s">
        <v>4539</v>
      </c>
      <c r="E275" t="s">
        <v>11</v>
      </c>
      <c r="F275">
        <v>2012</v>
      </c>
      <c r="G275">
        <v>7.8</v>
      </c>
      <c r="H275">
        <v>132088910</v>
      </c>
      <c r="I275">
        <v>21000000</v>
      </c>
      <c r="J275">
        <f t="shared" si="4"/>
        <v>111088910</v>
      </c>
      <c r="K275">
        <f>Table1[[#This Row],[Profit]]*100/Table1[[#This Row],[budget]]</f>
        <v>528.99480952380952</v>
      </c>
      <c r="M275" t="s">
        <v>589</v>
      </c>
      <c r="N275" t="s">
        <v>2286</v>
      </c>
    </row>
    <row r="276" spans="1:16" x14ac:dyDescent="0.45">
      <c r="A276" t="s">
        <v>77</v>
      </c>
      <c r="B276">
        <v>154</v>
      </c>
      <c r="C276" t="s">
        <v>589</v>
      </c>
      <c r="D276" t="s">
        <v>4929</v>
      </c>
      <c r="E276" t="s">
        <v>11</v>
      </c>
      <c r="F276">
        <v>1985</v>
      </c>
      <c r="G276">
        <v>7.8</v>
      </c>
      <c r="H276">
        <v>94175854</v>
      </c>
      <c r="I276">
        <v>15000000</v>
      </c>
      <c r="J276">
        <f t="shared" si="4"/>
        <v>79175854</v>
      </c>
      <c r="K276">
        <f>Table1[[#This Row],[Profit]]*100/Table1[[#This Row],[budget]]</f>
        <v>527.83902666666665</v>
      </c>
    </row>
    <row r="277" spans="1:16" x14ac:dyDescent="0.45">
      <c r="A277" t="s">
        <v>2318</v>
      </c>
      <c r="B277">
        <v>86</v>
      </c>
      <c r="C277" t="s">
        <v>968</v>
      </c>
      <c r="D277" t="s">
        <v>6014</v>
      </c>
      <c r="E277" t="s">
        <v>11</v>
      </c>
      <c r="F277">
        <v>2011</v>
      </c>
      <c r="G277">
        <v>5.3</v>
      </c>
      <c r="H277">
        <v>12555230</v>
      </c>
      <c r="I277">
        <v>2000000</v>
      </c>
      <c r="J277">
        <f t="shared" si="4"/>
        <v>10555230</v>
      </c>
      <c r="K277">
        <f>Table1[[#This Row],[Profit]]*100/Table1[[#This Row],[budget]]</f>
        <v>527.76149999999996</v>
      </c>
      <c r="M277" t="s">
        <v>999</v>
      </c>
      <c r="N277" t="s">
        <v>6366</v>
      </c>
      <c r="O277" t="s">
        <v>1426</v>
      </c>
    </row>
    <row r="278" spans="1:16" x14ac:dyDescent="0.45">
      <c r="A278" t="s">
        <v>740</v>
      </c>
      <c r="B278">
        <v>108</v>
      </c>
      <c r="C278" t="s">
        <v>741</v>
      </c>
      <c r="D278" t="s">
        <v>3345</v>
      </c>
      <c r="E278" t="s">
        <v>11</v>
      </c>
      <c r="F278">
        <v>2016</v>
      </c>
      <c r="G278">
        <v>8.1</v>
      </c>
      <c r="H278">
        <v>363024263</v>
      </c>
      <c r="I278">
        <v>58000000</v>
      </c>
      <c r="J278">
        <f t="shared" si="4"/>
        <v>305024263</v>
      </c>
      <c r="K278">
        <f>Table1[[#This Row],[Profit]]*100/Table1[[#This Row],[budget]]</f>
        <v>525.90390172413788</v>
      </c>
      <c r="M278" t="s">
        <v>178</v>
      </c>
      <c r="N278" t="s">
        <v>302</v>
      </c>
      <c r="O278" t="s">
        <v>2286</v>
      </c>
      <c r="P278" t="s">
        <v>1630</v>
      </c>
    </row>
    <row r="279" spans="1:16" x14ac:dyDescent="0.45">
      <c r="A279" t="s">
        <v>246</v>
      </c>
      <c r="B279">
        <v>102</v>
      </c>
      <c r="C279" t="s">
        <v>456</v>
      </c>
      <c r="D279" t="s">
        <v>5165</v>
      </c>
      <c r="E279" t="s">
        <v>11</v>
      </c>
      <c r="F279">
        <v>2002</v>
      </c>
      <c r="G279">
        <v>6.3</v>
      </c>
      <c r="H279">
        <v>75074950</v>
      </c>
      <c r="I279">
        <v>12000000</v>
      </c>
      <c r="J279">
        <f t="shared" si="4"/>
        <v>63074950</v>
      </c>
      <c r="K279">
        <f>Table1[[#This Row],[Profit]]*100/Table1[[#This Row],[budget]]</f>
        <v>525.62458333333336</v>
      </c>
      <c r="M279" t="s">
        <v>589</v>
      </c>
    </row>
    <row r="280" spans="1:16" x14ac:dyDescent="0.45">
      <c r="A280" t="s">
        <v>368</v>
      </c>
      <c r="B280">
        <v>95</v>
      </c>
      <c r="C280" t="s">
        <v>250</v>
      </c>
      <c r="D280" t="s">
        <v>3996</v>
      </c>
      <c r="E280" t="s">
        <v>11</v>
      </c>
      <c r="F280">
        <v>1999</v>
      </c>
      <c r="G280">
        <v>6.6</v>
      </c>
      <c r="H280">
        <v>205399422</v>
      </c>
      <c r="I280">
        <v>33000000</v>
      </c>
      <c r="J280">
        <f t="shared" si="4"/>
        <v>172399422</v>
      </c>
      <c r="K280">
        <f>Table1[[#This Row],[Profit]]*100/Table1[[#This Row],[budget]]</f>
        <v>522.42249090909093</v>
      </c>
      <c r="M280" t="s">
        <v>178</v>
      </c>
      <c r="N280" t="s">
        <v>302</v>
      </c>
      <c r="O280" t="s">
        <v>6359</v>
      </c>
    </row>
    <row r="281" spans="1:16" x14ac:dyDescent="0.45">
      <c r="A281" t="s">
        <v>1452</v>
      </c>
      <c r="B281">
        <v>94</v>
      </c>
      <c r="C281" t="s">
        <v>1001</v>
      </c>
      <c r="D281" t="s">
        <v>4565</v>
      </c>
      <c r="E281" t="s">
        <v>11</v>
      </c>
      <c r="F281">
        <v>1992</v>
      </c>
      <c r="G281">
        <v>7</v>
      </c>
      <c r="H281">
        <v>121697350</v>
      </c>
      <c r="I281">
        <v>20000000</v>
      </c>
      <c r="J281">
        <f t="shared" si="4"/>
        <v>101697350</v>
      </c>
      <c r="K281">
        <f>Table1[[#This Row],[Profit]]*100/Table1[[#This Row],[budget]]</f>
        <v>508.48674999999997</v>
      </c>
      <c r="M281" t="s">
        <v>6360</v>
      </c>
    </row>
    <row r="282" spans="1:16" x14ac:dyDescent="0.45">
      <c r="A282" t="s">
        <v>2040</v>
      </c>
      <c r="B282">
        <v>120</v>
      </c>
      <c r="C282" t="s">
        <v>15</v>
      </c>
      <c r="D282" t="s">
        <v>5544</v>
      </c>
      <c r="E282" t="s">
        <v>11</v>
      </c>
      <c r="F282">
        <v>1971</v>
      </c>
      <c r="G282">
        <v>6.7</v>
      </c>
      <c r="H282">
        <v>43800000</v>
      </c>
      <c r="I282">
        <v>7200000</v>
      </c>
      <c r="J282">
        <f t="shared" si="4"/>
        <v>36600000</v>
      </c>
      <c r="K282">
        <f>Table1[[#This Row],[Profit]]*100/Table1[[#This Row],[budget]]</f>
        <v>508.33333333333331</v>
      </c>
      <c r="M282" t="s">
        <v>178</v>
      </c>
      <c r="N282" t="s">
        <v>1426</v>
      </c>
    </row>
    <row r="283" spans="1:16" x14ac:dyDescent="0.45">
      <c r="A283" t="s">
        <v>1014</v>
      </c>
      <c r="B283">
        <v>119</v>
      </c>
      <c r="C283" t="s">
        <v>302</v>
      </c>
      <c r="D283" t="s">
        <v>4692</v>
      </c>
      <c r="E283" t="s">
        <v>11</v>
      </c>
      <c r="F283">
        <v>2007</v>
      </c>
      <c r="G283">
        <v>7.6</v>
      </c>
      <c r="H283">
        <v>121463226</v>
      </c>
      <c r="I283">
        <v>20000000</v>
      </c>
      <c r="J283">
        <f t="shared" si="4"/>
        <v>101463226</v>
      </c>
      <c r="K283">
        <f>Table1[[#This Row],[Profit]]*100/Table1[[#This Row],[budget]]</f>
        <v>507.31612999999999</v>
      </c>
    </row>
    <row r="284" spans="1:16" x14ac:dyDescent="0.45">
      <c r="A284" t="s">
        <v>2004</v>
      </c>
      <c r="B284">
        <v>91</v>
      </c>
      <c r="C284" t="s">
        <v>359</v>
      </c>
      <c r="D284" t="s">
        <v>6244</v>
      </c>
      <c r="E284" t="s">
        <v>11</v>
      </c>
      <c r="F284">
        <v>1991</v>
      </c>
      <c r="G284">
        <v>5.9</v>
      </c>
      <c r="H284">
        <v>2712293</v>
      </c>
      <c r="I284">
        <v>450000</v>
      </c>
      <c r="J284">
        <f t="shared" si="4"/>
        <v>2262293</v>
      </c>
      <c r="K284">
        <f>Table1[[#This Row],[Profit]]*100/Table1[[#This Row],[budget]]</f>
        <v>502.73177777777778</v>
      </c>
      <c r="M284" t="s">
        <v>589</v>
      </c>
    </row>
    <row r="285" spans="1:16" x14ac:dyDescent="0.45">
      <c r="A285" t="s">
        <v>563</v>
      </c>
      <c r="B285">
        <v>98</v>
      </c>
      <c r="C285" t="s">
        <v>302</v>
      </c>
      <c r="D285" t="s">
        <v>5397</v>
      </c>
      <c r="E285" t="s">
        <v>11</v>
      </c>
      <c r="F285">
        <v>2000</v>
      </c>
      <c r="G285">
        <v>6.1</v>
      </c>
      <c r="H285">
        <v>57176582</v>
      </c>
      <c r="I285">
        <v>9500000</v>
      </c>
      <c r="J285">
        <f t="shared" si="4"/>
        <v>47676582</v>
      </c>
      <c r="K285">
        <f>Table1[[#This Row],[Profit]]*100/Table1[[#This Row],[budget]]</f>
        <v>501.85875789473687</v>
      </c>
    </row>
    <row r="286" spans="1:16" x14ac:dyDescent="0.45">
      <c r="A286" t="s">
        <v>100</v>
      </c>
      <c r="B286">
        <v>78</v>
      </c>
      <c r="C286" t="s">
        <v>302</v>
      </c>
      <c r="D286" t="s">
        <v>5166</v>
      </c>
      <c r="E286" t="s">
        <v>11</v>
      </c>
      <c r="F286">
        <v>1994</v>
      </c>
      <c r="G286">
        <v>6.9</v>
      </c>
      <c r="H286">
        <v>72217000</v>
      </c>
      <c r="I286">
        <v>12000000</v>
      </c>
      <c r="J286">
        <f t="shared" si="4"/>
        <v>60217000</v>
      </c>
      <c r="K286">
        <f>Table1[[#This Row],[Profit]]*100/Table1[[#This Row],[budget]]</f>
        <v>501.80833333333334</v>
      </c>
    </row>
    <row r="287" spans="1:16" x14ac:dyDescent="0.45">
      <c r="A287" t="s">
        <v>633</v>
      </c>
      <c r="B287">
        <v>115</v>
      </c>
      <c r="C287" t="s">
        <v>1910</v>
      </c>
      <c r="D287" t="s">
        <v>5594</v>
      </c>
      <c r="E287" t="s">
        <v>11</v>
      </c>
      <c r="F287">
        <v>1985</v>
      </c>
      <c r="G287">
        <v>7.3</v>
      </c>
      <c r="H287">
        <v>41400000</v>
      </c>
      <c r="I287">
        <v>6900000</v>
      </c>
      <c r="J287">
        <f t="shared" si="4"/>
        <v>34500000</v>
      </c>
      <c r="K287">
        <f>Table1[[#This Row],[Profit]]*100/Table1[[#This Row],[budget]]</f>
        <v>500</v>
      </c>
    </row>
    <row r="288" spans="1:16" x14ac:dyDescent="0.45">
      <c r="A288" t="s">
        <v>2413</v>
      </c>
      <c r="B288">
        <v>95</v>
      </c>
      <c r="C288" t="s">
        <v>818</v>
      </c>
      <c r="D288" t="s">
        <v>6136</v>
      </c>
      <c r="E288" t="s">
        <v>11</v>
      </c>
      <c r="F288">
        <v>2012</v>
      </c>
      <c r="G288">
        <v>7.2</v>
      </c>
      <c r="H288">
        <v>5997134</v>
      </c>
      <c r="I288">
        <v>1000000</v>
      </c>
      <c r="J288">
        <f t="shared" si="4"/>
        <v>4997134</v>
      </c>
      <c r="K288">
        <f>Table1[[#This Row],[Profit]]*100/Table1[[#This Row],[budget]]</f>
        <v>499.71339999999998</v>
      </c>
      <c r="M288" t="s">
        <v>302</v>
      </c>
      <c r="N288" t="s">
        <v>589</v>
      </c>
      <c r="O288" t="s">
        <v>2286</v>
      </c>
    </row>
    <row r="289" spans="1:17" x14ac:dyDescent="0.45">
      <c r="A289" t="s">
        <v>2436</v>
      </c>
      <c r="B289">
        <v>98</v>
      </c>
      <c r="C289" t="s">
        <v>259</v>
      </c>
      <c r="D289" t="s">
        <v>6315</v>
      </c>
      <c r="E289" t="s">
        <v>11</v>
      </c>
      <c r="F289">
        <v>2010</v>
      </c>
      <c r="G289">
        <v>6.3</v>
      </c>
      <c r="H289">
        <v>389804</v>
      </c>
      <c r="I289">
        <v>65000</v>
      </c>
      <c r="J289">
        <f t="shared" si="4"/>
        <v>324804</v>
      </c>
      <c r="K289">
        <f>Table1[[#This Row],[Profit]]*100/Table1[[#This Row],[budget]]</f>
        <v>499.69846153846152</v>
      </c>
      <c r="M289" t="s">
        <v>589</v>
      </c>
      <c r="N289" t="s">
        <v>2286</v>
      </c>
    </row>
    <row r="290" spans="1:17" x14ac:dyDescent="0.45">
      <c r="A290" t="s">
        <v>85</v>
      </c>
      <c r="B290">
        <v>142</v>
      </c>
      <c r="C290" t="s">
        <v>456</v>
      </c>
      <c r="D290" t="s">
        <v>3371</v>
      </c>
      <c r="E290" t="s">
        <v>11</v>
      </c>
      <c r="F290">
        <v>1994</v>
      </c>
      <c r="G290">
        <v>8.8000000000000007</v>
      </c>
      <c r="H290">
        <v>329691196</v>
      </c>
      <c r="I290">
        <v>55000000</v>
      </c>
      <c r="J290">
        <f t="shared" si="4"/>
        <v>274691196</v>
      </c>
      <c r="K290">
        <f>Table1[[#This Row],[Profit]]*100/Table1[[#This Row],[budget]]</f>
        <v>499.43853818181816</v>
      </c>
      <c r="M290" t="s">
        <v>589</v>
      </c>
    </row>
    <row r="291" spans="1:17" x14ac:dyDescent="0.45">
      <c r="A291" t="s">
        <v>2188</v>
      </c>
      <c r="B291">
        <v>88</v>
      </c>
      <c r="C291" t="s">
        <v>456</v>
      </c>
      <c r="D291" t="s">
        <v>6184</v>
      </c>
      <c r="E291" t="s">
        <v>11</v>
      </c>
      <c r="F291">
        <v>1995</v>
      </c>
      <c r="G291">
        <v>7.5</v>
      </c>
      <c r="H291">
        <v>4771000</v>
      </c>
      <c r="I291">
        <v>800000</v>
      </c>
      <c r="J291">
        <f t="shared" si="4"/>
        <v>3971000</v>
      </c>
      <c r="K291">
        <f>Table1[[#This Row],[Profit]]*100/Table1[[#This Row],[budget]]</f>
        <v>496.375</v>
      </c>
      <c r="M291" t="s">
        <v>589</v>
      </c>
    </row>
    <row r="292" spans="1:17" x14ac:dyDescent="0.45">
      <c r="A292" t="s">
        <v>1203</v>
      </c>
      <c r="B292">
        <v>126</v>
      </c>
      <c r="C292" t="s">
        <v>1541</v>
      </c>
      <c r="D292" t="s">
        <v>5159</v>
      </c>
      <c r="E292" t="s">
        <v>11</v>
      </c>
      <c r="F292">
        <v>2004</v>
      </c>
      <c r="G292">
        <v>7.5</v>
      </c>
      <c r="H292">
        <v>71502303</v>
      </c>
      <c r="I292">
        <v>12000000</v>
      </c>
      <c r="J292">
        <f t="shared" si="4"/>
        <v>59502303</v>
      </c>
      <c r="K292">
        <f>Table1[[#This Row],[Profit]]*100/Table1[[#This Row],[budget]]</f>
        <v>495.85252500000001</v>
      </c>
      <c r="M292" t="s">
        <v>302</v>
      </c>
      <c r="N292" t="s">
        <v>589</v>
      </c>
      <c r="O292" t="s">
        <v>2286</v>
      </c>
    </row>
    <row r="293" spans="1:17" x14ac:dyDescent="0.45">
      <c r="A293" t="s">
        <v>633</v>
      </c>
      <c r="B293">
        <v>133</v>
      </c>
      <c r="C293" t="s">
        <v>743</v>
      </c>
      <c r="D293" t="s">
        <v>3340</v>
      </c>
      <c r="E293" t="s">
        <v>11</v>
      </c>
      <c r="F293">
        <v>2014</v>
      </c>
      <c r="G293">
        <v>7.3</v>
      </c>
      <c r="H293">
        <v>350123553</v>
      </c>
      <c r="I293">
        <v>58800000</v>
      </c>
      <c r="J293">
        <f t="shared" si="4"/>
        <v>291323553</v>
      </c>
      <c r="K293">
        <f>Table1[[#This Row],[Profit]]*100/Table1[[#This Row],[budget]]</f>
        <v>495.4482193877551</v>
      </c>
      <c r="M293" t="s">
        <v>6358</v>
      </c>
      <c r="N293" t="s">
        <v>589</v>
      </c>
      <c r="O293" t="s">
        <v>6367</v>
      </c>
      <c r="P293" t="s">
        <v>1426</v>
      </c>
      <c r="Q293" t="s">
        <v>6368</v>
      </c>
    </row>
    <row r="294" spans="1:17" x14ac:dyDescent="0.45">
      <c r="A294" t="s">
        <v>2199</v>
      </c>
      <c r="B294">
        <v>106</v>
      </c>
      <c r="C294" t="s">
        <v>456</v>
      </c>
      <c r="D294" t="s">
        <v>5865</v>
      </c>
      <c r="E294" t="s">
        <v>11</v>
      </c>
      <c r="F294">
        <v>2010</v>
      </c>
      <c r="G294">
        <v>7.1</v>
      </c>
      <c r="H294">
        <v>20803237</v>
      </c>
      <c r="I294">
        <v>3500000</v>
      </c>
      <c r="J294">
        <f t="shared" si="4"/>
        <v>17303237</v>
      </c>
      <c r="K294">
        <f>Table1[[#This Row],[Profit]]*100/Table1[[#This Row],[budget]]</f>
        <v>494.37819999999999</v>
      </c>
      <c r="M294" t="s">
        <v>589</v>
      </c>
    </row>
    <row r="295" spans="1:17" x14ac:dyDescent="0.45">
      <c r="A295" t="s">
        <v>45</v>
      </c>
      <c r="B295">
        <v>130</v>
      </c>
      <c r="C295" t="s">
        <v>206</v>
      </c>
      <c r="D295" t="s">
        <v>3466</v>
      </c>
      <c r="E295" t="s">
        <v>11</v>
      </c>
      <c r="F295">
        <v>2009</v>
      </c>
      <c r="G295">
        <v>4.5999999999999996</v>
      </c>
      <c r="H295">
        <v>296623634</v>
      </c>
      <c r="I295">
        <v>50000000</v>
      </c>
      <c r="J295">
        <f t="shared" si="4"/>
        <v>246623634</v>
      </c>
      <c r="K295">
        <f>Table1[[#This Row],[Profit]]*100/Table1[[#This Row],[budget]]</f>
        <v>493.24726800000002</v>
      </c>
      <c r="M295" t="s">
        <v>589</v>
      </c>
      <c r="N295" t="s">
        <v>6364</v>
      </c>
      <c r="O295" t="s">
        <v>2286</v>
      </c>
    </row>
    <row r="296" spans="1:17" x14ac:dyDescent="0.45">
      <c r="A296" t="s">
        <v>197</v>
      </c>
      <c r="B296">
        <v>134</v>
      </c>
      <c r="C296" t="s">
        <v>48</v>
      </c>
      <c r="D296" t="s">
        <v>5072</v>
      </c>
      <c r="E296" t="s">
        <v>11</v>
      </c>
      <c r="F296">
        <v>2005</v>
      </c>
      <c r="G296">
        <v>7.7</v>
      </c>
      <c r="H296">
        <v>83025853</v>
      </c>
      <c r="I296">
        <v>14000000</v>
      </c>
      <c r="J296">
        <f t="shared" si="4"/>
        <v>69025853</v>
      </c>
      <c r="K296">
        <f>Table1[[#This Row],[Profit]]*100/Table1[[#This Row],[budget]]</f>
        <v>493.04180714285712</v>
      </c>
      <c r="M296" t="s">
        <v>2286</v>
      </c>
    </row>
    <row r="297" spans="1:17" x14ac:dyDescent="0.45">
      <c r="A297" t="s">
        <v>9</v>
      </c>
      <c r="B297">
        <v>107</v>
      </c>
      <c r="C297" t="s">
        <v>127</v>
      </c>
      <c r="D297" t="s">
        <v>5620</v>
      </c>
      <c r="E297" t="s">
        <v>11</v>
      </c>
      <c r="F297">
        <v>1984</v>
      </c>
      <c r="G297">
        <v>8.1</v>
      </c>
      <c r="H297">
        <v>38400000</v>
      </c>
      <c r="I297">
        <v>6500000</v>
      </c>
      <c r="J297">
        <f t="shared" si="4"/>
        <v>31900000</v>
      </c>
      <c r="K297">
        <f>Table1[[#This Row],[Profit]]*100/Table1[[#This Row],[budget]]</f>
        <v>490.76923076923077</v>
      </c>
      <c r="M297" t="s">
        <v>1630</v>
      </c>
    </row>
    <row r="298" spans="1:17" x14ac:dyDescent="0.45">
      <c r="A298" t="s">
        <v>1453</v>
      </c>
      <c r="B298">
        <v>101</v>
      </c>
      <c r="C298" t="s">
        <v>1454</v>
      </c>
      <c r="D298" t="s">
        <v>4566</v>
      </c>
      <c r="E298" t="s">
        <v>11</v>
      </c>
      <c r="F298">
        <v>2010</v>
      </c>
      <c r="G298">
        <v>7.1</v>
      </c>
      <c r="H298">
        <v>117224271</v>
      </c>
      <c r="I298">
        <v>20000000</v>
      </c>
      <c r="J298">
        <f t="shared" si="4"/>
        <v>97224271</v>
      </c>
      <c r="K298">
        <f>Table1[[#This Row],[Profit]]*100/Table1[[#This Row],[budget]]</f>
        <v>486.12135499999999</v>
      </c>
      <c r="M298" t="s">
        <v>302</v>
      </c>
      <c r="N298" t="s">
        <v>19</v>
      </c>
    </row>
    <row r="299" spans="1:17" x14ac:dyDescent="0.45">
      <c r="A299" t="s">
        <v>98</v>
      </c>
      <c r="B299">
        <v>109</v>
      </c>
      <c r="C299" t="s">
        <v>392</v>
      </c>
      <c r="D299" t="s">
        <v>5545</v>
      </c>
      <c r="E299" t="s">
        <v>11</v>
      </c>
      <c r="F299">
        <v>2012</v>
      </c>
      <c r="G299">
        <v>7.7</v>
      </c>
      <c r="H299">
        <v>40983001</v>
      </c>
      <c r="I299">
        <v>7000000</v>
      </c>
      <c r="J299">
        <f t="shared" si="4"/>
        <v>33983001</v>
      </c>
      <c r="K299">
        <f>Table1[[#This Row],[Profit]]*100/Table1[[#This Row],[budget]]</f>
        <v>485.47144285714285</v>
      </c>
      <c r="M299" t="s">
        <v>589</v>
      </c>
      <c r="N299" t="s">
        <v>1426</v>
      </c>
    </row>
    <row r="300" spans="1:17" x14ac:dyDescent="0.45">
      <c r="A300" t="s">
        <v>203</v>
      </c>
      <c r="B300">
        <v>128</v>
      </c>
      <c r="C300" t="s">
        <v>456</v>
      </c>
      <c r="D300" t="s">
        <v>4853</v>
      </c>
      <c r="E300" t="s">
        <v>11</v>
      </c>
      <c r="F300">
        <v>1989</v>
      </c>
      <c r="G300">
        <v>8</v>
      </c>
      <c r="H300">
        <v>95860116</v>
      </c>
      <c r="I300">
        <v>16400000</v>
      </c>
      <c r="J300">
        <f t="shared" si="4"/>
        <v>79460116</v>
      </c>
      <c r="K300">
        <f>Table1[[#This Row],[Profit]]*100/Table1[[#This Row],[budget]]</f>
        <v>484.5129024390244</v>
      </c>
      <c r="M300" t="s">
        <v>589</v>
      </c>
    </row>
    <row r="301" spans="1:17" x14ac:dyDescent="0.45">
      <c r="A301" t="s">
        <v>1818</v>
      </c>
      <c r="B301">
        <v>110</v>
      </c>
      <c r="C301" t="s">
        <v>1819</v>
      </c>
      <c r="D301" t="s">
        <v>5169</v>
      </c>
      <c r="E301" t="s">
        <v>11</v>
      </c>
      <c r="F301">
        <v>2012</v>
      </c>
      <c r="G301">
        <v>6.5</v>
      </c>
      <c r="H301">
        <v>70011073</v>
      </c>
      <c r="I301">
        <v>12000000</v>
      </c>
      <c r="J301">
        <f t="shared" si="4"/>
        <v>58011073</v>
      </c>
      <c r="K301">
        <f>Table1[[#This Row],[Profit]]*100/Table1[[#This Row],[budget]]</f>
        <v>483.42560833333334</v>
      </c>
      <c r="M301" t="s">
        <v>178</v>
      </c>
      <c r="N301" t="s">
        <v>589</v>
      </c>
      <c r="O301" t="s">
        <v>1426</v>
      </c>
      <c r="P301" t="s">
        <v>6368</v>
      </c>
    </row>
    <row r="302" spans="1:17" x14ac:dyDescent="0.45">
      <c r="A302" t="s">
        <v>657</v>
      </c>
      <c r="B302">
        <v>89</v>
      </c>
      <c r="C302" t="s">
        <v>259</v>
      </c>
      <c r="D302" t="s">
        <v>4860</v>
      </c>
      <c r="E302" t="s">
        <v>11</v>
      </c>
      <c r="F302">
        <v>1989</v>
      </c>
      <c r="G302">
        <v>7.6</v>
      </c>
      <c r="H302">
        <v>92823600</v>
      </c>
      <c r="I302">
        <v>16000000</v>
      </c>
      <c r="J302">
        <f t="shared" si="4"/>
        <v>76823600</v>
      </c>
      <c r="K302">
        <f>Table1[[#This Row],[Profit]]*100/Table1[[#This Row],[budget]]</f>
        <v>480.14749999999998</v>
      </c>
      <c r="M302" t="s">
        <v>589</v>
      </c>
      <c r="N302" t="s">
        <v>2286</v>
      </c>
    </row>
    <row r="303" spans="1:17" x14ac:dyDescent="0.45">
      <c r="A303" t="s">
        <v>810</v>
      </c>
      <c r="B303">
        <v>93</v>
      </c>
      <c r="C303" t="s">
        <v>17</v>
      </c>
      <c r="D303" t="s">
        <v>4322</v>
      </c>
      <c r="E303" t="s">
        <v>11</v>
      </c>
      <c r="F303">
        <v>2008</v>
      </c>
      <c r="G303">
        <v>7.9</v>
      </c>
      <c r="H303">
        <v>145000989</v>
      </c>
      <c r="I303">
        <v>25000000</v>
      </c>
      <c r="J303">
        <f t="shared" si="4"/>
        <v>120000989</v>
      </c>
      <c r="K303">
        <f>Table1[[#This Row],[Profit]]*100/Table1[[#This Row],[budget]]</f>
        <v>480.00395600000002</v>
      </c>
      <c r="M303" t="s">
        <v>1426</v>
      </c>
    </row>
    <row r="304" spans="1:17" x14ac:dyDescent="0.45">
      <c r="A304" t="s">
        <v>1153</v>
      </c>
      <c r="B304">
        <v>115</v>
      </c>
      <c r="C304" t="s">
        <v>456</v>
      </c>
      <c r="D304" t="s">
        <v>5526</v>
      </c>
      <c r="E304" t="s">
        <v>11</v>
      </c>
      <c r="F304">
        <v>1997</v>
      </c>
      <c r="G304">
        <v>6.9</v>
      </c>
      <c r="H304">
        <v>43490057</v>
      </c>
      <c r="I304">
        <v>7500000</v>
      </c>
      <c r="J304">
        <f t="shared" si="4"/>
        <v>35990057</v>
      </c>
      <c r="K304">
        <f>Table1[[#This Row],[Profit]]*100/Table1[[#This Row],[budget]]</f>
        <v>479.86742666666669</v>
      </c>
      <c r="M304" t="s">
        <v>589</v>
      </c>
    </row>
    <row r="305" spans="1:16" x14ac:dyDescent="0.45">
      <c r="A305" t="s">
        <v>2317</v>
      </c>
      <c r="B305">
        <v>102</v>
      </c>
      <c r="C305" t="s">
        <v>395</v>
      </c>
      <c r="D305" t="s">
        <v>6012</v>
      </c>
      <c r="E305" t="s">
        <v>1102</v>
      </c>
      <c r="F305">
        <v>1994</v>
      </c>
      <c r="G305">
        <v>7.6</v>
      </c>
      <c r="H305">
        <v>11546543</v>
      </c>
      <c r="I305">
        <v>2000000</v>
      </c>
      <c r="J305">
        <f t="shared" si="4"/>
        <v>9546543</v>
      </c>
      <c r="K305">
        <f>Table1[[#This Row],[Profit]]*100/Table1[[#This Row],[budget]]</f>
        <v>477.32715000000002</v>
      </c>
      <c r="M305" t="s">
        <v>302</v>
      </c>
    </row>
    <row r="306" spans="1:16" x14ac:dyDescent="0.45">
      <c r="A306" t="s">
        <v>1223</v>
      </c>
      <c r="B306">
        <v>118</v>
      </c>
      <c r="C306" t="s">
        <v>1919</v>
      </c>
      <c r="D306" t="s">
        <v>6013</v>
      </c>
      <c r="E306" t="s">
        <v>11</v>
      </c>
      <c r="F306">
        <v>1999</v>
      </c>
      <c r="G306">
        <v>7.6</v>
      </c>
      <c r="H306">
        <v>11533945</v>
      </c>
      <c r="I306">
        <v>2000000</v>
      </c>
      <c r="J306">
        <f t="shared" si="4"/>
        <v>9533945</v>
      </c>
      <c r="K306">
        <f>Table1[[#This Row],[Profit]]*100/Table1[[#This Row],[budget]]</f>
        <v>476.69725</v>
      </c>
      <c r="M306" t="s">
        <v>6359</v>
      </c>
      <c r="N306" t="s">
        <v>589</v>
      </c>
      <c r="O306" t="s">
        <v>2286</v>
      </c>
    </row>
    <row r="307" spans="1:16" x14ac:dyDescent="0.45">
      <c r="A307" t="s">
        <v>2291</v>
      </c>
      <c r="B307">
        <v>98</v>
      </c>
      <c r="C307" t="s">
        <v>1078</v>
      </c>
      <c r="D307" t="s">
        <v>5967</v>
      </c>
      <c r="E307" t="s">
        <v>11</v>
      </c>
      <c r="F307">
        <v>1982</v>
      </c>
      <c r="G307">
        <v>4.5999999999999996</v>
      </c>
      <c r="H307">
        <v>14400000</v>
      </c>
      <c r="I307">
        <v>2500000</v>
      </c>
      <c r="J307">
        <f t="shared" si="4"/>
        <v>11900000</v>
      </c>
      <c r="K307">
        <f>Table1[[#This Row],[Profit]]*100/Table1[[#This Row],[budget]]</f>
        <v>476</v>
      </c>
      <c r="M307" t="s">
        <v>6366</v>
      </c>
      <c r="N307" t="s">
        <v>1630</v>
      </c>
    </row>
    <row r="308" spans="1:16" x14ac:dyDescent="0.45">
      <c r="A308" t="s">
        <v>903</v>
      </c>
      <c r="B308">
        <v>94</v>
      </c>
      <c r="C308" t="s">
        <v>281</v>
      </c>
      <c r="D308" t="s">
        <v>5394</v>
      </c>
      <c r="E308" t="s">
        <v>11</v>
      </c>
      <c r="F308">
        <v>2006</v>
      </c>
      <c r="G308">
        <v>7.3</v>
      </c>
      <c r="H308">
        <v>56437947</v>
      </c>
      <c r="I308">
        <v>9800000</v>
      </c>
      <c r="J308">
        <f t="shared" si="4"/>
        <v>46637947</v>
      </c>
      <c r="K308">
        <f>Table1[[#This Row],[Profit]]*100/Table1[[#This Row],[budget]]</f>
        <v>475.89741836734692</v>
      </c>
      <c r="M308" t="s">
        <v>589</v>
      </c>
    </row>
    <row r="309" spans="1:16" x14ac:dyDescent="0.45">
      <c r="A309" t="s">
        <v>870</v>
      </c>
      <c r="B309">
        <v>90</v>
      </c>
      <c r="C309" t="s">
        <v>589</v>
      </c>
      <c r="D309" t="s">
        <v>6321</v>
      </c>
      <c r="E309" t="s">
        <v>11</v>
      </c>
      <c r="F309">
        <v>2000</v>
      </c>
      <c r="G309">
        <v>7.5</v>
      </c>
      <c r="H309">
        <v>241816</v>
      </c>
      <c r="I309">
        <v>42000</v>
      </c>
      <c r="J309">
        <f t="shared" si="4"/>
        <v>199816</v>
      </c>
      <c r="K309">
        <f>Table1[[#This Row],[Profit]]*100/Table1[[#This Row],[budget]]</f>
        <v>475.75238095238097</v>
      </c>
    </row>
    <row r="310" spans="1:16" x14ac:dyDescent="0.45">
      <c r="A310" t="s">
        <v>535</v>
      </c>
      <c r="B310">
        <v>167</v>
      </c>
      <c r="C310" t="s">
        <v>1276</v>
      </c>
      <c r="D310" t="s">
        <v>4197</v>
      </c>
      <c r="E310" t="s">
        <v>11</v>
      </c>
      <c r="F310">
        <v>2015</v>
      </c>
      <c r="G310">
        <v>7.9</v>
      </c>
      <c r="H310">
        <v>161029270</v>
      </c>
      <c r="I310">
        <v>28000000</v>
      </c>
      <c r="J310">
        <f t="shared" si="4"/>
        <v>133029270</v>
      </c>
      <c r="K310">
        <f>Table1[[#This Row],[Profit]]*100/Table1[[#This Row],[budget]]</f>
        <v>475.1045357142857</v>
      </c>
      <c r="M310" t="s">
        <v>6359</v>
      </c>
      <c r="N310" t="s">
        <v>589</v>
      </c>
      <c r="O310" t="s">
        <v>6367</v>
      </c>
      <c r="P310" t="s">
        <v>6360</v>
      </c>
    </row>
    <row r="311" spans="1:16" x14ac:dyDescent="0.45">
      <c r="A311" t="s">
        <v>1844</v>
      </c>
      <c r="B311">
        <v>121</v>
      </c>
      <c r="C311" t="s">
        <v>1159</v>
      </c>
      <c r="D311" t="s">
        <v>5553</v>
      </c>
      <c r="E311" t="s">
        <v>11</v>
      </c>
      <c r="F311">
        <v>1993</v>
      </c>
      <c r="G311">
        <v>7.6</v>
      </c>
      <c r="H311">
        <v>40158000</v>
      </c>
      <c r="I311">
        <v>7000000</v>
      </c>
      <c r="J311">
        <f t="shared" si="4"/>
        <v>33158000</v>
      </c>
      <c r="K311">
        <f>Table1[[#This Row],[Profit]]*100/Table1[[#This Row],[budget]]</f>
        <v>473.68571428571431</v>
      </c>
      <c r="M311" t="s">
        <v>6360</v>
      </c>
      <c r="N311" t="s">
        <v>2286</v>
      </c>
    </row>
    <row r="312" spans="1:16" x14ac:dyDescent="0.45">
      <c r="A312" t="s">
        <v>822</v>
      </c>
      <c r="B312">
        <v>92</v>
      </c>
      <c r="C312" t="s">
        <v>663</v>
      </c>
      <c r="D312" t="s">
        <v>4555</v>
      </c>
      <c r="E312" t="s">
        <v>11</v>
      </c>
      <c r="F312">
        <v>2004</v>
      </c>
      <c r="G312">
        <v>6.7</v>
      </c>
      <c r="H312">
        <v>114324072</v>
      </c>
      <c r="I312">
        <v>20000000</v>
      </c>
      <c r="J312">
        <f t="shared" si="4"/>
        <v>94324072</v>
      </c>
      <c r="K312">
        <f>Table1[[#This Row],[Profit]]*100/Table1[[#This Row],[budget]]</f>
        <v>471.62036000000001</v>
      </c>
      <c r="M312" t="s">
        <v>6361</v>
      </c>
    </row>
    <row r="313" spans="1:16" x14ac:dyDescent="0.45">
      <c r="A313" t="s">
        <v>617</v>
      </c>
      <c r="B313">
        <v>101</v>
      </c>
      <c r="C313" t="s">
        <v>1362</v>
      </c>
      <c r="D313" t="s">
        <v>4814</v>
      </c>
      <c r="E313" t="s">
        <v>11</v>
      </c>
      <c r="F313">
        <v>2001</v>
      </c>
      <c r="G313">
        <v>7.6</v>
      </c>
      <c r="H313">
        <v>96471845</v>
      </c>
      <c r="I313">
        <v>17000000</v>
      </c>
      <c r="J313">
        <f t="shared" si="4"/>
        <v>79471845</v>
      </c>
      <c r="K313">
        <f>Table1[[#This Row],[Profit]]*100/Table1[[#This Row],[budget]]</f>
        <v>467.48144117647058</v>
      </c>
      <c r="M313" t="s">
        <v>999</v>
      </c>
      <c r="N313" t="s">
        <v>1426</v>
      </c>
    </row>
    <row r="314" spans="1:16" x14ac:dyDescent="0.45">
      <c r="A314" t="s">
        <v>77</v>
      </c>
      <c r="B314">
        <v>127</v>
      </c>
      <c r="C314" t="s">
        <v>218</v>
      </c>
      <c r="D314" t="s">
        <v>3233</v>
      </c>
      <c r="E314" t="s">
        <v>11</v>
      </c>
      <c r="F314">
        <v>1993</v>
      </c>
      <c r="G314">
        <v>8.1</v>
      </c>
      <c r="H314">
        <v>356784000</v>
      </c>
      <c r="I314">
        <v>63000000</v>
      </c>
      <c r="J314">
        <f t="shared" si="4"/>
        <v>293784000</v>
      </c>
      <c r="K314">
        <f>Table1[[#This Row],[Profit]]*100/Table1[[#This Row],[budget]]</f>
        <v>466.32380952380953</v>
      </c>
      <c r="M314" t="s">
        <v>1630</v>
      </c>
      <c r="N314" t="s">
        <v>1426</v>
      </c>
    </row>
    <row r="315" spans="1:16" x14ac:dyDescent="0.45">
      <c r="A315" t="s">
        <v>1904</v>
      </c>
      <c r="B315">
        <v>112</v>
      </c>
      <c r="C315" t="s">
        <v>456</v>
      </c>
      <c r="D315" t="s">
        <v>5600</v>
      </c>
      <c r="E315" t="s">
        <v>11</v>
      </c>
      <c r="F315">
        <v>2011</v>
      </c>
      <c r="G315">
        <v>5.7</v>
      </c>
      <c r="H315">
        <v>37295394</v>
      </c>
      <c r="I315">
        <v>6600000</v>
      </c>
      <c r="J315">
        <f t="shared" si="4"/>
        <v>30695394</v>
      </c>
      <c r="K315">
        <f>Table1[[#This Row],[Profit]]*100/Table1[[#This Row],[budget]]</f>
        <v>465.08172727272728</v>
      </c>
      <c r="M315" t="s">
        <v>589</v>
      </c>
    </row>
    <row r="316" spans="1:16" x14ac:dyDescent="0.45">
      <c r="A316" t="s">
        <v>2309</v>
      </c>
      <c r="B316">
        <v>120</v>
      </c>
      <c r="C316" t="s">
        <v>589</v>
      </c>
      <c r="D316" t="s">
        <v>5988</v>
      </c>
      <c r="E316" t="s">
        <v>11</v>
      </c>
      <c r="F316">
        <v>2015</v>
      </c>
      <c r="G316">
        <v>5.9</v>
      </c>
      <c r="H316">
        <v>12985267</v>
      </c>
      <c r="I316">
        <v>2300000</v>
      </c>
      <c r="J316">
        <f t="shared" si="4"/>
        <v>10685267</v>
      </c>
      <c r="K316">
        <f>Table1[[#This Row],[Profit]]*100/Table1[[#This Row],[budget]]</f>
        <v>464.57682608695654</v>
      </c>
    </row>
    <row r="317" spans="1:16" x14ac:dyDescent="0.45">
      <c r="A317" t="s">
        <v>333</v>
      </c>
      <c r="B317">
        <v>137</v>
      </c>
      <c r="C317" t="s">
        <v>680</v>
      </c>
      <c r="D317" t="s">
        <v>6015</v>
      </c>
      <c r="E317" t="s">
        <v>1268</v>
      </c>
      <c r="F317">
        <v>2006</v>
      </c>
      <c r="G317">
        <v>8.5</v>
      </c>
      <c r="H317">
        <v>11284657</v>
      </c>
      <c r="I317">
        <v>2000000</v>
      </c>
      <c r="J317">
        <f t="shared" si="4"/>
        <v>9284657</v>
      </c>
      <c r="K317">
        <f>Table1[[#This Row],[Profit]]*100/Table1[[#This Row],[budget]]</f>
        <v>464.23284999999998</v>
      </c>
      <c r="M317" t="s">
        <v>1426</v>
      </c>
    </row>
    <row r="318" spans="1:16" x14ac:dyDescent="0.45">
      <c r="A318" t="s">
        <v>798</v>
      </c>
      <c r="B318">
        <v>112</v>
      </c>
      <c r="C318" t="s">
        <v>1159</v>
      </c>
      <c r="D318" t="s">
        <v>5549</v>
      </c>
      <c r="E318" t="s">
        <v>11</v>
      </c>
      <c r="F318">
        <v>2009</v>
      </c>
      <c r="G318">
        <v>7.3</v>
      </c>
      <c r="H318">
        <v>39462438</v>
      </c>
      <c r="I318">
        <v>7000000</v>
      </c>
      <c r="J318">
        <f t="shared" si="4"/>
        <v>32462438</v>
      </c>
      <c r="K318">
        <f>Table1[[#This Row],[Profit]]*100/Table1[[#This Row],[budget]]</f>
        <v>463.74911428571431</v>
      </c>
      <c r="M318" t="s">
        <v>6360</v>
      </c>
      <c r="N318" t="s">
        <v>2286</v>
      </c>
    </row>
    <row r="319" spans="1:16" x14ac:dyDescent="0.45">
      <c r="A319" t="s">
        <v>857</v>
      </c>
      <c r="B319">
        <v>113</v>
      </c>
      <c r="C319" t="s">
        <v>554</v>
      </c>
      <c r="D319" t="s">
        <v>5476</v>
      </c>
      <c r="E319" t="s">
        <v>11</v>
      </c>
      <c r="F319">
        <v>2002</v>
      </c>
      <c r="G319">
        <v>7.6</v>
      </c>
      <c r="H319">
        <v>45063889</v>
      </c>
      <c r="I319">
        <v>8000000</v>
      </c>
      <c r="J319">
        <f t="shared" si="4"/>
        <v>37063889</v>
      </c>
      <c r="K319">
        <f>Table1[[#This Row],[Profit]]*100/Table1[[#This Row],[budget]]</f>
        <v>463.29861249999999</v>
      </c>
      <c r="M319" t="s">
        <v>999</v>
      </c>
      <c r="N319" t="s">
        <v>1630</v>
      </c>
      <c r="O319" t="s">
        <v>1426</v>
      </c>
    </row>
    <row r="320" spans="1:16" x14ac:dyDescent="0.45">
      <c r="A320" t="s">
        <v>198</v>
      </c>
      <c r="B320">
        <v>115</v>
      </c>
      <c r="C320" t="s">
        <v>679</v>
      </c>
      <c r="D320" t="s">
        <v>5096</v>
      </c>
      <c r="E320" t="s">
        <v>11</v>
      </c>
      <c r="F320">
        <v>2011</v>
      </c>
      <c r="G320">
        <v>1.6</v>
      </c>
      <c r="H320">
        <v>73000942</v>
      </c>
      <c r="I320">
        <v>13000000</v>
      </c>
      <c r="J320">
        <f t="shared" si="4"/>
        <v>60000942</v>
      </c>
      <c r="K320">
        <f>Table1[[#This Row],[Profit]]*100/Table1[[#This Row],[budget]]</f>
        <v>461.5457076923077</v>
      </c>
      <c r="M320" t="s">
        <v>6360</v>
      </c>
    </row>
    <row r="321" spans="1:15" x14ac:dyDescent="0.45">
      <c r="A321" t="s">
        <v>1055</v>
      </c>
      <c r="B321">
        <v>101</v>
      </c>
      <c r="C321" t="s">
        <v>968</v>
      </c>
      <c r="D321" t="s">
        <v>5306</v>
      </c>
      <c r="E321" t="s">
        <v>11</v>
      </c>
      <c r="F321">
        <v>2005</v>
      </c>
      <c r="G321">
        <v>5.5</v>
      </c>
      <c r="H321">
        <v>55865715</v>
      </c>
      <c r="I321">
        <v>10000000</v>
      </c>
      <c r="J321">
        <f t="shared" si="4"/>
        <v>45865715</v>
      </c>
      <c r="K321">
        <f>Table1[[#This Row],[Profit]]*100/Table1[[#This Row],[budget]]</f>
        <v>458.65715</v>
      </c>
      <c r="M321" t="s">
        <v>999</v>
      </c>
      <c r="N321" t="s">
        <v>6366</v>
      </c>
      <c r="O321" t="s">
        <v>1426</v>
      </c>
    </row>
    <row r="322" spans="1:15" x14ac:dyDescent="0.45">
      <c r="A322" t="s">
        <v>1073</v>
      </c>
      <c r="B322">
        <v>181</v>
      </c>
      <c r="C322" t="s">
        <v>1612</v>
      </c>
      <c r="D322" t="s">
        <v>5410</v>
      </c>
      <c r="E322" t="s">
        <v>11</v>
      </c>
      <c r="F322">
        <v>1971</v>
      </c>
      <c r="G322">
        <v>8</v>
      </c>
      <c r="H322">
        <v>50000000</v>
      </c>
      <c r="I322">
        <v>9000000</v>
      </c>
      <c r="J322">
        <f t="shared" ref="J322:J385" si="5">H322-I322</f>
        <v>41000000</v>
      </c>
      <c r="K322">
        <f>Table1[[#This Row],[Profit]]*100/Table1[[#This Row],[budget]]</f>
        <v>455.55555555555554</v>
      </c>
      <c r="M322" t="s">
        <v>6363</v>
      </c>
      <c r="N322" t="s">
        <v>6365</v>
      </c>
      <c r="O322" t="s">
        <v>2286</v>
      </c>
    </row>
    <row r="323" spans="1:15" x14ac:dyDescent="0.45">
      <c r="A323" t="s">
        <v>2135</v>
      </c>
      <c r="B323">
        <v>104</v>
      </c>
      <c r="C323" t="s">
        <v>828</v>
      </c>
      <c r="D323" t="s">
        <v>5723</v>
      </c>
      <c r="E323" t="s">
        <v>11</v>
      </c>
      <c r="F323">
        <v>2013</v>
      </c>
      <c r="G323">
        <v>6.5</v>
      </c>
      <c r="H323">
        <v>27689474</v>
      </c>
      <c r="I323">
        <v>5000000</v>
      </c>
      <c r="J323">
        <f t="shared" si="5"/>
        <v>22689474</v>
      </c>
      <c r="K323">
        <f>Table1[[#This Row],[Profit]]*100/Table1[[#This Row],[budget]]</f>
        <v>453.78948000000003</v>
      </c>
      <c r="M323" t="s">
        <v>6366</v>
      </c>
    </row>
    <row r="324" spans="1:15" x14ac:dyDescent="0.45">
      <c r="A324" t="s">
        <v>2109</v>
      </c>
      <c r="B324">
        <v>91</v>
      </c>
      <c r="C324" t="s">
        <v>306</v>
      </c>
      <c r="D324" t="s">
        <v>6259</v>
      </c>
      <c r="E324" t="s">
        <v>265</v>
      </c>
      <c r="F324">
        <v>1996</v>
      </c>
      <c r="G324">
        <v>6.9</v>
      </c>
      <c r="H324">
        <v>1652472</v>
      </c>
      <c r="I324">
        <v>300000</v>
      </c>
      <c r="J324">
        <f t="shared" si="5"/>
        <v>1352472</v>
      </c>
      <c r="K324">
        <f>Table1[[#This Row],[Profit]]*100/Table1[[#This Row],[budget]]</f>
        <v>450.82400000000001</v>
      </c>
      <c r="M324" t="s">
        <v>2286</v>
      </c>
    </row>
    <row r="325" spans="1:15" x14ac:dyDescent="0.45">
      <c r="A325" t="s">
        <v>315</v>
      </c>
      <c r="B325">
        <v>100</v>
      </c>
      <c r="C325" t="s">
        <v>82</v>
      </c>
      <c r="D325" t="s">
        <v>4233</v>
      </c>
      <c r="E325" t="s">
        <v>11</v>
      </c>
      <c r="F325">
        <v>1987</v>
      </c>
      <c r="G325">
        <v>6.4</v>
      </c>
      <c r="H325">
        <v>153665036</v>
      </c>
      <c r="I325">
        <v>28000000</v>
      </c>
      <c r="J325">
        <f t="shared" si="5"/>
        <v>125665036</v>
      </c>
      <c r="K325">
        <f>Table1[[#This Row],[Profit]]*100/Table1[[#This Row],[budget]]</f>
        <v>448.80369999999999</v>
      </c>
      <c r="M325" t="s">
        <v>302</v>
      </c>
      <c r="N325" t="s">
        <v>6359</v>
      </c>
      <c r="O325" t="s">
        <v>1426</v>
      </c>
    </row>
    <row r="326" spans="1:15" x14ac:dyDescent="0.45">
      <c r="A326" t="s">
        <v>1139</v>
      </c>
      <c r="B326">
        <v>117</v>
      </c>
      <c r="C326" t="s">
        <v>281</v>
      </c>
      <c r="D326" t="s">
        <v>5722</v>
      </c>
      <c r="E326" t="s">
        <v>11</v>
      </c>
      <c r="F326">
        <v>2013</v>
      </c>
      <c r="G326">
        <v>8</v>
      </c>
      <c r="H326">
        <v>27296514</v>
      </c>
      <c r="I326">
        <v>5000000</v>
      </c>
      <c r="J326">
        <f t="shared" si="5"/>
        <v>22296514</v>
      </c>
      <c r="K326">
        <f>Table1[[#This Row],[Profit]]*100/Table1[[#This Row],[budget]]</f>
        <v>445.93027999999998</v>
      </c>
      <c r="M326" t="s">
        <v>589</v>
      </c>
    </row>
    <row r="327" spans="1:15" x14ac:dyDescent="0.45">
      <c r="A327" t="s">
        <v>203</v>
      </c>
      <c r="B327">
        <v>112</v>
      </c>
      <c r="C327" t="s">
        <v>854</v>
      </c>
      <c r="D327" t="s">
        <v>5168</v>
      </c>
      <c r="E327" t="s">
        <v>11</v>
      </c>
      <c r="F327">
        <v>1985</v>
      </c>
      <c r="G327">
        <v>7.4</v>
      </c>
      <c r="H327">
        <v>65500000</v>
      </c>
      <c r="I327">
        <v>12000000</v>
      </c>
      <c r="J327">
        <f t="shared" si="5"/>
        <v>53500000</v>
      </c>
      <c r="K327">
        <f>Table1[[#This Row],[Profit]]*100/Table1[[#This Row],[budget]]</f>
        <v>445.83333333333331</v>
      </c>
      <c r="M327" t="s">
        <v>589</v>
      </c>
      <c r="N327" t="s">
        <v>2286</v>
      </c>
      <c r="O327" t="s">
        <v>1426</v>
      </c>
    </row>
    <row r="328" spans="1:15" x14ac:dyDescent="0.45">
      <c r="A328" t="s">
        <v>1827</v>
      </c>
      <c r="B328">
        <v>103</v>
      </c>
      <c r="C328" t="s">
        <v>17</v>
      </c>
      <c r="D328" t="s">
        <v>5745</v>
      </c>
      <c r="E328" t="s">
        <v>11</v>
      </c>
      <c r="F328">
        <v>2015</v>
      </c>
      <c r="G328">
        <v>6.8</v>
      </c>
      <c r="H328">
        <v>27285953</v>
      </c>
      <c r="I328">
        <v>5000000</v>
      </c>
      <c r="J328">
        <f t="shared" si="5"/>
        <v>22285953</v>
      </c>
      <c r="K328">
        <f>Table1[[#This Row],[Profit]]*100/Table1[[#This Row],[budget]]</f>
        <v>445.71906000000001</v>
      </c>
      <c r="M328" t="s">
        <v>1426</v>
      </c>
    </row>
    <row r="329" spans="1:15" x14ac:dyDescent="0.45">
      <c r="A329" t="s">
        <v>983</v>
      </c>
      <c r="B329">
        <v>104</v>
      </c>
      <c r="C329" t="s">
        <v>1820</v>
      </c>
      <c r="D329" t="s">
        <v>5170</v>
      </c>
      <c r="E329" t="s">
        <v>11</v>
      </c>
      <c r="F329">
        <v>2006</v>
      </c>
      <c r="G329">
        <v>6.5</v>
      </c>
      <c r="H329">
        <v>65269010</v>
      </c>
      <c r="I329">
        <v>12000000</v>
      </c>
      <c r="J329">
        <f t="shared" si="5"/>
        <v>53269010</v>
      </c>
      <c r="K329">
        <f>Table1[[#This Row],[Profit]]*100/Table1[[#This Row],[budget]]</f>
        <v>443.90841666666665</v>
      </c>
      <c r="M329" t="s">
        <v>589</v>
      </c>
      <c r="N329" t="s">
        <v>6360</v>
      </c>
      <c r="O329" t="s">
        <v>2286</v>
      </c>
    </row>
    <row r="330" spans="1:15" x14ac:dyDescent="0.45">
      <c r="A330" t="s">
        <v>272</v>
      </c>
      <c r="B330">
        <v>89</v>
      </c>
      <c r="C330" t="s">
        <v>478</v>
      </c>
      <c r="D330" t="s">
        <v>5174</v>
      </c>
      <c r="E330" t="s">
        <v>11</v>
      </c>
      <c r="F330">
        <v>2012</v>
      </c>
      <c r="G330">
        <v>7.1</v>
      </c>
      <c r="H330">
        <v>64572496</v>
      </c>
      <c r="I330">
        <v>12000000</v>
      </c>
      <c r="J330">
        <f t="shared" si="5"/>
        <v>52572496</v>
      </c>
      <c r="K330">
        <f>Table1[[#This Row],[Profit]]*100/Table1[[#This Row],[budget]]</f>
        <v>438.10413333333332</v>
      </c>
      <c r="M330" t="s">
        <v>1630</v>
      </c>
      <c r="N330" t="s">
        <v>1426</v>
      </c>
    </row>
    <row r="331" spans="1:15" x14ac:dyDescent="0.45">
      <c r="A331" t="s">
        <v>2399</v>
      </c>
      <c r="B331">
        <v>94</v>
      </c>
      <c r="C331" t="s">
        <v>302</v>
      </c>
      <c r="D331" t="s">
        <v>5945</v>
      </c>
      <c r="E331" t="s">
        <v>11</v>
      </c>
      <c r="F331">
        <v>2005</v>
      </c>
      <c r="G331">
        <v>6.8</v>
      </c>
      <c r="H331">
        <v>16101109</v>
      </c>
      <c r="I331">
        <v>3000000</v>
      </c>
      <c r="J331">
        <f t="shared" si="5"/>
        <v>13101109</v>
      </c>
      <c r="K331">
        <f>Table1[[#This Row],[Profit]]*100/Table1[[#This Row],[budget]]</f>
        <v>436.70363333333336</v>
      </c>
    </row>
    <row r="332" spans="1:15" x14ac:dyDescent="0.45">
      <c r="A332" t="s">
        <v>246</v>
      </c>
      <c r="B332">
        <v>99</v>
      </c>
      <c r="C332" t="s">
        <v>912</v>
      </c>
      <c r="D332" t="s">
        <v>4329</v>
      </c>
      <c r="E332" t="s">
        <v>11</v>
      </c>
      <c r="F332">
        <v>2014</v>
      </c>
      <c r="G332">
        <v>6.2</v>
      </c>
      <c r="H332">
        <v>134141530</v>
      </c>
      <c r="I332">
        <v>25000000</v>
      </c>
      <c r="J332">
        <f t="shared" si="5"/>
        <v>109141530</v>
      </c>
      <c r="K332">
        <f>Table1[[#This Row],[Profit]]*100/Table1[[#This Row],[budget]]</f>
        <v>436.56612000000001</v>
      </c>
      <c r="M332" t="s">
        <v>302</v>
      </c>
      <c r="N332" t="s">
        <v>6359</v>
      </c>
      <c r="O332" t="s">
        <v>2286</v>
      </c>
    </row>
    <row r="333" spans="1:15" x14ac:dyDescent="0.45">
      <c r="A333" t="s">
        <v>496</v>
      </c>
      <c r="B333">
        <v>91</v>
      </c>
      <c r="C333" t="s">
        <v>871</v>
      </c>
      <c r="D333" t="s">
        <v>6279</v>
      </c>
      <c r="E333" t="s">
        <v>11</v>
      </c>
      <c r="F333">
        <v>1975</v>
      </c>
      <c r="G333">
        <v>8.3000000000000007</v>
      </c>
      <c r="H333">
        <v>1229197</v>
      </c>
      <c r="I333">
        <v>229575</v>
      </c>
      <c r="J333">
        <f t="shared" si="5"/>
        <v>999622</v>
      </c>
      <c r="K333">
        <f>Table1[[#This Row],[Profit]]*100/Table1[[#This Row],[budget]]</f>
        <v>435.4228465643036</v>
      </c>
      <c r="M333" t="s">
        <v>302</v>
      </c>
      <c r="N333" t="s">
        <v>6364</v>
      </c>
    </row>
    <row r="334" spans="1:15" x14ac:dyDescent="0.45">
      <c r="A334" t="s">
        <v>52</v>
      </c>
      <c r="B334">
        <v>86</v>
      </c>
      <c r="C334" t="s">
        <v>259</v>
      </c>
      <c r="D334" t="s">
        <v>6192</v>
      </c>
      <c r="E334" t="s">
        <v>11</v>
      </c>
      <c r="F334">
        <v>2012</v>
      </c>
      <c r="G334">
        <v>7</v>
      </c>
      <c r="H334">
        <v>4007792</v>
      </c>
      <c r="I334">
        <v>750000</v>
      </c>
      <c r="J334">
        <f t="shared" si="5"/>
        <v>3257792</v>
      </c>
      <c r="K334">
        <f>Table1[[#This Row],[Profit]]*100/Table1[[#This Row],[budget]]</f>
        <v>434.37226666666669</v>
      </c>
      <c r="M334" t="s">
        <v>589</v>
      </c>
      <c r="N334" t="s">
        <v>2286</v>
      </c>
    </row>
    <row r="335" spans="1:15" x14ac:dyDescent="0.45">
      <c r="A335" t="s">
        <v>644</v>
      </c>
      <c r="B335">
        <v>120</v>
      </c>
      <c r="C335" t="s">
        <v>2253</v>
      </c>
      <c r="D335" t="s">
        <v>5849</v>
      </c>
      <c r="E335" t="s">
        <v>11</v>
      </c>
      <c r="F335">
        <v>2002</v>
      </c>
      <c r="G335">
        <v>8</v>
      </c>
      <c r="H335">
        <v>21244913</v>
      </c>
      <c r="I335">
        <v>4000000</v>
      </c>
      <c r="J335">
        <f t="shared" si="5"/>
        <v>17244913</v>
      </c>
      <c r="K335">
        <f>Table1[[#This Row],[Profit]]*100/Table1[[#This Row],[budget]]</f>
        <v>431.12282499999998</v>
      </c>
      <c r="M335" t="s">
        <v>19</v>
      </c>
      <c r="N335" t="s">
        <v>589</v>
      </c>
    </row>
    <row r="336" spans="1:15" x14ac:dyDescent="0.45">
      <c r="A336" t="s">
        <v>538</v>
      </c>
      <c r="B336">
        <v>96</v>
      </c>
      <c r="C336" t="s">
        <v>306</v>
      </c>
      <c r="D336" t="s">
        <v>4751</v>
      </c>
      <c r="E336" t="s">
        <v>11</v>
      </c>
      <c r="F336">
        <v>2001</v>
      </c>
      <c r="G336">
        <v>6.2</v>
      </c>
      <c r="H336">
        <v>95001351</v>
      </c>
      <c r="I336">
        <v>18000000</v>
      </c>
      <c r="J336">
        <f t="shared" si="5"/>
        <v>77001351</v>
      </c>
      <c r="K336">
        <f>Table1[[#This Row],[Profit]]*100/Table1[[#This Row],[budget]]</f>
        <v>427.78528333333333</v>
      </c>
      <c r="M336" t="s">
        <v>2286</v>
      </c>
    </row>
    <row r="337" spans="1:15" x14ac:dyDescent="0.45">
      <c r="A337" t="s">
        <v>1821</v>
      </c>
      <c r="B337">
        <v>81</v>
      </c>
      <c r="C337" t="s">
        <v>1822</v>
      </c>
      <c r="D337" t="s">
        <v>5171</v>
      </c>
      <c r="E337" t="s">
        <v>11</v>
      </c>
      <c r="F337">
        <v>1996</v>
      </c>
      <c r="G337">
        <v>6.8</v>
      </c>
      <c r="H337">
        <v>63071133</v>
      </c>
      <c r="I337">
        <v>12000000</v>
      </c>
      <c r="J337">
        <f t="shared" si="5"/>
        <v>51071133</v>
      </c>
      <c r="K337">
        <f>Table1[[#This Row],[Profit]]*100/Table1[[#This Row],[budget]]</f>
        <v>425.59277500000002</v>
      </c>
      <c r="M337" t="s">
        <v>6362</v>
      </c>
      <c r="N337" t="s">
        <v>302</v>
      </c>
      <c r="O337" t="s">
        <v>6359</v>
      </c>
    </row>
    <row r="338" spans="1:15" x14ac:dyDescent="0.45">
      <c r="A338" t="s">
        <v>55</v>
      </c>
      <c r="B338">
        <v>97</v>
      </c>
      <c r="C338" t="s">
        <v>466</v>
      </c>
      <c r="D338" t="s">
        <v>4006</v>
      </c>
      <c r="E338" t="s">
        <v>11</v>
      </c>
      <c r="F338">
        <v>2003</v>
      </c>
      <c r="G338">
        <v>6.9</v>
      </c>
      <c r="H338">
        <v>173381405</v>
      </c>
      <c r="I338">
        <v>33000000</v>
      </c>
      <c r="J338">
        <f t="shared" si="5"/>
        <v>140381405</v>
      </c>
      <c r="K338">
        <f>Table1[[#This Row],[Profit]]*100/Table1[[#This Row],[budget]]</f>
        <v>425.39819696969698</v>
      </c>
      <c r="M338" t="s">
        <v>6363</v>
      </c>
      <c r="N338" t="s">
        <v>6364</v>
      </c>
      <c r="O338" t="s">
        <v>2286</v>
      </c>
    </row>
    <row r="339" spans="1:15" x14ac:dyDescent="0.45">
      <c r="A339" t="s">
        <v>1879</v>
      </c>
      <c r="B339">
        <v>95</v>
      </c>
      <c r="C339" t="s">
        <v>828</v>
      </c>
      <c r="D339" t="s">
        <v>5279</v>
      </c>
      <c r="E339" t="s">
        <v>11</v>
      </c>
      <c r="F339">
        <v>2008</v>
      </c>
      <c r="G339">
        <v>5.8</v>
      </c>
      <c r="H339">
        <v>56729973</v>
      </c>
      <c r="I339">
        <v>10800000</v>
      </c>
      <c r="J339">
        <f t="shared" si="5"/>
        <v>45929973</v>
      </c>
      <c r="K339">
        <f>Table1[[#This Row],[Profit]]*100/Table1[[#This Row],[budget]]</f>
        <v>425.27752777777778</v>
      </c>
      <c r="M339" t="s">
        <v>6366</v>
      </c>
    </row>
    <row r="340" spans="1:15" x14ac:dyDescent="0.45">
      <c r="A340" t="s">
        <v>2497</v>
      </c>
      <c r="B340">
        <v>89</v>
      </c>
      <c r="C340" t="s">
        <v>1526</v>
      </c>
      <c r="D340" t="s">
        <v>6247</v>
      </c>
      <c r="E340" t="s">
        <v>11</v>
      </c>
      <c r="F340">
        <v>1933</v>
      </c>
      <c r="G340">
        <v>7.7</v>
      </c>
      <c r="H340">
        <v>2300000</v>
      </c>
      <c r="I340">
        <v>439000</v>
      </c>
      <c r="J340">
        <f t="shared" si="5"/>
        <v>1861000</v>
      </c>
      <c r="K340">
        <f>Table1[[#This Row],[Profit]]*100/Table1[[#This Row],[budget]]</f>
        <v>423.91799544419132</v>
      </c>
      <c r="M340" t="s">
        <v>6365</v>
      </c>
      <c r="N340" t="s">
        <v>2286</v>
      </c>
    </row>
    <row r="341" spans="1:15" x14ac:dyDescent="0.45">
      <c r="A341" t="s">
        <v>422</v>
      </c>
      <c r="B341">
        <v>142</v>
      </c>
      <c r="C341" t="s">
        <v>268</v>
      </c>
      <c r="D341" t="s">
        <v>3052</v>
      </c>
      <c r="E341" t="s">
        <v>11</v>
      </c>
      <c r="F341">
        <v>2012</v>
      </c>
      <c r="G341">
        <v>7.3</v>
      </c>
      <c r="H341">
        <v>407999255</v>
      </c>
      <c r="I341">
        <v>78000000</v>
      </c>
      <c r="J341">
        <f t="shared" si="5"/>
        <v>329999255</v>
      </c>
      <c r="K341">
        <f>Table1[[#This Row],[Profit]]*100/Table1[[#This Row],[budget]]</f>
        <v>423.07596794871796</v>
      </c>
      <c r="M341" t="s">
        <v>589</v>
      </c>
      <c r="N341" t="s">
        <v>1630</v>
      </c>
      <c r="O341" t="s">
        <v>1426</v>
      </c>
    </row>
    <row r="342" spans="1:15" x14ac:dyDescent="0.45">
      <c r="A342" t="s">
        <v>1890</v>
      </c>
      <c r="B342">
        <v>97</v>
      </c>
      <c r="C342" t="s">
        <v>1362</v>
      </c>
      <c r="D342" t="s">
        <v>5315</v>
      </c>
      <c r="E342" t="s">
        <v>11</v>
      </c>
      <c r="F342">
        <v>2015</v>
      </c>
      <c r="G342">
        <v>6.1</v>
      </c>
      <c r="H342">
        <v>52200504</v>
      </c>
      <c r="I342">
        <v>10000000</v>
      </c>
      <c r="J342">
        <f t="shared" si="5"/>
        <v>42200504</v>
      </c>
      <c r="K342">
        <f>Table1[[#This Row],[Profit]]*100/Table1[[#This Row],[budget]]</f>
        <v>422.00504000000001</v>
      </c>
      <c r="M342" t="s">
        <v>999</v>
      </c>
      <c r="N342" t="s">
        <v>1426</v>
      </c>
    </row>
    <row r="343" spans="1:15" x14ac:dyDescent="0.45">
      <c r="A343" t="s">
        <v>180</v>
      </c>
      <c r="B343">
        <v>131</v>
      </c>
      <c r="C343" t="s">
        <v>306</v>
      </c>
      <c r="D343" t="s">
        <v>4013</v>
      </c>
      <c r="E343" t="s">
        <v>11</v>
      </c>
      <c r="F343">
        <v>2011</v>
      </c>
      <c r="G343">
        <v>6.8</v>
      </c>
      <c r="H343">
        <v>169076745</v>
      </c>
      <c r="I343">
        <v>32500000</v>
      </c>
      <c r="J343">
        <f t="shared" si="5"/>
        <v>136576745</v>
      </c>
      <c r="K343">
        <f>Table1[[#This Row],[Profit]]*100/Table1[[#This Row],[budget]]</f>
        <v>420.23613846153847</v>
      </c>
      <c r="M343" t="s">
        <v>2286</v>
      </c>
    </row>
    <row r="344" spans="1:15" x14ac:dyDescent="0.45">
      <c r="A344" t="s">
        <v>634</v>
      </c>
      <c r="B344">
        <v>101</v>
      </c>
      <c r="C344" t="s">
        <v>2299</v>
      </c>
      <c r="D344" t="s">
        <v>5975</v>
      </c>
      <c r="E344" t="s">
        <v>11</v>
      </c>
      <c r="F344">
        <v>2008</v>
      </c>
      <c r="G344">
        <v>7.7</v>
      </c>
      <c r="H344">
        <v>12995673</v>
      </c>
      <c r="I344">
        <v>2500000</v>
      </c>
      <c r="J344">
        <f t="shared" si="5"/>
        <v>10495673</v>
      </c>
      <c r="K344">
        <f>Table1[[#This Row],[Profit]]*100/Table1[[#This Row],[budget]]</f>
        <v>419.82691999999997</v>
      </c>
      <c r="M344" t="s">
        <v>19</v>
      </c>
      <c r="N344" t="s">
        <v>6368</v>
      </c>
    </row>
    <row r="345" spans="1:15" x14ac:dyDescent="0.45">
      <c r="A345" t="s">
        <v>970</v>
      </c>
      <c r="B345">
        <v>122</v>
      </c>
      <c r="C345" t="s">
        <v>132</v>
      </c>
      <c r="D345" t="s">
        <v>3844</v>
      </c>
      <c r="E345" t="s">
        <v>11</v>
      </c>
      <c r="F345">
        <v>2008</v>
      </c>
      <c r="G345">
        <v>5.2</v>
      </c>
      <c r="H345">
        <v>191449475</v>
      </c>
      <c r="I345">
        <v>37000000</v>
      </c>
      <c r="J345">
        <f t="shared" si="5"/>
        <v>154449475</v>
      </c>
      <c r="K345">
        <f>Table1[[#This Row],[Profit]]*100/Table1[[#This Row],[budget]]</f>
        <v>417.43101351351351</v>
      </c>
      <c r="M345" t="s">
        <v>6364</v>
      </c>
      <c r="N345" t="s">
        <v>2286</v>
      </c>
    </row>
    <row r="346" spans="1:15" x14ac:dyDescent="0.45">
      <c r="A346" t="s">
        <v>1455</v>
      </c>
      <c r="B346">
        <v>131</v>
      </c>
      <c r="C346" t="s">
        <v>1247</v>
      </c>
      <c r="D346" t="s">
        <v>4567</v>
      </c>
      <c r="E346" t="s">
        <v>11</v>
      </c>
      <c r="F346">
        <v>1978</v>
      </c>
      <c r="G346">
        <v>5.7</v>
      </c>
      <c r="H346">
        <v>102922376</v>
      </c>
      <c r="I346">
        <v>20000000</v>
      </c>
      <c r="J346">
        <f t="shared" si="5"/>
        <v>82922376</v>
      </c>
      <c r="K346">
        <f>Table1[[#This Row],[Profit]]*100/Table1[[#This Row],[budget]]</f>
        <v>414.61187999999999</v>
      </c>
      <c r="M346" t="s">
        <v>999</v>
      </c>
      <c r="N346" t="s">
        <v>1426</v>
      </c>
    </row>
    <row r="347" spans="1:15" x14ac:dyDescent="0.45">
      <c r="A347" t="s">
        <v>2533</v>
      </c>
      <c r="B347">
        <v>89</v>
      </c>
      <c r="C347" t="s">
        <v>1093</v>
      </c>
      <c r="D347" t="s">
        <v>6295</v>
      </c>
      <c r="E347" t="s">
        <v>2444</v>
      </c>
      <c r="F347">
        <v>1997</v>
      </c>
      <c r="G347">
        <v>8.5</v>
      </c>
      <c r="H347">
        <v>925402</v>
      </c>
      <c r="I347">
        <v>180000</v>
      </c>
      <c r="J347">
        <f t="shared" si="5"/>
        <v>745402</v>
      </c>
      <c r="K347">
        <f>Table1[[#This Row],[Profit]]*100/Table1[[#This Row],[budget]]</f>
        <v>414.11222222222221</v>
      </c>
      <c r="M347" t="s">
        <v>6363</v>
      </c>
    </row>
    <row r="348" spans="1:15" x14ac:dyDescent="0.45">
      <c r="A348" t="s">
        <v>874</v>
      </c>
      <c r="B348">
        <v>100</v>
      </c>
      <c r="C348" t="s">
        <v>346</v>
      </c>
      <c r="D348" t="s">
        <v>5918</v>
      </c>
      <c r="E348" t="s">
        <v>11</v>
      </c>
      <c r="F348">
        <v>1990</v>
      </c>
      <c r="G348">
        <v>5.3</v>
      </c>
      <c r="H348">
        <v>15369573</v>
      </c>
      <c r="I348">
        <v>3000000</v>
      </c>
      <c r="J348">
        <f t="shared" si="5"/>
        <v>12369573</v>
      </c>
      <c r="K348">
        <f>Table1[[#This Row],[Profit]]*100/Table1[[#This Row],[budget]]</f>
        <v>412.31909999999999</v>
      </c>
      <c r="M348" t="s">
        <v>302</v>
      </c>
      <c r="N348" t="s">
        <v>1630</v>
      </c>
    </row>
    <row r="349" spans="1:15" x14ac:dyDescent="0.45">
      <c r="A349" t="s">
        <v>2139</v>
      </c>
      <c r="B349">
        <v>104</v>
      </c>
      <c r="C349" t="s">
        <v>456</v>
      </c>
      <c r="D349" t="s">
        <v>5793</v>
      </c>
      <c r="E349" t="s">
        <v>11</v>
      </c>
      <c r="F349">
        <v>1998</v>
      </c>
      <c r="G349">
        <v>5.6</v>
      </c>
      <c r="H349">
        <v>23031390</v>
      </c>
      <c r="I349">
        <v>4500000</v>
      </c>
      <c r="J349">
        <f t="shared" si="5"/>
        <v>18531390</v>
      </c>
      <c r="K349">
        <f>Table1[[#This Row],[Profit]]*100/Table1[[#This Row],[budget]]</f>
        <v>411.80866666666668</v>
      </c>
      <c r="M349" t="s">
        <v>589</v>
      </c>
    </row>
    <row r="350" spans="1:15" x14ac:dyDescent="0.45">
      <c r="A350" t="s">
        <v>2552</v>
      </c>
      <c r="B350">
        <v>88</v>
      </c>
      <c r="C350" t="s">
        <v>2286</v>
      </c>
      <c r="D350" t="s">
        <v>6332</v>
      </c>
      <c r="E350" t="s">
        <v>11</v>
      </c>
      <c r="F350">
        <v>2009</v>
      </c>
      <c r="G350">
        <v>6.2</v>
      </c>
      <c r="H350">
        <v>76382</v>
      </c>
      <c r="I350">
        <v>15000</v>
      </c>
      <c r="J350">
        <f t="shared" si="5"/>
        <v>61382</v>
      </c>
      <c r="K350">
        <f>Table1[[#This Row],[Profit]]*100/Table1[[#This Row],[budget]]</f>
        <v>409.21333333333331</v>
      </c>
    </row>
    <row r="351" spans="1:15" x14ac:dyDescent="0.45">
      <c r="A351" t="s">
        <v>1257</v>
      </c>
      <c r="B351">
        <v>142</v>
      </c>
      <c r="C351" t="s">
        <v>1910</v>
      </c>
      <c r="D351" t="s">
        <v>6110</v>
      </c>
      <c r="E351" t="s">
        <v>1371</v>
      </c>
      <c r="F351">
        <v>1966</v>
      </c>
      <c r="G351">
        <v>8.9</v>
      </c>
      <c r="H351">
        <v>6100000</v>
      </c>
      <c r="I351">
        <v>1200000</v>
      </c>
      <c r="J351">
        <f t="shared" si="5"/>
        <v>4900000</v>
      </c>
      <c r="K351">
        <f>Table1[[#This Row],[Profit]]*100/Table1[[#This Row],[budget]]</f>
        <v>408.33333333333331</v>
      </c>
    </row>
    <row r="352" spans="1:15" x14ac:dyDescent="0.45">
      <c r="A352" t="s">
        <v>742</v>
      </c>
      <c r="B352">
        <v>100</v>
      </c>
      <c r="C352" t="s">
        <v>1119</v>
      </c>
      <c r="D352" t="s">
        <v>5307</v>
      </c>
      <c r="E352" t="s">
        <v>11</v>
      </c>
      <c r="F352">
        <v>1992</v>
      </c>
      <c r="G352">
        <v>6.4</v>
      </c>
      <c r="H352">
        <v>50752337</v>
      </c>
      <c r="I352">
        <v>10000000</v>
      </c>
      <c r="J352">
        <f t="shared" si="5"/>
        <v>40752337</v>
      </c>
      <c r="K352">
        <f>Table1[[#This Row],[Profit]]*100/Table1[[#This Row],[budget]]</f>
        <v>407.52337</v>
      </c>
      <c r="M352" t="s">
        <v>589</v>
      </c>
      <c r="N352" t="s">
        <v>6363</v>
      </c>
      <c r="O352" t="s">
        <v>6361</v>
      </c>
    </row>
    <row r="353" spans="1:15" x14ac:dyDescent="0.45">
      <c r="A353" t="s">
        <v>379</v>
      </c>
      <c r="B353">
        <v>97</v>
      </c>
      <c r="C353" t="s">
        <v>302</v>
      </c>
      <c r="D353" t="s">
        <v>4811</v>
      </c>
      <c r="E353" t="s">
        <v>11</v>
      </c>
      <c r="F353">
        <v>2004</v>
      </c>
      <c r="G353">
        <v>7</v>
      </c>
      <c r="H353">
        <v>86049418</v>
      </c>
      <c r="I353">
        <v>17000000</v>
      </c>
      <c r="J353">
        <f t="shared" si="5"/>
        <v>69049418</v>
      </c>
      <c r="K353">
        <f>Table1[[#This Row],[Profit]]*100/Table1[[#This Row],[budget]]</f>
        <v>406.17304705882356</v>
      </c>
    </row>
    <row r="354" spans="1:15" x14ac:dyDescent="0.45">
      <c r="A354" t="s">
        <v>2040</v>
      </c>
      <c r="B354">
        <v>121</v>
      </c>
      <c r="C354" t="s">
        <v>15</v>
      </c>
      <c r="D354" t="s">
        <v>5555</v>
      </c>
      <c r="E354" t="s">
        <v>11</v>
      </c>
      <c r="F354">
        <v>1973</v>
      </c>
      <c r="G354">
        <v>6.8</v>
      </c>
      <c r="H354">
        <v>35400000</v>
      </c>
      <c r="I354">
        <v>7000000</v>
      </c>
      <c r="J354">
        <f t="shared" si="5"/>
        <v>28400000</v>
      </c>
      <c r="K354">
        <f>Table1[[#This Row],[Profit]]*100/Table1[[#This Row],[budget]]</f>
        <v>405.71428571428572</v>
      </c>
      <c r="M354" t="s">
        <v>178</v>
      </c>
      <c r="N354" t="s">
        <v>1426</v>
      </c>
    </row>
    <row r="355" spans="1:15" x14ac:dyDescent="0.45">
      <c r="A355" t="s">
        <v>237</v>
      </c>
      <c r="B355">
        <v>104</v>
      </c>
      <c r="C355" t="s">
        <v>187</v>
      </c>
      <c r="D355" t="s">
        <v>5628</v>
      </c>
      <c r="E355" t="s">
        <v>11</v>
      </c>
      <c r="F355">
        <v>2000</v>
      </c>
      <c r="G355">
        <v>8.3000000000000007</v>
      </c>
      <c r="H355">
        <v>30093107</v>
      </c>
      <c r="I355">
        <v>6000000</v>
      </c>
      <c r="J355">
        <f t="shared" si="5"/>
        <v>24093107</v>
      </c>
      <c r="K355">
        <f>Table1[[#This Row],[Profit]]*100/Table1[[#This Row],[budget]]</f>
        <v>401.55178333333333</v>
      </c>
      <c r="M355" t="s">
        <v>6359</v>
      </c>
    </row>
    <row r="356" spans="1:15" x14ac:dyDescent="0.45">
      <c r="A356" t="s">
        <v>1015</v>
      </c>
      <c r="B356">
        <v>97</v>
      </c>
      <c r="C356" t="s">
        <v>302</v>
      </c>
      <c r="D356" t="s">
        <v>4684</v>
      </c>
      <c r="E356" t="s">
        <v>11</v>
      </c>
      <c r="F356">
        <v>2011</v>
      </c>
      <c r="G356">
        <v>5.7</v>
      </c>
      <c r="H356">
        <v>100292856</v>
      </c>
      <c r="I356">
        <v>20000000</v>
      </c>
      <c r="J356">
        <f t="shared" si="5"/>
        <v>80292856</v>
      </c>
      <c r="K356">
        <f>Table1[[#This Row],[Profit]]*100/Table1[[#This Row],[budget]]</f>
        <v>401.46427999999997</v>
      </c>
    </row>
    <row r="357" spans="1:15" x14ac:dyDescent="0.45">
      <c r="A357" t="s">
        <v>1993</v>
      </c>
      <c r="B357">
        <v>95</v>
      </c>
      <c r="C357" t="s">
        <v>978</v>
      </c>
      <c r="D357" t="s">
        <v>5477</v>
      </c>
      <c r="E357" t="s">
        <v>11</v>
      </c>
      <c r="F357">
        <v>2004</v>
      </c>
      <c r="G357">
        <v>3.5</v>
      </c>
      <c r="H357">
        <v>40066497</v>
      </c>
      <c r="I357">
        <v>8000000</v>
      </c>
      <c r="J357">
        <f t="shared" si="5"/>
        <v>32066497</v>
      </c>
      <c r="K357">
        <f>Table1[[#This Row],[Profit]]*100/Table1[[#This Row],[budget]]</f>
        <v>400.83121249999999</v>
      </c>
      <c r="M357" t="s">
        <v>6360</v>
      </c>
    </row>
    <row r="358" spans="1:15" x14ac:dyDescent="0.45">
      <c r="A358" t="s">
        <v>145</v>
      </c>
      <c r="B358">
        <v>145</v>
      </c>
      <c r="C358" t="s">
        <v>1103</v>
      </c>
      <c r="D358" t="s">
        <v>5047</v>
      </c>
      <c r="E358" t="s">
        <v>11</v>
      </c>
      <c r="F358">
        <v>1989</v>
      </c>
      <c r="G358">
        <v>7.2</v>
      </c>
      <c r="H358">
        <v>70001698</v>
      </c>
      <c r="I358">
        <v>14000000</v>
      </c>
      <c r="J358">
        <f t="shared" si="5"/>
        <v>56001698</v>
      </c>
      <c r="K358">
        <f>Table1[[#This Row],[Profit]]*100/Table1[[#This Row],[budget]]</f>
        <v>400.01212857142855</v>
      </c>
      <c r="M358" t="s">
        <v>589</v>
      </c>
      <c r="N358" t="s">
        <v>6368</v>
      </c>
    </row>
    <row r="359" spans="1:15" x14ac:dyDescent="0.45">
      <c r="A359" t="s">
        <v>1727</v>
      </c>
      <c r="B359">
        <v>103</v>
      </c>
      <c r="C359" t="s">
        <v>1114</v>
      </c>
      <c r="D359" t="s">
        <v>5235</v>
      </c>
      <c r="E359" t="s">
        <v>11</v>
      </c>
      <c r="F359">
        <v>1989</v>
      </c>
      <c r="G359">
        <v>6.6</v>
      </c>
      <c r="H359">
        <v>57469179</v>
      </c>
      <c r="I359">
        <v>11500000</v>
      </c>
      <c r="J359">
        <f t="shared" si="5"/>
        <v>45969179</v>
      </c>
      <c r="K359">
        <f>Table1[[#This Row],[Profit]]*100/Table1[[#This Row],[budget]]</f>
        <v>399.73199130434784</v>
      </c>
      <c r="M359" t="s">
        <v>999</v>
      </c>
    </row>
    <row r="360" spans="1:15" x14ac:dyDescent="0.45">
      <c r="A360" t="s">
        <v>2138</v>
      </c>
      <c r="B360">
        <v>90</v>
      </c>
      <c r="C360" t="s">
        <v>456</v>
      </c>
      <c r="D360" t="s">
        <v>5730</v>
      </c>
      <c r="E360" t="s">
        <v>11</v>
      </c>
      <c r="F360">
        <v>2011</v>
      </c>
      <c r="G360">
        <v>6.4</v>
      </c>
      <c r="H360">
        <v>24809547</v>
      </c>
      <c r="I360">
        <v>5000000</v>
      </c>
      <c r="J360">
        <f t="shared" si="5"/>
        <v>19809547</v>
      </c>
      <c r="K360">
        <f>Table1[[#This Row],[Profit]]*100/Table1[[#This Row],[budget]]</f>
        <v>396.19094000000001</v>
      </c>
      <c r="M360" t="s">
        <v>589</v>
      </c>
    </row>
    <row r="361" spans="1:15" x14ac:dyDescent="0.45">
      <c r="A361" t="s">
        <v>561</v>
      </c>
      <c r="B361">
        <v>133</v>
      </c>
      <c r="C361" t="s">
        <v>306</v>
      </c>
      <c r="D361" t="s">
        <v>4163</v>
      </c>
      <c r="E361" t="s">
        <v>11</v>
      </c>
      <c r="F361">
        <v>2007</v>
      </c>
      <c r="G361">
        <v>7</v>
      </c>
      <c r="H361">
        <v>148734225</v>
      </c>
      <c r="I361">
        <v>30000000</v>
      </c>
      <c r="J361">
        <f t="shared" si="5"/>
        <v>118734225</v>
      </c>
      <c r="K361">
        <f>Table1[[#This Row],[Profit]]*100/Table1[[#This Row],[budget]]</f>
        <v>395.78075000000001</v>
      </c>
      <c r="M361" t="s">
        <v>2286</v>
      </c>
    </row>
    <row r="362" spans="1:15" x14ac:dyDescent="0.45">
      <c r="A362" t="s">
        <v>2415</v>
      </c>
      <c r="B362">
        <v>91</v>
      </c>
      <c r="C362" t="s">
        <v>679</v>
      </c>
      <c r="D362" t="s">
        <v>6139</v>
      </c>
      <c r="E362" t="s">
        <v>11</v>
      </c>
      <c r="F362">
        <v>2013</v>
      </c>
      <c r="G362">
        <v>7.4</v>
      </c>
      <c r="H362">
        <v>4946250</v>
      </c>
      <c r="I362">
        <v>1000000</v>
      </c>
      <c r="J362">
        <f t="shared" si="5"/>
        <v>3946250</v>
      </c>
      <c r="K362">
        <f>Table1[[#This Row],[Profit]]*100/Table1[[#This Row],[budget]]</f>
        <v>394.625</v>
      </c>
      <c r="M362" t="s">
        <v>6360</v>
      </c>
    </row>
    <row r="363" spans="1:15" x14ac:dyDescent="0.45">
      <c r="A363" t="s">
        <v>2311</v>
      </c>
      <c r="B363">
        <v>91</v>
      </c>
      <c r="C363" t="s">
        <v>589</v>
      </c>
      <c r="D363" t="s">
        <v>6072</v>
      </c>
      <c r="E363" t="s">
        <v>11</v>
      </c>
      <c r="F363">
        <v>1995</v>
      </c>
      <c r="G363">
        <v>7</v>
      </c>
      <c r="H363">
        <v>7417210</v>
      </c>
      <c r="I363">
        <v>1500000</v>
      </c>
      <c r="J363">
        <f t="shared" si="5"/>
        <v>5917210</v>
      </c>
      <c r="K363">
        <f>Table1[[#This Row],[Profit]]*100/Table1[[#This Row],[budget]]</f>
        <v>394.48066666666665</v>
      </c>
    </row>
    <row r="364" spans="1:15" x14ac:dyDescent="0.45">
      <c r="A364" t="s">
        <v>2463</v>
      </c>
      <c r="B364">
        <v>81</v>
      </c>
      <c r="C364" t="s">
        <v>1526</v>
      </c>
      <c r="D364" t="s">
        <v>6202</v>
      </c>
      <c r="E364" t="s">
        <v>11</v>
      </c>
      <c r="F364">
        <v>1935</v>
      </c>
      <c r="G364">
        <v>7.8</v>
      </c>
      <c r="H364">
        <v>3000000</v>
      </c>
      <c r="I364">
        <v>609000</v>
      </c>
      <c r="J364">
        <f t="shared" si="5"/>
        <v>2391000</v>
      </c>
      <c r="K364">
        <f>Table1[[#This Row],[Profit]]*100/Table1[[#This Row],[budget]]</f>
        <v>392.61083743842363</v>
      </c>
      <c r="M364" t="s">
        <v>6365</v>
      </c>
      <c r="N364" t="s">
        <v>2286</v>
      </c>
    </row>
    <row r="365" spans="1:15" x14ac:dyDescent="0.45">
      <c r="A365" t="s">
        <v>1965</v>
      </c>
      <c r="B365">
        <v>197</v>
      </c>
      <c r="C365" t="s">
        <v>250</v>
      </c>
      <c r="D365" t="s">
        <v>5401</v>
      </c>
      <c r="E365" t="s">
        <v>11</v>
      </c>
      <c r="F365">
        <v>1963</v>
      </c>
      <c r="G365">
        <v>7.6</v>
      </c>
      <c r="H365">
        <v>46300000</v>
      </c>
      <c r="I365">
        <v>9400000</v>
      </c>
      <c r="J365">
        <f t="shared" si="5"/>
        <v>36900000</v>
      </c>
      <c r="K365">
        <f>Table1[[#This Row],[Profit]]*100/Table1[[#This Row],[budget]]</f>
        <v>392.55319148936172</v>
      </c>
      <c r="M365" t="s">
        <v>178</v>
      </c>
      <c r="N365" t="s">
        <v>302</v>
      </c>
      <c r="O365" t="s">
        <v>6359</v>
      </c>
    </row>
    <row r="366" spans="1:15" x14ac:dyDescent="0.45">
      <c r="A366" t="s">
        <v>1942</v>
      </c>
      <c r="B366">
        <v>88</v>
      </c>
      <c r="C366" t="s">
        <v>456</v>
      </c>
      <c r="D366" t="s">
        <v>6073</v>
      </c>
      <c r="E366" t="s">
        <v>11</v>
      </c>
      <c r="F366">
        <v>2005</v>
      </c>
      <c r="G366">
        <v>7.4</v>
      </c>
      <c r="H366">
        <v>7362100</v>
      </c>
      <c r="I366">
        <v>1500000</v>
      </c>
      <c r="J366">
        <f t="shared" si="5"/>
        <v>5862100</v>
      </c>
      <c r="K366">
        <f>Table1[[#This Row],[Profit]]*100/Table1[[#This Row],[budget]]</f>
        <v>390.80666666666667</v>
      </c>
      <c r="M366" t="s">
        <v>589</v>
      </c>
    </row>
    <row r="367" spans="1:15" x14ac:dyDescent="0.45">
      <c r="A367" t="s">
        <v>413</v>
      </c>
      <c r="B367">
        <v>104</v>
      </c>
      <c r="C367" t="s">
        <v>2068</v>
      </c>
      <c r="D367" t="s">
        <v>5609</v>
      </c>
      <c r="E367" t="s">
        <v>11</v>
      </c>
      <c r="F367">
        <v>1980</v>
      </c>
      <c r="G367">
        <v>7.1</v>
      </c>
      <c r="H367">
        <v>31899000</v>
      </c>
      <c r="I367">
        <v>6500000</v>
      </c>
      <c r="J367">
        <f t="shared" si="5"/>
        <v>25399000</v>
      </c>
      <c r="K367">
        <f>Table1[[#This Row],[Profit]]*100/Table1[[#This Row],[budget]]</f>
        <v>390.75384615384615</v>
      </c>
      <c r="M367" t="s">
        <v>2286</v>
      </c>
      <c r="N367" t="s">
        <v>1426</v>
      </c>
    </row>
    <row r="368" spans="1:15" x14ac:dyDescent="0.45">
      <c r="A368" t="s">
        <v>56</v>
      </c>
      <c r="B368">
        <v>92</v>
      </c>
      <c r="C368" t="s">
        <v>495</v>
      </c>
      <c r="D368" t="s">
        <v>4933</v>
      </c>
      <c r="E368" t="s">
        <v>11</v>
      </c>
      <c r="F368">
        <v>1988</v>
      </c>
      <c r="G368">
        <v>7.5</v>
      </c>
      <c r="H368">
        <v>73326666</v>
      </c>
      <c r="I368">
        <v>15000000</v>
      </c>
      <c r="J368">
        <f t="shared" si="5"/>
        <v>58326666</v>
      </c>
      <c r="K368">
        <f>Table1[[#This Row],[Profit]]*100/Table1[[#This Row],[budget]]</f>
        <v>388.84444000000002</v>
      </c>
      <c r="M368" t="s">
        <v>6364</v>
      </c>
    </row>
    <row r="369" spans="1:16" x14ac:dyDescent="0.45">
      <c r="A369" t="s">
        <v>415</v>
      </c>
      <c r="B369">
        <v>129</v>
      </c>
      <c r="C369" t="s">
        <v>1322</v>
      </c>
      <c r="D369" t="s">
        <v>4323</v>
      </c>
      <c r="E369" t="s">
        <v>11</v>
      </c>
      <c r="F369">
        <v>1992</v>
      </c>
      <c r="G369">
        <v>6.1</v>
      </c>
      <c r="H369">
        <v>121945720</v>
      </c>
      <c r="I369">
        <v>25000000</v>
      </c>
      <c r="J369">
        <f t="shared" si="5"/>
        <v>96945720</v>
      </c>
      <c r="K369">
        <f>Table1[[#This Row],[Profit]]*100/Table1[[#This Row],[budget]]</f>
        <v>387.78287999999998</v>
      </c>
      <c r="M369" t="s">
        <v>589</v>
      </c>
      <c r="N369" t="s">
        <v>6360</v>
      </c>
      <c r="O369" t="s">
        <v>2286</v>
      </c>
    </row>
    <row r="370" spans="1:16" x14ac:dyDescent="0.45">
      <c r="A370" t="s">
        <v>701</v>
      </c>
      <c r="B370">
        <v>101</v>
      </c>
      <c r="C370" t="s">
        <v>626</v>
      </c>
      <c r="D370" t="s">
        <v>5034</v>
      </c>
      <c r="E370" t="s">
        <v>11</v>
      </c>
      <c r="F370">
        <v>1993</v>
      </c>
      <c r="G370">
        <v>8.1</v>
      </c>
      <c r="H370">
        <v>70906973</v>
      </c>
      <c r="I370">
        <v>14600000</v>
      </c>
      <c r="J370">
        <f t="shared" si="5"/>
        <v>56306973</v>
      </c>
      <c r="K370">
        <f>Table1[[#This Row],[Profit]]*100/Table1[[#This Row],[budget]]</f>
        <v>385.66419863013698</v>
      </c>
      <c r="M370" t="s">
        <v>6364</v>
      </c>
      <c r="N370" t="s">
        <v>2286</v>
      </c>
    </row>
    <row r="371" spans="1:16" x14ac:dyDescent="0.45">
      <c r="A371" t="s">
        <v>291</v>
      </c>
      <c r="B371">
        <v>116</v>
      </c>
      <c r="C371" t="s">
        <v>578</v>
      </c>
      <c r="D371" t="s">
        <v>4309</v>
      </c>
      <c r="E371" t="s">
        <v>11</v>
      </c>
      <c r="F371">
        <v>1994</v>
      </c>
      <c r="G371">
        <v>7.2</v>
      </c>
      <c r="H371">
        <v>121248145</v>
      </c>
      <c r="I371">
        <v>25000000</v>
      </c>
      <c r="J371">
        <f t="shared" si="5"/>
        <v>96248145</v>
      </c>
      <c r="K371">
        <f>Table1[[#This Row],[Profit]]*100/Table1[[#This Row],[budget]]</f>
        <v>384.99257999999998</v>
      </c>
      <c r="M371" t="s">
        <v>178</v>
      </c>
      <c r="N371" t="s">
        <v>6359</v>
      </c>
      <c r="O371" t="s">
        <v>1426</v>
      </c>
    </row>
    <row r="372" spans="1:16" x14ac:dyDescent="0.45">
      <c r="A372" t="s">
        <v>1116</v>
      </c>
      <c r="B372">
        <v>104</v>
      </c>
      <c r="C372" t="s">
        <v>302</v>
      </c>
      <c r="D372" t="s">
        <v>4817</v>
      </c>
      <c r="E372" t="s">
        <v>11</v>
      </c>
      <c r="F372">
        <v>2014</v>
      </c>
      <c r="G372">
        <v>6.5</v>
      </c>
      <c r="H372">
        <v>82389560</v>
      </c>
      <c r="I372">
        <v>17000000</v>
      </c>
      <c r="J372">
        <f t="shared" si="5"/>
        <v>65389560</v>
      </c>
      <c r="K372">
        <f>Table1[[#This Row],[Profit]]*100/Table1[[#This Row],[budget]]</f>
        <v>384.64447058823532</v>
      </c>
    </row>
    <row r="373" spans="1:16" x14ac:dyDescent="0.45">
      <c r="A373" t="s">
        <v>524</v>
      </c>
      <c r="B373">
        <v>98</v>
      </c>
      <c r="C373" t="s">
        <v>388</v>
      </c>
      <c r="D373" t="s">
        <v>3059</v>
      </c>
      <c r="E373" t="s">
        <v>11</v>
      </c>
      <c r="F373">
        <v>2013</v>
      </c>
      <c r="G373">
        <v>7.5</v>
      </c>
      <c r="H373">
        <v>368049635</v>
      </c>
      <c r="I373">
        <v>76000000</v>
      </c>
      <c r="J373">
        <f t="shared" si="5"/>
        <v>292049635</v>
      </c>
      <c r="K373">
        <f>Table1[[#This Row],[Profit]]*100/Table1[[#This Row],[budget]]</f>
        <v>384.2758355263158</v>
      </c>
      <c r="M373" t="s">
        <v>302</v>
      </c>
      <c r="N373" t="s">
        <v>6363</v>
      </c>
      <c r="O373" t="s">
        <v>1630</v>
      </c>
    </row>
    <row r="374" spans="1:16" x14ac:dyDescent="0.45">
      <c r="A374" t="s">
        <v>1331</v>
      </c>
      <c r="B374">
        <v>96</v>
      </c>
      <c r="C374" t="s">
        <v>106</v>
      </c>
      <c r="D374" t="s">
        <v>4801</v>
      </c>
      <c r="E374" t="s">
        <v>11</v>
      </c>
      <c r="F374">
        <v>2007</v>
      </c>
      <c r="G374">
        <v>7.2</v>
      </c>
      <c r="H374">
        <v>82234139</v>
      </c>
      <c r="I374">
        <v>17000000</v>
      </c>
      <c r="J374">
        <f t="shared" si="5"/>
        <v>65234139</v>
      </c>
      <c r="K374">
        <f>Table1[[#This Row],[Profit]]*100/Table1[[#This Row],[budget]]</f>
        <v>383.7302294117647</v>
      </c>
      <c r="M374" t="s">
        <v>589</v>
      </c>
      <c r="N374" t="s">
        <v>6363</v>
      </c>
      <c r="O374" t="s">
        <v>6364</v>
      </c>
    </row>
    <row r="375" spans="1:16" x14ac:dyDescent="0.45">
      <c r="A375" t="s">
        <v>1196</v>
      </c>
      <c r="B375">
        <v>108</v>
      </c>
      <c r="C375" t="s">
        <v>302</v>
      </c>
      <c r="D375" t="s">
        <v>4076</v>
      </c>
      <c r="E375" t="s">
        <v>11</v>
      </c>
      <c r="F375">
        <v>2001</v>
      </c>
      <c r="G375">
        <v>6.4</v>
      </c>
      <c r="H375">
        <v>145096820</v>
      </c>
      <c r="I375">
        <v>30000000</v>
      </c>
      <c r="J375">
        <f t="shared" si="5"/>
        <v>115096820</v>
      </c>
      <c r="K375">
        <f>Table1[[#This Row],[Profit]]*100/Table1[[#This Row],[budget]]</f>
        <v>383.65606666666667</v>
      </c>
    </row>
    <row r="376" spans="1:16" x14ac:dyDescent="0.45">
      <c r="A376" t="s">
        <v>1090</v>
      </c>
      <c r="B376">
        <v>97</v>
      </c>
      <c r="C376" t="s">
        <v>302</v>
      </c>
      <c r="D376" t="s">
        <v>5724</v>
      </c>
      <c r="E376" t="s">
        <v>11</v>
      </c>
      <c r="F376">
        <v>2006</v>
      </c>
      <c r="G376">
        <v>7.4</v>
      </c>
      <c r="H376">
        <v>24138847</v>
      </c>
      <c r="I376">
        <v>5000000</v>
      </c>
      <c r="J376">
        <f t="shared" si="5"/>
        <v>19138847</v>
      </c>
      <c r="K376">
        <f>Table1[[#This Row],[Profit]]*100/Table1[[#This Row],[budget]]</f>
        <v>382.77694000000002</v>
      </c>
    </row>
    <row r="377" spans="1:16" x14ac:dyDescent="0.45">
      <c r="A377" t="s">
        <v>1069</v>
      </c>
      <c r="B377">
        <v>120</v>
      </c>
      <c r="C377" t="s">
        <v>187</v>
      </c>
      <c r="D377" t="s">
        <v>5250</v>
      </c>
      <c r="E377" t="s">
        <v>11</v>
      </c>
      <c r="F377">
        <v>1992</v>
      </c>
      <c r="G377">
        <v>7.5</v>
      </c>
      <c r="H377">
        <v>52929168</v>
      </c>
      <c r="I377">
        <v>11000000</v>
      </c>
      <c r="J377">
        <f t="shared" si="5"/>
        <v>41929168</v>
      </c>
      <c r="K377">
        <f>Table1[[#This Row],[Profit]]*100/Table1[[#This Row],[budget]]</f>
        <v>381.17425454545457</v>
      </c>
      <c r="M377" t="s">
        <v>6359</v>
      </c>
    </row>
    <row r="378" spans="1:16" x14ac:dyDescent="0.45">
      <c r="A378" t="s">
        <v>2125</v>
      </c>
      <c r="B378">
        <v>104</v>
      </c>
      <c r="C378" t="s">
        <v>2126</v>
      </c>
      <c r="D378" t="s">
        <v>5031</v>
      </c>
      <c r="E378" t="s">
        <v>11</v>
      </c>
      <c r="F378">
        <v>2016</v>
      </c>
      <c r="G378">
        <v>7.3</v>
      </c>
      <c r="H378">
        <v>71897215</v>
      </c>
      <c r="I378">
        <v>15000000</v>
      </c>
      <c r="J378">
        <f t="shared" si="5"/>
        <v>56897215</v>
      </c>
      <c r="K378">
        <f>Table1[[#This Row],[Profit]]*100/Table1[[#This Row],[budget]]</f>
        <v>379.31476666666669</v>
      </c>
      <c r="M378" t="s">
        <v>999</v>
      </c>
      <c r="N378" t="s">
        <v>6366</v>
      </c>
      <c r="O378" t="s">
        <v>1630</v>
      </c>
      <c r="P378" t="s">
        <v>1426</v>
      </c>
    </row>
    <row r="379" spans="1:16" x14ac:dyDescent="0.45">
      <c r="A379" t="s">
        <v>403</v>
      </c>
      <c r="B379">
        <v>93</v>
      </c>
      <c r="C379" t="s">
        <v>456</v>
      </c>
      <c r="D379" t="s">
        <v>3982</v>
      </c>
      <c r="E379" t="s">
        <v>11</v>
      </c>
      <c r="F379">
        <v>1999</v>
      </c>
      <c r="G379">
        <v>6.4</v>
      </c>
      <c r="H379">
        <v>163479795</v>
      </c>
      <c r="I379">
        <v>34200000</v>
      </c>
      <c r="J379">
        <f t="shared" si="5"/>
        <v>129279795</v>
      </c>
      <c r="K379">
        <f>Table1[[#This Row],[Profit]]*100/Table1[[#This Row],[budget]]</f>
        <v>378.01109649122805</v>
      </c>
      <c r="M379" t="s">
        <v>589</v>
      </c>
    </row>
    <row r="380" spans="1:16" x14ac:dyDescent="0.45">
      <c r="A380" t="s">
        <v>1076</v>
      </c>
      <c r="B380">
        <v>109</v>
      </c>
      <c r="C380" t="s">
        <v>589</v>
      </c>
      <c r="D380" t="s">
        <v>5288</v>
      </c>
      <c r="E380" t="s">
        <v>11</v>
      </c>
      <c r="F380">
        <v>2009</v>
      </c>
      <c r="G380">
        <v>7.3</v>
      </c>
      <c r="H380">
        <v>47536959</v>
      </c>
      <c r="I380">
        <v>10000000</v>
      </c>
      <c r="J380">
        <f t="shared" si="5"/>
        <v>37536959</v>
      </c>
      <c r="K380">
        <f>Table1[[#This Row],[Profit]]*100/Table1[[#This Row],[budget]]</f>
        <v>375.36959000000002</v>
      </c>
    </row>
    <row r="381" spans="1:16" x14ac:dyDescent="0.45">
      <c r="A381" t="s">
        <v>1381</v>
      </c>
      <c r="B381">
        <v>109</v>
      </c>
      <c r="C381" t="s">
        <v>589</v>
      </c>
      <c r="D381" t="s">
        <v>5100</v>
      </c>
      <c r="E381" t="s">
        <v>11</v>
      </c>
      <c r="F381">
        <v>2016</v>
      </c>
      <c r="G381">
        <v>6.8</v>
      </c>
      <c r="H381">
        <v>61693523</v>
      </c>
      <c r="I381">
        <v>13000000</v>
      </c>
      <c r="J381">
        <f t="shared" si="5"/>
        <v>48693523</v>
      </c>
      <c r="K381">
        <f>Table1[[#This Row],[Profit]]*100/Table1[[#This Row],[budget]]</f>
        <v>374.56556153846157</v>
      </c>
    </row>
    <row r="382" spans="1:16" x14ac:dyDescent="0.45">
      <c r="A382" t="s">
        <v>635</v>
      </c>
      <c r="B382">
        <v>161</v>
      </c>
      <c r="C382" t="s">
        <v>251</v>
      </c>
      <c r="D382" t="s">
        <v>5228</v>
      </c>
      <c r="E382" t="s">
        <v>11</v>
      </c>
      <c r="F382">
        <v>1968</v>
      </c>
      <c r="G382">
        <v>8.3000000000000007</v>
      </c>
      <c r="H382">
        <v>56715371</v>
      </c>
      <c r="I382">
        <v>12000000</v>
      </c>
      <c r="J382">
        <f t="shared" si="5"/>
        <v>44715371</v>
      </c>
      <c r="K382">
        <f>Table1[[#This Row],[Profit]]*100/Table1[[#This Row],[budget]]</f>
        <v>372.62809166666665</v>
      </c>
      <c r="M382" t="s">
        <v>6366</v>
      </c>
      <c r="N382" t="s">
        <v>1630</v>
      </c>
    </row>
    <row r="383" spans="1:16" x14ac:dyDescent="0.45">
      <c r="A383" t="s">
        <v>286</v>
      </c>
      <c r="B383">
        <v>91</v>
      </c>
      <c r="C383" t="s">
        <v>1456</v>
      </c>
      <c r="D383" t="s">
        <v>4568</v>
      </c>
      <c r="E383" t="s">
        <v>11</v>
      </c>
      <c r="F383">
        <v>2008</v>
      </c>
      <c r="G383">
        <v>3.7</v>
      </c>
      <c r="H383">
        <v>94497271</v>
      </c>
      <c r="I383">
        <v>20000000</v>
      </c>
      <c r="J383">
        <f t="shared" si="5"/>
        <v>74497271</v>
      </c>
      <c r="K383">
        <f>Table1[[#This Row],[Profit]]*100/Table1[[#This Row],[budget]]</f>
        <v>372.486355</v>
      </c>
      <c r="M383" t="s">
        <v>302</v>
      </c>
      <c r="N383" t="s">
        <v>589</v>
      </c>
      <c r="O383" t="s">
        <v>6363</v>
      </c>
      <c r="P383" t="s">
        <v>2286</v>
      </c>
    </row>
    <row r="384" spans="1:16" x14ac:dyDescent="0.45">
      <c r="A384" t="s">
        <v>1513</v>
      </c>
      <c r="B384">
        <v>97</v>
      </c>
      <c r="C384" t="s">
        <v>306</v>
      </c>
      <c r="D384" t="s">
        <v>5162</v>
      </c>
      <c r="E384" t="s">
        <v>11</v>
      </c>
      <c r="F384">
        <v>1995</v>
      </c>
      <c r="G384">
        <v>6.8</v>
      </c>
      <c r="H384">
        <v>56631572</v>
      </c>
      <c r="I384">
        <v>12000000</v>
      </c>
      <c r="J384">
        <f t="shared" si="5"/>
        <v>44631572</v>
      </c>
      <c r="K384">
        <f>Table1[[#This Row],[Profit]]*100/Table1[[#This Row],[budget]]</f>
        <v>371.92976666666669</v>
      </c>
      <c r="M384" t="s">
        <v>2286</v>
      </c>
    </row>
    <row r="385" spans="1:16" x14ac:dyDescent="0.45">
      <c r="A385" t="s">
        <v>857</v>
      </c>
      <c r="B385">
        <v>94</v>
      </c>
      <c r="C385" t="s">
        <v>589</v>
      </c>
      <c r="D385" t="s">
        <v>5883</v>
      </c>
      <c r="E385" t="s">
        <v>11</v>
      </c>
      <c r="F385">
        <v>1996</v>
      </c>
      <c r="G385">
        <v>8.1999999999999993</v>
      </c>
      <c r="H385">
        <v>16501785</v>
      </c>
      <c r="I385">
        <v>3500000</v>
      </c>
      <c r="J385">
        <f t="shared" si="5"/>
        <v>13001785</v>
      </c>
      <c r="K385">
        <f>Table1[[#This Row],[Profit]]*100/Table1[[#This Row],[budget]]</f>
        <v>371.47957142857143</v>
      </c>
    </row>
    <row r="386" spans="1:16" x14ac:dyDescent="0.45">
      <c r="A386" t="s">
        <v>754</v>
      </c>
      <c r="B386">
        <v>124</v>
      </c>
      <c r="C386" t="s">
        <v>456</v>
      </c>
      <c r="D386" t="s">
        <v>5312</v>
      </c>
      <c r="E386" t="s">
        <v>11</v>
      </c>
      <c r="F386">
        <v>2011</v>
      </c>
      <c r="G386">
        <v>7.3</v>
      </c>
      <c r="H386">
        <v>46377022</v>
      </c>
      <c r="I386">
        <v>10000000</v>
      </c>
      <c r="J386">
        <f t="shared" ref="J386:J449" si="6">H386-I386</f>
        <v>36377022</v>
      </c>
      <c r="K386">
        <f>Table1[[#This Row],[Profit]]*100/Table1[[#This Row],[budget]]</f>
        <v>363.77021999999999</v>
      </c>
      <c r="M386" t="s">
        <v>589</v>
      </c>
    </row>
    <row r="387" spans="1:16" x14ac:dyDescent="0.45">
      <c r="A387" t="s">
        <v>1512</v>
      </c>
      <c r="B387">
        <v>89</v>
      </c>
      <c r="C387" t="s">
        <v>431</v>
      </c>
      <c r="D387" t="s">
        <v>5106</v>
      </c>
      <c r="E387" t="s">
        <v>11</v>
      </c>
      <c r="F387">
        <v>2000</v>
      </c>
      <c r="G387">
        <v>4.9000000000000004</v>
      </c>
      <c r="H387">
        <v>60008303</v>
      </c>
      <c r="I387">
        <v>13000000</v>
      </c>
      <c r="J387">
        <f t="shared" si="6"/>
        <v>47008303</v>
      </c>
      <c r="K387">
        <f>Table1[[#This Row],[Profit]]*100/Table1[[#This Row],[budget]]</f>
        <v>361.60233076923078</v>
      </c>
      <c r="M387" t="s">
        <v>302</v>
      </c>
      <c r="N387" t="s">
        <v>6363</v>
      </c>
    </row>
    <row r="388" spans="1:16" x14ac:dyDescent="0.45">
      <c r="A388" t="s">
        <v>9</v>
      </c>
      <c r="B388">
        <v>154</v>
      </c>
      <c r="C388" t="s">
        <v>21</v>
      </c>
      <c r="D388" t="s">
        <v>4735</v>
      </c>
      <c r="E388" t="s">
        <v>11</v>
      </c>
      <c r="F388">
        <v>1986</v>
      </c>
      <c r="G388">
        <v>8.4</v>
      </c>
      <c r="H388">
        <v>85200000</v>
      </c>
      <c r="I388">
        <v>18500000</v>
      </c>
      <c r="J388">
        <f t="shared" si="6"/>
        <v>66700000</v>
      </c>
      <c r="K388">
        <f>Table1[[#This Row],[Profit]]*100/Table1[[#This Row],[budget]]</f>
        <v>360.54054054054052</v>
      </c>
      <c r="M388" t="s">
        <v>178</v>
      </c>
      <c r="N388" t="s">
        <v>1630</v>
      </c>
    </row>
    <row r="389" spans="1:16" x14ac:dyDescent="0.45">
      <c r="A389" t="s">
        <v>136</v>
      </c>
      <c r="B389">
        <v>98</v>
      </c>
      <c r="C389" t="s">
        <v>1168</v>
      </c>
      <c r="D389" t="s">
        <v>5022</v>
      </c>
      <c r="E389" t="s">
        <v>11</v>
      </c>
      <c r="F389">
        <v>1993</v>
      </c>
      <c r="G389">
        <v>6.9</v>
      </c>
      <c r="H389">
        <v>68856263</v>
      </c>
      <c r="I389">
        <v>15000000</v>
      </c>
      <c r="J389">
        <f t="shared" si="6"/>
        <v>53856263</v>
      </c>
      <c r="K389">
        <f>Table1[[#This Row],[Profit]]*100/Table1[[#This Row],[budget]]</f>
        <v>359.04175333333336</v>
      </c>
      <c r="M389" t="s">
        <v>302</v>
      </c>
      <c r="N389" t="s">
        <v>6363</v>
      </c>
      <c r="O389" t="s">
        <v>6361</v>
      </c>
    </row>
    <row r="390" spans="1:16" x14ac:dyDescent="0.45">
      <c r="A390" t="s">
        <v>1866</v>
      </c>
      <c r="B390">
        <v>107</v>
      </c>
      <c r="C390" t="s">
        <v>1867</v>
      </c>
      <c r="D390" t="s">
        <v>5251</v>
      </c>
      <c r="E390" t="s">
        <v>11</v>
      </c>
      <c r="F390">
        <v>2014</v>
      </c>
      <c r="G390">
        <v>6.8</v>
      </c>
      <c r="H390">
        <v>50461335</v>
      </c>
      <c r="I390">
        <v>11000000</v>
      </c>
      <c r="J390">
        <f t="shared" si="6"/>
        <v>39461335</v>
      </c>
      <c r="K390">
        <f>Table1[[#This Row],[Profit]]*100/Table1[[#This Row],[budget]]</f>
        <v>358.73940909090908</v>
      </c>
      <c r="M390" t="s">
        <v>6364</v>
      </c>
      <c r="N390" t="s">
        <v>6360</v>
      </c>
      <c r="O390" t="s">
        <v>2286</v>
      </c>
    </row>
    <row r="391" spans="1:16" x14ac:dyDescent="0.45">
      <c r="A391" t="s">
        <v>2063</v>
      </c>
      <c r="B391">
        <v>101</v>
      </c>
      <c r="C391" t="s">
        <v>733</v>
      </c>
      <c r="D391" t="s">
        <v>5596</v>
      </c>
      <c r="E391" t="s">
        <v>11</v>
      </c>
      <c r="F391">
        <v>2012</v>
      </c>
      <c r="G391">
        <v>5.6</v>
      </c>
      <c r="H391">
        <v>31607598</v>
      </c>
      <c r="I391">
        <v>6900000</v>
      </c>
      <c r="J391">
        <f t="shared" si="6"/>
        <v>24707598</v>
      </c>
      <c r="K391">
        <f>Table1[[#This Row],[Profit]]*100/Table1[[#This Row],[budget]]</f>
        <v>358.08113043478261</v>
      </c>
      <c r="M391" t="s">
        <v>999</v>
      </c>
      <c r="N391" t="s">
        <v>1426</v>
      </c>
    </row>
    <row r="392" spans="1:16" x14ac:dyDescent="0.45">
      <c r="A392" t="s">
        <v>2085</v>
      </c>
      <c r="B392">
        <v>106</v>
      </c>
      <c r="C392" t="s">
        <v>456</v>
      </c>
      <c r="D392" t="s">
        <v>5645</v>
      </c>
      <c r="E392" t="s">
        <v>11</v>
      </c>
      <c r="F392">
        <v>2001</v>
      </c>
      <c r="G392">
        <v>6.3</v>
      </c>
      <c r="H392">
        <v>27457409</v>
      </c>
      <c r="I392">
        <v>6000000</v>
      </c>
      <c r="J392">
        <f t="shared" si="6"/>
        <v>21457409</v>
      </c>
      <c r="K392">
        <f>Table1[[#This Row],[Profit]]*100/Table1[[#This Row],[budget]]</f>
        <v>357.62348333333335</v>
      </c>
      <c r="M392" t="s">
        <v>589</v>
      </c>
    </row>
    <row r="393" spans="1:16" x14ac:dyDescent="0.45">
      <c r="A393" t="s">
        <v>2525</v>
      </c>
      <c r="B393">
        <v>106</v>
      </c>
      <c r="C393" t="s">
        <v>589</v>
      </c>
      <c r="D393" t="s">
        <v>6282</v>
      </c>
      <c r="E393" t="s">
        <v>11</v>
      </c>
      <c r="F393">
        <v>2000</v>
      </c>
      <c r="G393">
        <v>7</v>
      </c>
      <c r="H393">
        <v>1027119</v>
      </c>
      <c r="I393">
        <v>225000</v>
      </c>
      <c r="J393">
        <f t="shared" si="6"/>
        <v>802119</v>
      </c>
      <c r="K393">
        <f>Table1[[#This Row],[Profit]]*100/Table1[[#This Row],[budget]]</f>
        <v>356.49733333333336</v>
      </c>
    </row>
    <row r="394" spans="1:16" x14ac:dyDescent="0.45">
      <c r="A394" t="s">
        <v>1994</v>
      </c>
      <c r="B394">
        <v>112</v>
      </c>
      <c r="C394" t="s">
        <v>311</v>
      </c>
      <c r="D394" t="s">
        <v>5478</v>
      </c>
      <c r="E394" t="s">
        <v>11</v>
      </c>
      <c r="F394">
        <v>1979</v>
      </c>
      <c r="G394">
        <v>7.6</v>
      </c>
      <c r="H394">
        <v>36500000</v>
      </c>
      <c r="I394">
        <v>8000000</v>
      </c>
      <c r="J394">
        <f t="shared" si="6"/>
        <v>28500000</v>
      </c>
      <c r="K394">
        <f>Table1[[#This Row],[Profit]]*100/Table1[[#This Row],[budget]]</f>
        <v>356.25</v>
      </c>
      <c r="M394" t="s">
        <v>6359</v>
      </c>
      <c r="N394" t="s">
        <v>589</v>
      </c>
    </row>
    <row r="395" spans="1:16" x14ac:dyDescent="0.45">
      <c r="A395" t="s">
        <v>1913</v>
      </c>
      <c r="B395">
        <v>76</v>
      </c>
      <c r="C395" t="s">
        <v>90</v>
      </c>
      <c r="D395" t="s">
        <v>5898</v>
      </c>
      <c r="E395" t="s">
        <v>11</v>
      </c>
      <c r="F395">
        <v>2002</v>
      </c>
      <c r="G395">
        <v>5.9</v>
      </c>
      <c r="H395">
        <v>13684949</v>
      </c>
      <c r="I395">
        <v>3000000</v>
      </c>
      <c r="J395">
        <f t="shared" si="6"/>
        <v>10684949</v>
      </c>
      <c r="K395">
        <f>Table1[[#This Row],[Profit]]*100/Table1[[#This Row],[budget]]</f>
        <v>356.16496666666666</v>
      </c>
      <c r="M395" t="s">
        <v>6362</v>
      </c>
      <c r="N395" t="s">
        <v>302</v>
      </c>
      <c r="O395" t="s">
        <v>6363</v>
      </c>
    </row>
    <row r="396" spans="1:16" x14ac:dyDescent="0.45">
      <c r="A396" t="s">
        <v>1825</v>
      </c>
      <c r="B396">
        <v>93</v>
      </c>
      <c r="C396" t="s">
        <v>187</v>
      </c>
      <c r="D396" t="s">
        <v>5177</v>
      </c>
      <c r="E396" t="s">
        <v>11</v>
      </c>
      <c r="F396">
        <v>2012</v>
      </c>
      <c r="G396">
        <v>6.7</v>
      </c>
      <c r="H396">
        <v>54724272</v>
      </c>
      <c r="I396">
        <v>12000000</v>
      </c>
      <c r="J396">
        <f t="shared" si="6"/>
        <v>42724272</v>
      </c>
      <c r="K396">
        <f>Table1[[#This Row],[Profit]]*100/Table1[[#This Row],[budget]]</f>
        <v>356.03559999999999</v>
      </c>
      <c r="M396" t="s">
        <v>6359</v>
      </c>
    </row>
    <row r="397" spans="1:16" x14ac:dyDescent="0.45">
      <c r="A397" t="s">
        <v>557</v>
      </c>
      <c r="B397">
        <v>91</v>
      </c>
      <c r="C397" t="s">
        <v>231</v>
      </c>
      <c r="D397" t="s">
        <v>3102</v>
      </c>
      <c r="E397" t="s">
        <v>11</v>
      </c>
      <c r="F397">
        <v>2015</v>
      </c>
      <c r="G397">
        <v>6.4</v>
      </c>
      <c r="H397">
        <v>336029560</v>
      </c>
      <c r="I397">
        <v>74000000</v>
      </c>
      <c r="J397">
        <f t="shared" si="6"/>
        <v>262029560</v>
      </c>
      <c r="K397">
        <f>Table1[[#This Row],[Profit]]*100/Table1[[#This Row],[budget]]</f>
        <v>354.09399999999999</v>
      </c>
      <c r="M397" t="s">
        <v>6362</v>
      </c>
      <c r="N397" t="s">
        <v>302</v>
      </c>
      <c r="O397" t="s">
        <v>6363</v>
      </c>
      <c r="P397" t="s">
        <v>1630</v>
      </c>
    </row>
    <row r="398" spans="1:16" x14ac:dyDescent="0.45">
      <c r="A398" t="s">
        <v>1188</v>
      </c>
      <c r="B398">
        <v>117</v>
      </c>
      <c r="C398" t="s">
        <v>15</v>
      </c>
      <c r="D398" t="s">
        <v>5398</v>
      </c>
      <c r="E398" t="s">
        <v>11</v>
      </c>
      <c r="F398">
        <v>1967</v>
      </c>
      <c r="G398">
        <v>6.9</v>
      </c>
      <c r="H398">
        <v>43100000</v>
      </c>
      <c r="I398">
        <v>9500000</v>
      </c>
      <c r="J398">
        <f t="shared" si="6"/>
        <v>33600000</v>
      </c>
      <c r="K398">
        <f>Table1[[#This Row],[Profit]]*100/Table1[[#This Row],[budget]]</f>
        <v>353.68421052631578</v>
      </c>
      <c r="M398" t="s">
        <v>178</v>
      </c>
      <c r="N398" t="s">
        <v>1426</v>
      </c>
    </row>
    <row r="399" spans="1:16" x14ac:dyDescent="0.45">
      <c r="A399" t="s">
        <v>1868</v>
      </c>
      <c r="B399">
        <v>107</v>
      </c>
      <c r="C399" t="s">
        <v>663</v>
      </c>
      <c r="D399" t="s">
        <v>5252</v>
      </c>
      <c r="E399" t="s">
        <v>11</v>
      </c>
      <c r="F399">
        <v>1989</v>
      </c>
      <c r="G399">
        <v>7.2</v>
      </c>
      <c r="H399">
        <v>49797148</v>
      </c>
      <c r="I399">
        <v>11000000</v>
      </c>
      <c r="J399">
        <f t="shared" si="6"/>
        <v>38797148</v>
      </c>
      <c r="K399">
        <f>Table1[[#This Row],[Profit]]*100/Table1[[#This Row],[budget]]</f>
        <v>352.70134545454545</v>
      </c>
      <c r="M399" t="s">
        <v>6361</v>
      </c>
    </row>
    <row r="400" spans="1:16" x14ac:dyDescent="0.45">
      <c r="A400" t="s">
        <v>157</v>
      </c>
      <c r="B400">
        <v>87</v>
      </c>
      <c r="C400" t="s">
        <v>51</v>
      </c>
      <c r="D400" t="s">
        <v>6011</v>
      </c>
      <c r="E400" t="s">
        <v>11</v>
      </c>
      <c r="F400">
        <v>1981</v>
      </c>
      <c r="G400">
        <v>7.6</v>
      </c>
      <c r="H400">
        <v>9003011</v>
      </c>
      <c r="I400">
        <v>2000000</v>
      </c>
      <c r="J400">
        <f t="shared" si="6"/>
        <v>7003011</v>
      </c>
      <c r="K400">
        <f>Table1[[#This Row],[Profit]]*100/Table1[[#This Row],[budget]]</f>
        <v>350.15055000000001</v>
      </c>
      <c r="M400" t="s">
        <v>178</v>
      </c>
      <c r="N400" t="s">
        <v>1630</v>
      </c>
      <c r="O400" t="s">
        <v>1426</v>
      </c>
    </row>
    <row r="401" spans="1:16" x14ac:dyDescent="0.45">
      <c r="A401" t="s">
        <v>1087</v>
      </c>
      <c r="B401">
        <v>110</v>
      </c>
      <c r="C401" t="s">
        <v>957</v>
      </c>
      <c r="D401" t="s">
        <v>3832</v>
      </c>
      <c r="E401" t="s">
        <v>11</v>
      </c>
      <c r="F401">
        <v>2010</v>
      </c>
      <c r="G401">
        <v>7.7</v>
      </c>
      <c r="H401">
        <v>171031347</v>
      </c>
      <c r="I401">
        <v>38000000</v>
      </c>
      <c r="J401">
        <f t="shared" si="6"/>
        <v>133031347</v>
      </c>
      <c r="K401">
        <f>Table1[[#This Row],[Profit]]*100/Table1[[#This Row],[budget]]</f>
        <v>350.08249210526316</v>
      </c>
      <c r="M401" t="s">
        <v>589</v>
      </c>
      <c r="N401" t="s">
        <v>1910</v>
      </c>
    </row>
    <row r="402" spans="1:16" x14ac:dyDescent="0.45">
      <c r="A402" t="s">
        <v>192</v>
      </c>
      <c r="B402">
        <v>105</v>
      </c>
      <c r="C402" t="s">
        <v>21</v>
      </c>
      <c r="D402" t="s">
        <v>4807</v>
      </c>
      <c r="E402" t="s">
        <v>11</v>
      </c>
      <c r="F402">
        <v>1984</v>
      </c>
      <c r="G402">
        <v>6.6</v>
      </c>
      <c r="H402">
        <v>76400000</v>
      </c>
      <c r="I402">
        <v>17000000</v>
      </c>
      <c r="J402">
        <f t="shared" si="6"/>
        <v>59400000</v>
      </c>
      <c r="K402">
        <f>Table1[[#This Row],[Profit]]*100/Table1[[#This Row],[budget]]</f>
        <v>349.41176470588238</v>
      </c>
      <c r="M402" t="s">
        <v>178</v>
      </c>
      <c r="N402" t="s">
        <v>1630</v>
      </c>
    </row>
    <row r="403" spans="1:16" x14ac:dyDescent="0.45">
      <c r="A403" t="s">
        <v>260</v>
      </c>
      <c r="B403">
        <v>120</v>
      </c>
      <c r="C403" t="s">
        <v>392</v>
      </c>
      <c r="D403" t="s">
        <v>5293</v>
      </c>
      <c r="E403" t="s">
        <v>11</v>
      </c>
      <c r="F403">
        <v>1997</v>
      </c>
      <c r="G403">
        <v>6.9</v>
      </c>
      <c r="H403">
        <v>44886089</v>
      </c>
      <c r="I403">
        <v>10000000</v>
      </c>
      <c r="J403">
        <f t="shared" si="6"/>
        <v>34886089</v>
      </c>
      <c r="K403">
        <f>Table1[[#This Row],[Profit]]*100/Table1[[#This Row],[budget]]</f>
        <v>348.86088999999998</v>
      </c>
      <c r="M403" t="s">
        <v>589</v>
      </c>
      <c r="N403" t="s">
        <v>1426</v>
      </c>
    </row>
    <row r="404" spans="1:16" x14ac:dyDescent="0.45">
      <c r="A404" t="s">
        <v>633</v>
      </c>
      <c r="B404">
        <v>116</v>
      </c>
      <c r="C404" t="s">
        <v>589</v>
      </c>
      <c r="D404" t="s">
        <v>4009</v>
      </c>
      <c r="E404" t="s">
        <v>11</v>
      </c>
      <c r="F404">
        <v>2008</v>
      </c>
      <c r="G404">
        <v>8.1999999999999993</v>
      </c>
      <c r="H404">
        <v>148085755</v>
      </c>
      <c r="I404">
        <v>33000000</v>
      </c>
      <c r="J404">
        <f t="shared" si="6"/>
        <v>115085755</v>
      </c>
      <c r="K404">
        <f>Table1[[#This Row],[Profit]]*100/Table1[[#This Row],[budget]]</f>
        <v>348.7447121212121</v>
      </c>
    </row>
    <row r="405" spans="1:16" x14ac:dyDescent="0.45">
      <c r="A405" t="s">
        <v>35</v>
      </c>
      <c r="B405">
        <v>90</v>
      </c>
      <c r="C405" t="s">
        <v>60</v>
      </c>
      <c r="D405" t="s">
        <v>3325</v>
      </c>
      <c r="E405" t="s">
        <v>11</v>
      </c>
      <c r="F405">
        <v>2001</v>
      </c>
      <c r="G405">
        <v>7.9</v>
      </c>
      <c r="H405">
        <v>267652016</v>
      </c>
      <c r="I405">
        <v>60000000</v>
      </c>
      <c r="J405">
        <f t="shared" si="6"/>
        <v>207652016</v>
      </c>
      <c r="K405">
        <f>Table1[[#This Row],[Profit]]*100/Table1[[#This Row],[budget]]</f>
        <v>346.08669333333336</v>
      </c>
      <c r="M405" t="s">
        <v>6362</v>
      </c>
      <c r="N405" t="s">
        <v>302</v>
      </c>
      <c r="O405" t="s">
        <v>6363</v>
      </c>
      <c r="P405" t="s">
        <v>6364</v>
      </c>
    </row>
    <row r="406" spans="1:16" x14ac:dyDescent="0.45">
      <c r="A406" t="s">
        <v>1746</v>
      </c>
      <c r="B406">
        <v>115</v>
      </c>
      <c r="C406" t="s">
        <v>887</v>
      </c>
      <c r="D406" t="s">
        <v>5033</v>
      </c>
      <c r="E406" t="s">
        <v>11</v>
      </c>
      <c r="F406">
        <v>2015</v>
      </c>
      <c r="G406">
        <v>5.7</v>
      </c>
      <c r="H406">
        <v>66009973</v>
      </c>
      <c r="I406">
        <v>14800000</v>
      </c>
      <c r="J406">
        <f t="shared" si="6"/>
        <v>51209973</v>
      </c>
      <c r="K406">
        <f>Table1[[#This Row],[Profit]]*100/Table1[[#This Row],[budget]]</f>
        <v>346.01333108108111</v>
      </c>
      <c r="M406" t="s">
        <v>589</v>
      </c>
      <c r="N406" t="s">
        <v>6360</v>
      </c>
    </row>
    <row r="407" spans="1:16" x14ac:dyDescent="0.45">
      <c r="A407" t="s">
        <v>614</v>
      </c>
      <c r="B407">
        <v>124</v>
      </c>
      <c r="C407" t="s">
        <v>206</v>
      </c>
      <c r="D407" t="s">
        <v>3178</v>
      </c>
      <c r="E407" t="s">
        <v>11</v>
      </c>
      <c r="F407">
        <v>2010</v>
      </c>
      <c r="G407">
        <v>4.9000000000000004</v>
      </c>
      <c r="H407">
        <v>300523113</v>
      </c>
      <c r="I407">
        <v>68000000</v>
      </c>
      <c r="J407">
        <f t="shared" si="6"/>
        <v>232523113</v>
      </c>
      <c r="K407">
        <f>Table1[[#This Row],[Profit]]*100/Table1[[#This Row],[budget]]</f>
        <v>341.94575441176471</v>
      </c>
      <c r="M407" t="s">
        <v>589</v>
      </c>
      <c r="N407" t="s">
        <v>6364</v>
      </c>
      <c r="O407" t="s">
        <v>2286</v>
      </c>
    </row>
    <row r="408" spans="1:16" x14ac:dyDescent="0.45">
      <c r="A408" t="s">
        <v>795</v>
      </c>
      <c r="B408">
        <v>220</v>
      </c>
      <c r="C408" t="s">
        <v>359</v>
      </c>
      <c r="D408" t="s">
        <v>5098</v>
      </c>
      <c r="E408" t="s">
        <v>11</v>
      </c>
      <c r="F408">
        <v>1974</v>
      </c>
      <c r="G408">
        <v>9</v>
      </c>
      <c r="H408">
        <v>57300000</v>
      </c>
      <c r="I408">
        <v>13000000</v>
      </c>
      <c r="J408">
        <f t="shared" si="6"/>
        <v>44300000</v>
      </c>
      <c r="K408">
        <f>Table1[[#This Row],[Profit]]*100/Table1[[#This Row],[budget]]</f>
        <v>340.76923076923077</v>
      </c>
      <c r="M408" t="s">
        <v>589</v>
      </c>
    </row>
    <row r="409" spans="1:16" x14ac:dyDescent="0.45">
      <c r="A409" t="s">
        <v>1020</v>
      </c>
      <c r="B409">
        <v>110</v>
      </c>
      <c r="C409" t="s">
        <v>978</v>
      </c>
      <c r="D409" t="s">
        <v>5725</v>
      </c>
      <c r="E409" t="s">
        <v>11</v>
      </c>
      <c r="F409">
        <v>2000</v>
      </c>
      <c r="G409">
        <v>7.7</v>
      </c>
      <c r="H409">
        <v>21994911</v>
      </c>
      <c r="I409">
        <v>5000000</v>
      </c>
      <c r="J409">
        <f t="shared" si="6"/>
        <v>16994911</v>
      </c>
      <c r="K409">
        <f>Table1[[#This Row],[Profit]]*100/Table1[[#This Row],[budget]]</f>
        <v>339.89821999999998</v>
      </c>
      <c r="M409" t="s">
        <v>6360</v>
      </c>
    </row>
    <row r="410" spans="1:16" x14ac:dyDescent="0.45">
      <c r="A410" t="s">
        <v>457</v>
      </c>
      <c r="B410">
        <v>94</v>
      </c>
      <c r="C410" t="s">
        <v>302</v>
      </c>
      <c r="D410" t="s">
        <v>4896</v>
      </c>
      <c r="E410" t="s">
        <v>11</v>
      </c>
      <c r="F410">
        <v>2000</v>
      </c>
      <c r="G410">
        <v>6.5</v>
      </c>
      <c r="H410">
        <v>68525609</v>
      </c>
      <c r="I410">
        <v>15600000</v>
      </c>
      <c r="J410">
        <f t="shared" si="6"/>
        <v>52925609</v>
      </c>
      <c r="K410">
        <f>Table1[[#This Row],[Profit]]*100/Table1[[#This Row],[budget]]</f>
        <v>339.26672435897439</v>
      </c>
    </row>
    <row r="411" spans="1:16" x14ac:dyDescent="0.45">
      <c r="A411" t="s">
        <v>192</v>
      </c>
      <c r="B411">
        <v>119</v>
      </c>
      <c r="C411" t="s">
        <v>346</v>
      </c>
      <c r="D411" t="s">
        <v>4411</v>
      </c>
      <c r="E411" t="s">
        <v>11</v>
      </c>
      <c r="F411">
        <v>1986</v>
      </c>
      <c r="G411">
        <v>7.3</v>
      </c>
      <c r="H411">
        <v>109713132</v>
      </c>
      <c r="I411">
        <v>25000000</v>
      </c>
      <c r="J411">
        <f t="shared" si="6"/>
        <v>84713132</v>
      </c>
      <c r="K411">
        <f>Table1[[#This Row],[Profit]]*100/Table1[[#This Row],[budget]]</f>
        <v>338.85252800000001</v>
      </c>
      <c r="M411" t="s">
        <v>302</v>
      </c>
      <c r="N411" t="s">
        <v>1630</v>
      </c>
    </row>
    <row r="412" spans="1:16" x14ac:dyDescent="0.45">
      <c r="A412" t="s">
        <v>1360</v>
      </c>
      <c r="B412">
        <v>109</v>
      </c>
      <c r="C412" t="s">
        <v>1159</v>
      </c>
      <c r="D412" t="s">
        <v>5048</v>
      </c>
      <c r="E412" t="s">
        <v>11</v>
      </c>
      <c r="F412">
        <v>2007</v>
      </c>
      <c r="G412">
        <v>5.2</v>
      </c>
      <c r="H412">
        <v>61356221</v>
      </c>
      <c r="I412">
        <v>14000000</v>
      </c>
      <c r="J412">
        <f t="shared" si="6"/>
        <v>47356221</v>
      </c>
      <c r="K412">
        <f>Table1[[#This Row],[Profit]]*100/Table1[[#This Row],[budget]]</f>
        <v>338.25872142857145</v>
      </c>
      <c r="M412" t="s">
        <v>6360</v>
      </c>
      <c r="N412" t="s">
        <v>2286</v>
      </c>
    </row>
    <row r="413" spans="1:16" x14ac:dyDescent="0.45">
      <c r="A413" t="s">
        <v>223</v>
      </c>
      <c r="B413">
        <v>109</v>
      </c>
      <c r="C413" t="s">
        <v>642</v>
      </c>
      <c r="D413" t="s">
        <v>5649</v>
      </c>
      <c r="E413" t="s">
        <v>11</v>
      </c>
      <c r="F413">
        <v>2008</v>
      </c>
      <c r="G413">
        <v>7.9</v>
      </c>
      <c r="H413">
        <v>26236603</v>
      </c>
      <c r="I413">
        <v>6000000</v>
      </c>
      <c r="J413">
        <f t="shared" si="6"/>
        <v>20236603</v>
      </c>
      <c r="K413">
        <f>Table1[[#This Row],[Profit]]*100/Table1[[#This Row],[budget]]</f>
        <v>337.27671666666669</v>
      </c>
      <c r="M413" t="s">
        <v>6361</v>
      </c>
    </row>
    <row r="414" spans="1:16" x14ac:dyDescent="0.45">
      <c r="A414" t="s">
        <v>454</v>
      </c>
      <c r="B414">
        <v>112</v>
      </c>
      <c r="C414" t="s">
        <v>495</v>
      </c>
      <c r="D414" t="s">
        <v>3468</v>
      </c>
      <c r="E414" t="s">
        <v>11</v>
      </c>
      <c r="F414">
        <v>2012</v>
      </c>
      <c r="G414">
        <v>7</v>
      </c>
      <c r="H414">
        <v>218628680</v>
      </c>
      <c r="I414">
        <v>50000000</v>
      </c>
      <c r="J414">
        <f t="shared" si="6"/>
        <v>168628680</v>
      </c>
      <c r="K414">
        <f>Table1[[#This Row],[Profit]]*100/Table1[[#This Row],[budget]]</f>
        <v>337.25736000000001</v>
      </c>
      <c r="M414" t="s">
        <v>6364</v>
      </c>
    </row>
    <row r="415" spans="1:16" x14ac:dyDescent="0.45">
      <c r="A415" t="s">
        <v>1204</v>
      </c>
      <c r="B415">
        <v>100</v>
      </c>
      <c r="C415" t="s">
        <v>259</v>
      </c>
      <c r="D415" t="s">
        <v>5481</v>
      </c>
      <c r="E415" t="s">
        <v>11</v>
      </c>
      <c r="F415">
        <v>2011</v>
      </c>
      <c r="G415">
        <v>7.7</v>
      </c>
      <c r="H415">
        <v>34963967</v>
      </c>
      <c r="I415">
        <v>8000000</v>
      </c>
      <c r="J415">
        <f t="shared" si="6"/>
        <v>26963967</v>
      </c>
      <c r="K415">
        <f>Table1[[#This Row],[Profit]]*100/Table1[[#This Row],[budget]]</f>
        <v>337.04958749999997</v>
      </c>
      <c r="M415" t="s">
        <v>589</v>
      </c>
      <c r="N415" t="s">
        <v>2286</v>
      </c>
    </row>
    <row r="416" spans="1:16" x14ac:dyDescent="0.45">
      <c r="A416" t="s">
        <v>77</v>
      </c>
      <c r="B416">
        <v>185</v>
      </c>
      <c r="C416" t="s">
        <v>943</v>
      </c>
      <c r="D416" t="s">
        <v>4489</v>
      </c>
      <c r="E416" t="s">
        <v>11</v>
      </c>
      <c r="F416">
        <v>1993</v>
      </c>
      <c r="G416">
        <v>8.9</v>
      </c>
      <c r="H416">
        <v>96067179</v>
      </c>
      <c r="I416">
        <v>22000000</v>
      </c>
      <c r="J416">
        <f t="shared" si="6"/>
        <v>74067179</v>
      </c>
      <c r="K416">
        <f>Table1[[#This Row],[Profit]]*100/Table1[[#This Row],[budget]]</f>
        <v>336.66899545454544</v>
      </c>
      <c r="M416" t="s">
        <v>589</v>
      </c>
      <c r="N416" t="s">
        <v>6367</v>
      </c>
    </row>
    <row r="417" spans="1:17" x14ac:dyDescent="0.45">
      <c r="A417" t="s">
        <v>52</v>
      </c>
      <c r="B417">
        <v>124</v>
      </c>
      <c r="C417" t="s">
        <v>51</v>
      </c>
      <c r="D417" t="s">
        <v>2676</v>
      </c>
      <c r="E417" t="s">
        <v>11</v>
      </c>
      <c r="F417">
        <v>2015</v>
      </c>
      <c r="G417">
        <v>7</v>
      </c>
      <c r="H417">
        <v>652177271</v>
      </c>
      <c r="I417">
        <v>150000000</v>
      </c>
      <c r="J417">
        <f t="shared" si="6"/>
        <v>502177271</v>
      </c>
      <c r="K417">
        <f>Table1[[#This Row],[Profit]]*100/Table1[[#This Row],[budget]]</f>
        <v>334.78484733333335</v>
      </c>
      <c r="M417" t="s">
        <v>178</v>
      </c>
      <c r="N417" t="s">
        <v>1630</v>
      </c>
      <c r="O417" t="s">
        <v>1426</v>
      </c>
    </row>
    <row r="418" spans="1:17" x14ac:dyDescent="0.45">
      <c r="A418" t="s">
        <v>1995</v>
      </c>
      <c r="B418">
        <v>108</v>
      </c>
      <c r="C418" t="s">
        <v>1996</v>
      </c>
      <c r="D418" t="s">
        <v>5480</v>
      </c>
      <c r="E418" t="s">
        <v>11</v>
      </c>
      <c r="F418">
        <v>1996</v>
      </c>
      <c r="G418">
        <v>5.6</v>
      </c>
      <c r="H418">
        <v>34746109</v>
      </c>
      <c r="I418">
        <v>8000000</v>
      </c>
      <c r="J418">
        <f t="shared" si="6"/>
        <v>26746109</v>
      </c>
      <c r="K418">
        <f>Table1[[#This Row],[Profit]]*100/Table1[[#This Row],[budget]]</f>
        <v>334.32636250000002</v>
      </c>
      <c r="M418" t="s">
        <v>6359</v>
      </c>
      <c r="N418" t="s">
        <v>589</v>
      </c>
      <c r="O418" t="s">
        <v>2286</v>
      </c>
      <c r="P418" t="s">
        <v>1426</v>
      </c>
    </row>
    <row r="419" spans="1:17" x14ac:dyDescent="0.45">
      <c r="A419" t="s">
        <v>2150</v>
      </c>
      <c r="B419">
        <v>86</v>
      </c>
      <c r="C419" t="s">
        <v>495</v>
      </c>
      <c r="D419" t="s">
        <v>5827</v>
      </c>
      <c r="E419" t="s">
        <v>11</v>
      </c>
      <c r="F419">
        <v>2014</v>
      </c>
      <c r="G419">
        <v>4.7</v>
      </c>
      <c r="H419">
        <v>17314483</v>
      </c>
      <c r="I419">
        <v>4000000</v>
      </c>
      <c r="J419">
        <f t="shared" si="6"/>
        <v>13314483</v>
      </c>
      <c r="K419">
        <f>Table1[[#This Row],[Profit]]*100/Table1[[#This Row],[budget]]</f>
        <v>332.862075</v>
      </c>
      <c r="M419" t="s">
        <v>6364</v>
      </c>
    </row>
    <row r="420" spans="1:17" x14ac:dyDescent="0.45">
      <c r="A420" t="s">
        <v>42</v>
      </c>
      <c r="B420">
        <v>95</v>
      </c>
      <c r="C420" t="s">
        <v>259</v>
      </c>
      <c r="D420" t="s">
        <v>5536</v>
      </c>
      <c r="E420" t="s">
        <v>11</v>
      </c>
      <c r="F420">
        <v>2009</v>
      </c>
      <c r="G420">
        <v>7.7</v>
      </c>
      <c r="H420">
        <v>32391374</v>
      </c>
      <c r="I420">
        <v>7500000</v>
      </c>
      <c r="J420">
        <f t="shared" si="6"/>
        <v>24891374</v>
      </c>
      <c r="K420">
        <f>Table1[[#This Row],[Profit]]*100/Table1[[#This Row],[budget]]</f>
        <v>331.88498666666669</v>
      </c>
      <c r="M420" t="s">
        <v>589</v>
      </c>
      <c r="N420" t="s">
        <v>2286</v>
      </c>
    </row>
    <row r="421" spans="1:17" x14ac:dyDescent="0.45">
      <c r="A421" t="s">
        <v>520</v>
      </c>
      <c r="B421">
        <v>87</v>
      </c>
      <c r="C421" t="s">
        <v>521</v>
      </c>
      <c r="D421" t="s">
        <v>3071</v>
      </c>
      <c r="E421" t="s">
        <v>11</v>
      </c>
      <c r="F421">
        <v>2016</v>
      </c>
      <c r="G421">
        <v>6.8</v>
      </c>
      <c r="H421">
        <v>323505540</v>
      </c>
      <c r="I421">
        <v>75000000</v>
      </c>
      <c r="J421">
        <f t="shared" si="6"/>
        <v>248505540</v>
      </c>
      <c r="K421">
        <f>Table1[[#This Row],[Profit]]*100/Table1[[#This Row],[budget]]</f>
        <v>331.34071999999998</v>
      </c>
      <c r="M421" t="s">
        <v>302</v>
      </c>
      <c r="N421" t="s">
        <v>6363</v>
      </c>
    </row>
    <row r="422" spans="1:17" x14ac:dyDescent="0.45">
      <c r="A422" t="s">
        <v>2026</v>
      </c>
      <c r="B422">
        <v>89</v>
      </c>
      <c r="C422" t="s">
        <v>395</v>
      </c>
      <c r="D422" t="s">
        <v>5527</v>
      </c>
      <c r="E422" t="s">
        <v>1102</v>
      </c>
      <c r="F422">
        <v>1995</v>
      </c>
      <c r="G422">
        <v>6.7</v>
      </c>
      <c r="H422">
        <v>32333860</v>
      </c>
      <c r="I422">
        <v>7500000</v>
      </c>
      <c r="J422">
        <f t="shared" si="6"/>
        <v>24833860</v>
      </c>
      <c r="K422">
        <f>Table1[[#This Row],[Profit]]*100/Table1[[#This Row],[budget]]</f>
        <v>331.11813333333333</v>
      </c>
      <c r="M422" t="s">
        <v>302</v>
      </c>
    </row>
    <row r="423" spans="1:17" x14ac:dyDescent="0.45">
      <c r="A423" t="s">
        <v>1016</v>
      </c>
      <c r="B423">
        <v>103</v>
      </c>
      <c r="C423" t="s">
        <v>456</v>
      </c>
      <c r="D423" t="s">
        <v>5726</v>
      </c>
      <c r="E423" t="s">
        <v>11</v>
      </c>
      <c r="F423">
        <v>2013</v>
      </c>
      <c r="G423">
        <v>7.4</v>
      </c>
      <c r="H423">
        <v>21501098</v>
      </c>
      <c r="I423">
        <v>5000000</v>
      </c>
      <c r="J423">
        <f t="shared" si="6"/>
        <v>16501098</v>
      </c>
      <c r="K423">
        <f>Table1[[#This Row],[Profit]]*100/Table1[[#This Row],[budget]]</f>
        <v>330.02195999999998</v>
      </c>
      <c r="M423" t="s">
        <v>589</v>
      </c>
    </row>
    <row r="424" spans="1:17" x14ac:dyDescent="0.45">
      <c r="A424" t="s">
        <v>387</v>
      </c>
      <c r="B424">
        <v>100</v>
      </c>
      <c r="C424" t="s">
        <v>193</v>
      </c>
      <c r="D424" t="s">
        <v>3293</v>
      </c>
      <c r="E424" t="s">
        <v>11</v>
      </c>
      <c r="F424">
        <v>2014</v>
      </c>
      <c r="G424">
        <v>7.8</v>
      </c>
      <c r="H424">
        <v>257756197</v>
      </c>
      <c r="I424">
        <v>60000000</v>
      </c>
      <c r="J424">
        <f t="shared" si="6"/>
        <v>197756197</v>
      </c>
      <c r="K424">
        <f>Table1[[#This Row],[Profit]]*100/Table1[[#This Row],[budget]]</f>
        <v>329.59366166666666</v>
      </c>
      <c r="M424" t="s">
        <v>178</v>
      </c>
      <c r="N424" t="s">
        <v>6362</v>
      </c>
      <c r="O424" t="s">
        <v>302</v>
      </c>
      <c r="P424" t="s">
        <v>6363</v>
      </c>
      <c r="Q424" t="s">
        <v>6364</v>
      </c>
    </row>
    <row r="425" spans="1:17" x14ac:dyDescent="0.45">
      <c r="A425" t="s">
        <v>2335</v>
      </c>
      <c r="B425">
        <v>80</v>
      </c>
      <c r="C425" t="s">
        <v>589</v>
      </c>
      <c r="D425" t="s">
        <v>6284</v>
      </c>
      <c r="E425" t="s">
        <v>11</v>
      </c>
      <c r="F425">
        <v>2008</v>
      </c>
      <c r="G425">
        <v>7.1</v>
      </c>
      <c r="H425">
        <v>856942</v>
      </c>
      <c r="I425">
        <v>200000</v>
      </c>
      <c r="J425">
        <f t="shared" si="6"/>
        <v>656942</v>
      </c>
      <c r="K425">
        <f>Table1[[#This Row],[Profit]]*100/Table1[[#This Row],[budget]]</f>
        <v>328.471</v>
      </c>
    </row>
    <row r="426" spans="1:17" x14ac:dyDescent="0.45">
      <c r="A426" t="s">
        <v>260</v>
      </c>
      <c r="B426">
        <v>153</v>
      </c>
      <c r="C426" t="s">
        <v>1271</v>
      </c>
      <c r="D426" t="s">
        <v>4194</v>
      </c>
      <c r="E426" t="s">
        <v>11</v>
      </c>
      <c r="F426">
        <v>2005</v>
      </c>
      <c r="G426">
        <v>7.9</v>
      </c>
      <c r="H426">
        <v>119518352</v>
      </c>
      <c r="I426">
        <v>28000000</v>
      </c>
      <c r="J426">
        <f t="shared" si="6"/>
        <v>91518352</v>
      </c>
      <c r="K426">
        <f>Table1[[#This Row],[Profit]]*100/Table1[[#This Row],[budget]]</f>
        <v>326.85125714285715</v>
      </c>
      <c r="M426" t="s">
        <v>589</v>
      </c>
      <c r="N426" t="s">
        <v>6360</v>
      </c>
      <c r="O426" t="s">
        <v>2286</v>
      </c>
    </row>
    <row r="427" spans="1:17" x14ac:dyDescent="0.45">
      <c r="A427" t="s">
        <v>411</v>
      </c>
      <c r="B427">
        <v>94</v>
      </c>
      <c r="C427" t="s">
        <v>530</v>
      </c>
      <c r="D427" t="s">
        <v>4930</v>
      </c>
      <c r="E427" t="s">
        <v>11</v>
      </c>
      <c r="F427">
        <v>2010</v>
      </c>
      <c r="G427">
        <v>6.2</v>
      </c>
      <c r="H427">
        <v>64001297</v>
      </c>
      <c r="I427">
        <v>15000000</v>
      </c>
      <c r="J427">
        <f t="shared" si="6"/>
        <v>49001297</v>
      </c>
      <c r="K427">
        <f>Table1[[#This Row],[Profit]]*100/Table1[[#This Row],[budget]]</f>
        <v>326.67531333333335</v>
      </c>
      <c r="M427" t="s">
        <v>6363</v>
      </c>
    </row>
    <row r="428" spans="1:17" x14ac:dyDescent="0.45">
      <c r="A428" t="s">
        <v>793</v>
      </c>
      <c r="B428">
        <v>99</v>
      </c>
      <c r="C428" t="s">
        <v>527</v>
      </c>
      <c r="D428" t="s">
        <v>4816</v>
      </c>
      <c r="E428" t="s">
        <v>11</v>
      </c>
      <c r="F428">
        <v>1997</v>
      </c>
      <c r="G428">
        <v>5.6</v>
      </c>
      <c r="H428">
        <v>72219395</v>
      </c>
      <c r="I428">
        <v>17000000</v>
      </c>
      <c r="J428">
        <f t="shared" si="6"/>
        <v>55219395</v>
      </c>
      <c r="K428">
        <f>Table1[[#This Row],[Profit]]*100/Table1[[#This Row],[budget]]</f>
        <v>324.81997058823532</v>
      </c>
      <c r="M428" t="s">
        <v>6366</v>
      </c>
      <c r="N428" t="s">
        <v>1426</v>
      </c>
    </row>
    <row r="429" spans="1:17" x14ac:dyDescent="0.45">
      <c r="A429" t="s">
        <v>1827</v>
      </c>
      <c r="B429">
        <v>93</v>
      </c>
      <c r="C429" t="s">
        <v>527</v>
      </c>
      <c r="D429" t="s">
        <v>5731</v>
      </c>
      <c r="E429" t="s">
        <v>11</v>
      </c>
      <c r="F429">
        <v>2014</v>
      </c>
      <c r="G429">
        <v>6.1</v>
      </c>
      <c r="H429">
        <v>21197315</v>
      </c>
      <c r="I429">
        <v>5000000</v>
      </c>
      <c r="J429">
        <f t="shared" si="6"/>
        <v>16197315</v>
      </c>
      <c r="K429">
        <f>Table1[[#This Row],[Profit]]*100/Table1[[#This Row],[budget]]</f>
        <v>323.94630000000001</v>
      </c>
      <c r="M429" t="s">
        <v>6366</v>
      </c>
      <c r="N429" t="s">
        <v>1426</v>
      </c>
    </row>
    <row r="430" spans="1:17" x14ac:dyDescent="0.45">
      <c r="A430" t="s">
        <v>379</v>
      </c>
      <c r="B430">
        <v>97</v>
      </c>
      <c r="C430" t="s">
        <v>1305</v>
      </c>
      <c r="D430" t="s">
        <v>4267</v>
      </c>
      <c r="E430" t="s">
        <v>11</v>
      </c>
      <c r="F430">
        <v>2003</v>
      </c>
      <c r="G430">
        <v>6.1</v>
      </c>
      <c r="H430">
        <v>110222438</v>
      </c>
      <c r="I430">
        <v>26000000</v>
      </c>
      <c r="J430">
        <f t="shared" si="6"/>
        <v>84222438</v>
      </c>
      <c r="K430">
        <f>Table1[[#This Row],[Profit]]*100/Table1[[#This Row],[budget]]</f>
        <v>323.93245384615386</v>
      </c>
      <c r="M430" t="s">
        <v>6363</v>
      </c>
      <c r="N430" t="s">
        <v>6364</v>
      </c>
      <c r="O430" t="s">
        <v>6360</v>
      </c>
      <c r="P430" t="s">
        <v>2286</v>
      </c>
    </row>
    <row r="431" spans="1:17" x14ac:dyDescent="0.45">
      <c r="A431" t="s">
        <v>824</v>
      </c>
      <c r="B431">
        <v>120</v>
      </c>
      <c r="C431" t="s">
        <v>589</v>
      </c>
      <c r="D431" t="s">
        <v>5623</v>
      </c>
      <c r="E431" t="s">
        <v>11</v>
      </c>
      <c r="F431">
        <v>1989</v>
      </c>
      <c r="G431">
        <v>7.9</v>
      </c>
      <c r="H431">
        <v>27545445</v>
      </c>
      <c r="I431">
        <v>6500000</v>
      </c>
      <c r="J431">
        <f t="shared" si="6"/>
        <v>21045445</v>
      </c>
      <c r="K431">
        <f>Table1[[#This Row],[Profit]]*100/Table1[[#This Row],[budget]]</f>
        <v>323.77607692307691</v>
      </c>
    </row>
    <row r="432" spans="1:17" x14ac:dyDescent="0.45">
      <c r="A432" t="s">
        <v>1611</v>
      </c>
      <c r="B432">
        <v>170</v>
      </c>
      <c r="C432" t="s">
        <v>1612</v>
      </c>
      <c r="D432" t="s">
        <v>4815</v>
      </c>
      <c r="E432" t="s">
        <v>11</v>
      </c>
      <c r="F432">
        <v>1964</v>
      </c>
      <c r="G432">
        <v>7.9</v>
      </c>
      <c r="H432">
        <v>72000000</v>
      </c>
      <c r="I432">
        <v>17000000</v>
      </c>
      <c r="J432">
        <f t="shared" si="6"/>
        <v>55000000</v>
      </c>
      <c r="K432">
        <f>Table1[[#This Row],[Profit]]*100/Table1[[#This Row],[budget]]</f>
        <v>323.52941176470586</v>
      </c>
      <c r="M432" t="s">
        <v>6363</v>
      </c>
      <c r="N432" t="s">
        <v>6365</v>
      </c>
      <c r="O432" t="s">
        <v>2286</v>
      </c>
    </row>
    <row r="433" spans="1:17" x14ac:dyDescent="0.45">
      <c r="A433" t="s">
        <v>2363</v>
      </c>
      <c r="B433">
        <v>104</v>
      </c>
      <c r="C433" t="s">
        <v>48</v>
      </c>
      <c r="D433" t="s">
        <v>6125</v>
      </c>
      <c r="E433" t="s">
        <v>897</v>
      </c>
      <c r="F433">
        <v>2013</v>
      </c>
      <c r="G433">
        <v>7.8</v>
      </c>
      <c r="H433">
        <v>4231500</v>
      </c>
      <c r="I433">
        <v>1000000</v>
      </c>
      <c r="J433">
        <f t="shared" si="6"/>
        <v>3231500</v>
      </c>
      <c r="K433">
        <f>Table1[[#This Row],[Profit]]*100/Table1[[#This Row],[budget]]</f>
        <v>323.14999999999998</v>
      </c>
      <c r="M433" t="s">
        <v>2286</v>
      </c>
    </row>
    <row r="434" spans="1:17" x14ac:dyDescent="0.45">
      <c r="A434" t="s">
        <v>716</v>
      </c>
      <c r="B434">
        <v>100</v>
      </c>
      <c r="C434" t="s">
        <v>302</v>
      </c>
      <c r="D434" t="s">
        <v>4570</v>
      </c>
      <c r="E434" t="s">
        <v>11</v>
      </c>
      <c r="F434">
        <v>2014</v>
      </c>
      <c r="G434">
        <v>4.9000000000000004</v>
      </c>
      <c r="H434">
        <v>84518155</v>
      </c>
      <c r="I434">
        <v>20000000</v>
      </c>
      <c r="J434">
        <f t="shared" si="6"/>
        <v>64518155</v>
      </c>
      <c r="K434">
        <f>Table1[[#This Row],[Profit]]*100/Table1[[#This Row],[budget]]</f>
        <v>322.59077500000001</v>
      </c>
    </row>
    <row r="435" spans="1:17" x14ac:dyDescent="0.45">
      <c r="A435" t="s">
        <v>2140</v>
      </c>
      <c r="B435">
        <v>90</v>
      </c>
      <c r="C435" t="s">
        <v>589</v>
      </c>
      <c r="D435" t="s">
        <v>6250</v>
      </c>
      <c r="E435" t="s">
        <v>492</v>
      </c>
      <c r="F435">
        <v>2006</v>
      </c>
      <c r="G435">
        <v>7.1</v>
      </c>
      <c r="H435">
        <v>1689999</v>
      </c>
      <c r="I435">
        <v>400000</v>
      </c>
      <c r="J435">
        <f t="shared" si="6"/>
        <v>1289999</v>
      </c>
      <c r="K435">
        <f>Table1[[#This Row],[Profit]]*100/Table1[[#This Row],[budget]]</f>
        <v>322.49975000000001</v>
      </c>
    </row>
    <row r="436" spans="1:17" x14ac:dyDescent="0.45">
      <c r="A436" t="s">
        <v>990</v>
      </c>
      <c r="B436">
        <v>120</v>
      </c>
      <c r="C436" t="s">
        <v>828</v>
      </c>
      <c r="D436" t="s">
        <v>4431</v>
      </c>
      <c r="E436" t="s">
        <v>11</v>
      </c>
      <c r="F436">
        <v>1997</v>
      </c>
      <c r="G436">
        <v>6.1</v>
      </c>
      <c r="H436">
        <v>101334374</v>
      </c>
      <c r="I436">
        <v>24000000</v>
      </c>
      <c r="J436">
        <f t="shared" si="6"/>
        <v>77334374</v>
      </c>
      <c r="K436">
        <f>Table1[[#This Row],[Profit]]*100/Table1[[#This Row],[budget]]</f>
        <v>322.22655833333334</v>
      </c>
      <c r="M436" t="s">
        <v>6366</v>
      </c>
    </row>
    <row r="437" spans="1:17" x14ac:dyDescent="0.45">
      <c r="A437" t="s">
        <v>864</v>
      </c>
      <c r="B437">
        <v>106</v>
      </c>
      <c r="C437" t="s">
        <v>127</v>
      </c>
      <c r="D437" t="s">
        <v>5651</v>
      </c>
      <c r="E437" t="s">
        <v>11</v>
      </c>
      <c r="F437">
        <v>1981</v>
      </c>
      <c r="G437">
        <v>7.2</v>
      </c>
      <c r="H437">
        <v>25244700</v>
      </c>
      <c r="I437">
        <v>6000000</v>
      </c>
      <c r="J437">
        <f t="shared" si="6"/>
        <v>19244700</v>
      </c>
      <c r="K437">
        <f>Table1[[#This Row],[Profit]]*100/Table1[[#This Row],[budget]]</f>
        <v>320.745</v>
      </c>
      <c r="M437" t="s">
        <v>1630</v>
      </c>
    </row>
    <row r="438" spans="1:17" x14ac:dyDescent="0.45">
      <c r="A438" t="s">
        <v>1281</v>
      </c>
      <c r="B438">
        <v>96</v>
      </c>
      <c r="C438" t="s">
        <v>456</v>
      </c>
      <c r="D438" t="s">
        <v>6270</v>
      </c>
      <c r="E438" t="s">
        <v>11</v>
      </c>
      <c r="F438">
        <v>2000</v>
      </c>
      <c r="G438">
        <v>6.6</v>
      </c>
      <c r="H438">
        <v>1050600</v>
      </c>
      <c r="I438">
        <v>250000</v>
      </c>
      <c r="J438">
        <f t="shared" si="6"/>
        <v>800600</v>
      </c>
      <c r="K438">
        <f>Table1[[#This Row],[Profit]]*100/Table1[[#This Row],[budget]]</f>
        <v>320.24</v>
      </c>
      <c r="M438" t="s">
        <v>589</v>
      </c>
    </row>
    <row r="439" spans="1:17" x14ac:dyDescent="0.45">
      <c r="A439" t="s">
        <v>561</v>
      </c>
      <c r="B439">
        <v>133</v>
      </c>
      <c r="C439" t="s">
        <v>306</v>
      </c>
      <c r="D439" t="s">
        <v>4268</v>
      </c>
      <c r="E439" t="s">
        <v>11</v>
      </c>
      <c r="F439">
        <v>2005</v>
      </c>
      <c r="G439">
        <v>7.1</v>
      </c>
      <c r="H439">
        <v>109243478</v>
      </c>
      <c r="I439">
        <v>26000000</v>
      </c>
      <c r="J439">
        <f t="shared" si="6"/>
        <v>83243478</v>
      </c>
      <c r="K439">
        <f>Table1[[#This Row],[Profit]]*100/Table1[[#This Row],[budget]]</f>
        <v>320.16722307692305</v>
      </c>
      <c r="M439" t="s">
        <v>2286</v>
      </c>
    </row>
    <row r="440" spans="1:17" x14ac:dyDescent="0.45">
      <c r="A440" t="s">
        <v>587</v>
      </c>
      <c r="B440">
        <v>93</v>
      </c>
      <c r="C440" t="s">
        <v>943</v>
      </c>
      <c r="D440" t="s">
        <v>5537</v>
      </c>
      <c r="E440" t="s">
        <v>11</v>
      </c>
      <c r="F440">
        <v>2005</v>
      </c>
      <c r="G440">
        <v>7.5</v>
      </c>
      <c r="H440">
        <v>31501218</v>
      </c>
      <c r="I440">
        <v>7500000</v>
      </c>
      <c r="J440">
        <f t="shared" si="6"/>
        <v>24001218</v>
      </c>
      <c r="K440">
        <f>Table1[[#This Row],[Profit]]*100/Table1[[#This Row],[budget]]</f>
        <v>320.01623999999998</v>
      </c>
      <c r="M440" t="s">
        <v>589</v>
      </c>
      <c r="N440" t="s">
        <v>6367</v>
      </c>
    </row>
    <row r="441" spans="1:17" x14ac:dyDescent="0.45">
      <c r="A441" t="s">
        <v>1277</v>
      </c>
      <c r="B441">
        <v>83</v>
      </c>
      <c r="C441" t="s">
        <v>1278</v>
      </c>
      <c r="D441" t="s">
        <v>4429</v>
      </c>
      <c r="E441" t="s">
        <v>11</v>
      </c>
      <c r="F441">
        <v>1998</v>
      </c>
      <c r="G441">
        <v>5.9</v>
      </c>
      <c r="H441">
        <v>100491683</v>
      </c>
      <c r="I441">
        <v>24000000</v>
      </c>
      <c r="J441">
        <f t="shared" si="6"/>
        <v>76491683</v>
      </c>
      <c r="K441">
        <f>Table1[[#This Row],[Profit]]*100/Table1[[#This Row],[budget]]</f>
        <v>318.71534583333334</v>
      </c>
      <c r="M441" t="s">
        <v>6362</v>
      </c>
      <c r="N441" t="s">
        <v>302</v>
      </c>
      <c r="O441" t="s">
        <v>589</v>
      </c>
      <c r="P441" t="s">
        <v>6363</v>
      </c>
      <c r="Q441" t="s">
        <v>6365</v>
      </c>
    </row>
    <row r="442" spans="1:17" x14ac:dyDescent="0.45">
      <c r="A442" t="s">
        <v>439</v>
      </c>
      <c r="B442">
        <v>130</v>
      </c>
      <c r="C442" t="s">
        <v>952</v>
      </c>
      <c r="D442" t="s">
        <v>3645</v>
      </c>
      <c r="E442" t="s">
        <v>11</v>
      </c>
      <c r="F442">
        <v>1993</v>
      </c>
      <c r="G442">
        <v>7.8</v>
      </c>
      <c r="H442">
        <v>183875760</v>
      </c>
      <c r="I442">
        <v>44000000</v>
      </c>
      <c r="J442">
        <f t="shared" si="6"/>
        <v>139875760</v>
      </c>
      <c r="K442">
        <f>Table1[[#This Row],[Profit]]*100/Table1[[#This Row],[budget]]</f>
        <v>317.89945454545455</v>
      </c>
      <c r="M442" t="s">
        <v>178</v>
      </c>
      <c r="N442" t="s">
        <v>6359</v>
      </c>
      <c r="O442" t="s">
        <v>589</v>
      </c>
      <c r="P442" t="s">
        <v>6366</v>
      </c>
      <c r="Q442" t="s">
        <v>1426</v>
      </c>
    </row>
    <row r="443" spans="1:17" x14ac:dyDescent="0.45">
      <c r="A443" t="s">
        <v>1753</v>
      </c>
      <c r="B443">
        <v>106</v>
      </c>
      <c r="C443" t="s">
        <v>259</v>
      </c>
      <c r="D443" t="s">
        <v>5646</v>
      </c>
      <c r="E443" t="s">
        <v>11</v>
      </c>
      <c r="F443">
        <v>1999</v>
      </c>
      <c r="G443">
        <v>6.9</v>
      </c>
      <c r="H443">
        <v>25047631</v>
      </c>
      <c r="I443">
        <v>6000000</v>
      </c>
      <c r="J443">
        <f t="shared" si="6"/>
        <v>19047631</v>
      </c>
      <c r="K443">
        <f>Table1[[#This Row],[Profit]]*100/Table1[[#This Row],[budget]]</f>
        <v>317.46051666666665</v>
      </c>
      <c r="M443" t="s">
        <v>589</v>
      </c>
      <c r="N443" t="s">
        <v>2286</v>
      </c>
    </row>
    <row r="444" spans="1:17" x14ac:dyDescent="0.45">
      <c r="A444" t="s">
        <v>1197</v>
      </c>
      <c r="B444">
        <v>104</v>
      </c>
      <c r="C444" t="s">
        <v>48</v>
      </c>
      <c r="D444" t="s">
        <v>4078</v>
      </c>
      <c r="E444" t="s">
        <v>11</v>
      </c>
      <c r="F444">
        <v>2012</v>
      </c>
      <c r="G444">
        <v>6.8</v>
      </c>
      <c r="H444">
        <v>125014030</v>
      </c>
      <c r="I444">
        <v>30000000</v>
      </c>
      <c r="J444">
        <f t="shared" si="6"/>
        <v>95014030</v>
      </c>
      <c r="K444">
        <f>Table1[[#This Row],[Profit]]*100/Table1[[#This Row],[budget]]</f>
        <v>316.71343333333334</v>
      </c>
      <c r="M444" t="s">
        <v>2286</v>
      </c>
    </row>
    <row r="445" spans="1:17" x14ac:dyDescent="0.45">
      <c r="A445" t="s">
        <v>2409</v>
      </c>
      <c r="B445">
        <v>120</v>
      </c>
      <c r="C445" t="s">
        <v>589</v>
      </c>
      <c r="D445" t="s">
        <v>5779</v>
      </c>
      <c r="E445" t="s">
        <v>11</v>
      </c>
      <c r="F445">
        <v>2016</v>
      </c>
      <c r="G445">
        <v>3.4</v>
      </c>
      <c r="H445">
        <v>20773070</v>
      </c>
      <c r="I445">
        <v>5000000</v>
      </c>
      <c r="J445">
        <f t="shared" si="6"/>
        <v>15773070</v>
      </c>
      <c r="K445">
        <f>Table1[[#This Row],[Profit]]*100/Table1[[#This Row],[budget]]</f>
        <v>315.46140000000003</v>
      </c>
    </row>
    <row r="446" spans="1:17" x14ac:dyDescent="0.45">
      <c r="A446" t="s">
        <v>986</v>
      </c>
      <c r="B446">
        <v>129</v>
      </c>
      <c r="C446" t="s">
        <v>48</v>
      </c>
      <c r="D446" t="s">
        <v>3702</v>
      </c>
      <c r="E446" t="s">
        <v>11</v>
      </c>
      <c r="F446">
        <v>2015</v>
      </c>
      <c r="G446">
        <v>4.0999999999999996</v>
      </c>
      <c r="H446">
        <v>166147885</v>
      </c>
      <c r="I446">
        <v>40000000</v>
      </c>
      <c r="J446">
        <f t="shared" si="6"/>
        <v>126147885</v>
      </c>
      <c r="K446">
        <f>Table1[[#This Row],[Profit]]*100/Table1[[#This Row],[budget]]</f>
        <v>315.36971249999999</v>
      </c>
      <c r="M446" t="s">
        <v>2286</v>
      </c>
    </row>
    <row r="447" spans="1:17" x14ac:dyDescent="0.45">
      <c r="A447" t="s">
        <v>308</v>
      </c>
      <c r="B447">
        <v>134</v>
      </c>
      <c r="C447" t="s">
        <v>589</v>
      </c>
      <c r="D447" t="s">
        <v>5729</v>
      </c>
      <c r="E447" t="s">
        <v>11</v>
      </c>
      <c r="F447">
        <v>1997</v>
      </c>
      <c r="G447">
        <v>7.2</v>
      </c>
      <c r="H447">
        <v>20733485</v>
      </c>
      <c r="I447">
        <v>5000000</v>
      </c>
      <c r="J447">
        <f t="shared" si="6"/>
        <v>15733485</v>
      </c>
      <c r="K447">
        <f>Table1[[#This Row],[Profit]]*100/Table1[[#This Row],[budget]]</f>
        <v>314.66969999999998</v>
      </c>
    </row>
    <row r="448" spans="1:17" x14ac:dyDescent="0.45">
      <c r="A448" t="s">
        <v>1045</v>
      </c>
      <c r="B448">
        <v>123</v>
      </c>
      <c r="C448" t="s">
        <v>456</v>
      </c>
      <c r="D448" t="s">
        <v>4819</v>
      </c>
      <c r="E448" t="s">
        <v>11</v>
      </c>
      <c r="F448">
        <v>2013</v>
      </c>
      <c r="G448">
        <v>6.7</v>
      </c>
      <c r="H448">
        <v>70492685</v>
      </c>
      <c r="I448">
        <v>17000000</v>
      </c>
      <c r="J448">
        <f t="shared" si="6"/>
        <v>53492685</v>
      </c>
      <c r="K448">
        <f>Table1[[#This Row],[Profit]]*100/Table1[[#This Row],[budget]]</f>
        <v>314.66285294117648</v>
      </c>
      <c r="M448" t="s">
        <v>589</v>
      </c>
    </row>
    <row r="449" spans="1:15" x14ac:dyDescent="0.45">
      <c r="A449" t="s">
        <v>196</v>
      </c>
      <c r="B449">
        <v>121</v>
      </c>
      <c r="C449" t="s">
        <v>71</v>
      </c>
      <c r="D449" t="s">
        <v>3886</v>
      </c>
      <c r="E449" t="s">
        <v>11</v>
      </c>
      <c r="F449">
        <v>1992</v>
      </c>
      <c r="G449">
        <v>6.7</v>
      </c>
      <c r="H449">
        <v>144731527</v>
      </c>
      <c r="I449">
        <v>35000000</v>
      </c>
      <c r="J449">
        <f t="shared" si="6"/>
        <v>109731527</v>
      </c>
      <c r="K449">
        <f>Table1[[#This Row],[Profit]]*100/Table1[[#This Row],[budget]]</f>
        <v>313.51864857142857</v>
      </c>
      <c r="M449" t="s">
        <v>6359</v>
      </c>
      <c r="N449" t="s">
        <v>1426</v>
      </c>
    </row>
    <row r="450" spans="1:15" x14ac:dyDescent="0.45">
      <c r="A450" t="s">
        <v>1203</v>
      </c>
      <c r="B450">
        <v>115</v>
      </c>
      <c r="C450" t="s">
        <v>456</v>
      </c>
      <c r="D450" t="s">
        <v>4571</v>
      </c>
      <c r="E450" t="s">
        <v>11</v>
      </c>
      <c r="F450">
        <v>2011</v>
      </c>
      <c r="G450">
        <v>7.3</v>
      </c>
      <c r="H450">
        <v>82624961</v>
      </c>
      <c r="I450">
        <v>20000000</v>
      </c>
      <c r="J450">
        <f t="shared" ref="J450:J513" si="7">H450-I450</f>
        <v>62624961</v>
      </c>
      <c r="K450">
        <f>Table1[[#This Row],[Profit]]*100/Table1[[#This Row],[budget]]</f>
        <v>313.12480499999998</v>
      </c>
      <c r="M450" t="s">
        <v>589</v>
      </c>
    </row>
    <row r="451" spans="1:15" x14ac:dyDescent="0.45">
      <c r="A451" t="s">
        <v>263</v>
      </c>
      <c r="B451">
        <v>136</v>
      </c>
      <c r="C451" t="s">
        <v>10</v>
      </c>
      <c r="D451" t="s">
        <v>2810</v>
      </c>
      <c r="E451" t="s">
        <v>11</v>
      </c>
      <c r="F451">
        <v>1999</v>
      </c>
      <c r="G451">
        <v>6.5</v>
      </c>
      <c r="H451">
        <v>474544677</v>
      </c>
      <c r="I451">
        <v>115000000</v>
      </c>
      <c r="J451">
        <f t="shared" si="7"/>
        <v>359544677</v>
      </c>
      <c r="K451">
        <f>Table1[[#This Row],[Profit]]*100/Table1[[#This Row],[budget]]</f>
        <v>312.64754521739133</v>
      </c>
      <c r="M451" t="s">
        <v>178</v>
      </c>
      <c r="N451" t="s">
        <v>6364</v>
      </c>
      <c r="O451" t="s">
        <v>1630</v>
      </c>
    </row>
    <row r="452" spans="1:15" x14ac:dyDescent="0.45">
      <c r="A452" t="s">
        <v>833</v>
      </c>
      <c r="B452">
        <v>110</v>
      </c>
      <c r="C452" t="s">
        <v>1171</v>
      </c>
      <c r="D452" t="s">
        <v>4492</v>
      </c>
      <c r="E452" t="s">
        <v>11</v>
      </c>
      <c r="F452">
        <v>2007</v>
      </c>
      <c r="G452">
        <v>6.2</v>
      </c>
      <c r="H452">
        <v>90636983</v>
      </c>
      <c r="I452">
        <v>22000000</v>
      </c>
      <c r="J452">
        <f t="shared" si="7"/>
        <v>68636983</v>
      </c>
      <c r="K452">
        <f>Table1[[#This Row],[Profit]]*100/Table1[[#This Row],[budget]]</f>
        <v>311.98628636363634</v>
      </c>
      <c r="M452" t="s">
        <v>6363</v>
      </c>
      <c r="N452" t="s">
        <v>6361</v>
      </c>
    </row>
    <row r="453" spans="1:15" x14ac:dyDescent="0.45">
      <c r="A453" t="s">
        <v>77</v>
      </c>
      <c r="B453">
        <v>127</v>
      </c>
      <c r="C453" t="s">
        <v>13</v>
      </c>
      <c r="D453" t="s">
        <v>3558</v>
      </c>
      <c r="E453" t="s">
        <v>11</v>
      </c>
      <c r="F453">
        <v>1989</v>
      </c>
      <c r="G453">
        <v>8.3000000000000007</v>
      </c>
      <c r="H453">
        <v>197171806</v>
      </c>
      <c r="I453">
        <v>48000000</v>
      </c>
      <c r="J453">
        <f t="shared" si="7"/>
        <v>149171806</v>
      </c>
      <c r="K453">
        <f>Table1[[#This Row],[Profit]]*100/Table1[[#This Row],[budget]]</f>
        <v>310.77459583333331</v>
      </c>
      <c r="M453" t="s">
        <v>178</v>
      </c>
      <c r="N453" t="s">
        <v>6364</v>
      </c>
    </row>
    <row r="454" spans="1:15" x14ac:dyDescent="0.45">
      <c r="A454" t="s">
        <v>831</v>
      </c>
      <c r="B454">
        <v>110</v>
      </c>
      <c r="C454" t="s">
        <v>311</v>
      </c>
      <c r="D454" t="s">
        <v>5556</v>
      </c>
      <c r="E454" t="s">
        <v>11</v>
      </c>
      <c r="F454">
        <v>2005</v>
      </c>
      <c r="G454">
        <v>7.4</v>
      </c>
      <c r="H454">
        <v>28747570</v>
      </c>
      <c r="I454">
        <v>7000000</v>
      </c>
      <c r="J454">
        <f t="shared" si="7"/>
        <v>21747570</v>
      </c>
      <c r="K454">
        <f>Table1[[#This Row],[Profit]]*100/Table1[[#This Row],[budget]]</f>
        <v>310.67957142857142</v>
      </c>
      <c r="M454" t="s">
        <v>6359</v>
      </c>
      <c r="N454" t="s">
        <v>589</v>
      </c>
    </row>
    <row r="455" spans="1:15" x14ac:dyDescent="0.45">
      <c r="A455" t="s">
        <v>1245</v>
      </c>
      <c r="B455">
        <v>102</v>
      </c>
      <c r="C455" t="s">
        <v>456</v>
      </c>
      <c r="D455" t="s">
        <v>6257</v>
      </c>
      <c r="E455" t="s">
        <v>11</v>
      </c>
      <c r="F455">
        <v>1999</v>
      </c>
      <c r="G455">
        <v>6.7</v>
      </c>
      <c r="H455">
        <v>1281176</v>
      </c>
      <c r="I455">
        <v>312000</v>
      </c>
      <c r="J455">
        <f t="shared" si="7"/>
        <v>969176</v>
      </c>
      <c r="K455">
        <f>Table1[[#This Row],[Profit]]*100/Table1[[#This Row],[budget]]</f>
        <v>310.63333333333333</v>
      </c>
      <c r="M455" t="s">
        <v>589</v>
      </c>
    </row>
    <row r="456" spans="1:15" x14ac:dyDescent="0.45">
      <c r="A456" t="s">
        <v>1390</v>
      </c>
      <c r="B456">
        <v>93</v>
      </c>
      <c r="C456" t="s">
        <v>1191</v>
      </c>
      <c r="D456" t="s">
        <v>5451</v>
      </c>
      <c r="E456" t="s">
        <v>11</v>
      </c>
      <c r="F456">
        <v>1991</v>
      </c>
      <c r="G456">
        <v>4.9000000000000004</v>
      </c>
      <c r="H456">
        <v>34872293</v>
      </c>
      <c r="I456">
        <v>8500000</v>
      </c>
      <c r="J456">
        <f t="shared" si="7"/>
        <v>26372293</v>
      </c>
      <c r="K456">
        <f>Table1[[#This Row],[Profit]]*100/Table1[[#This Row],[budget]]</f>
        <v>310.26227058823531</v>
      </c>
      <c r="M456" t="s">
        <v>6364</v>
      </c>
      <c r="N456" t="s">
        <v>999</v>
      </c>
      <c r="O456" t="s">
        <v>1426</v>
      </c>
    </row>
    <row r="457" spans="1:15" x14ac:dyDescent="0.45">
      <c r="A457" t="s">
        <v>983</v>
      </c>
      <c r="B457">
        <v>108</v>
      </c>
      <c r="C457" t="s">
        <v>259</v>
      </c>
      <c r="D457" t="s">
        <v>3699</v>
      </c>
      <c r="E457" t="s">
        <v>11</v>
      </c>
      <c r="F457">
        <v>2009</v>
      </c>
      <c r="G457">
        <v>6.7</v>
      </c>
      <c r="H457">
        <v>163947053</v>
      </c>
      <c r="I457">
        <v>40000000</v>
      </c>
      <c r="J457">
        <f t="shared" si="7"/>
        <v>123947053</v>
      </c>
      <c r="K457">
        <f>Table1[[#This Row],[Profit]]*100/Table1[[#This Row],[budget]]</f>
        <v>309.86763250000001</v>
      </c>
      <c r="M457" t="s">
        <v>589</v>
      </c>
      <c r="N457" t="s">
        <v>2286</v>
      </c>
    </row>
    <row r="458" spans="1:15" x14ac:dyDescent="0.45">
      <c r="A458" t="s">
        <v>2476</v>
      </c>
      <c r="B458">
        <v>108</v>
      </c>
      <c r="C458" t="s">
        <v>2477</v>
      </c>
      <c r="D458" t="s">
        <v>6221</v>
      </c>
      <c r="E458" t="s">
        <v>11</v>
      </c>
      <c r="F458">
        <v>1999</v>
      </c>
      <c r="G458">
        <v>7.6</v>
      </c>
      <c r="H458">
        <v>2047570</v>
      </c>
      <c r="I458">
        <v>500000</v>
      </c>
      <c r="J458">
        <f t="shared" si="7"/>
        <v>1547570</v>
      </c>
      <c r="K458">
        <f>Table1[[#This Row],[Profit]]*100/Table1[[#This Row],[budget]]</f>
        <v>309.51400000000001</v>
      </c>
      <c r="M458" t="s">
        <v>19</v>
      </c>
      <c r="N458" t="s">
        <v>6361</v>
      </c>
    </row>
    <row r="459" spans="1:15" x14ac:dyDescent="0.45">
      <c r="A459" t="s">
        <v>701</v>
      </c>
      <c r="B459">
        <v>98</v>
      </c>
      <c r="C459" t="s">
        <v>702</v>
      </c>
      <c r="D459" t="s">
        <v>4931</v>
      </c>
      <c r="E459" t="s">
        <v>11</v>
      </c>
      <c r="F459">
        <v>1983</v>
      </c>
      <c r="G459">
        <v>7.4</v>
      </c>
      <c r="H459">
        <v>61400000</v>
      </c>
      <c r="I459">
        <v>15000000</v>
      </c>
      <c r="J459">
        <f t="shared" si="7"/>
        <v>46400000</v>
      </c>
      <c r="K459">
        <f>Table1[[#This Row],[Profit]]*100/Table1[[#This Row],[budget]]</f>
        <v>309.33333333333331</v>
      </c>
      <c r="M459" t="s">
        <v>302</v>
      </c>
    </row>
    <row r="460" spans="1:15" x14ac:dyDescent="0.45">
      <c r="A460" t="s">
        <v>83</v>
      </c>
      <c r="B460">
        <v>154</v>
      </c>
      <c r="C460" t="s">
        <v>21</v>
      </c>
      <c r="D460" t="s">
        <v>3072</v>
      </c>
      <c r="E460" t="s">
        <v>11</v>
      </c>
      <c r="F460">
        <v>1996</v>
      </c>
      <c r="G460">
        <v>6.9</v>
      </c>
      <c r="H460">
        <v>306124059</v>
      </c>
      <c r="I460">
        <v>75000000</v>
      </c>
      <c r="J460">
        <f t="shared" si="7"/>
        <v>231124059</v>
      </c>
      <c r="K460">
        <f>Table1[[#This Row],[Profit]]*100/Table1[[#This Row],[budget]]</f>
        <v>308.165412</v>
      </c>
      <c r="M460" t="s">
        <v>178</v>
      </c>
      <c r="N460" t="s">
        <v>1630</v>
      </c>
    </row>
    <row r="461" spans="1:15" x14ac:dyDescent="0.45">
      <c r="A461" t="s">
        <v>240</v>
      </c>
      <c r="B461">
        <v>135</v>
      </c>
      <c r="C461" t="s">
        <v>15</v>
      </c>
      <c r="D461" t="s">
        <v>4080</v>
      </c>
      <c r="E461" t="s">
        <v>11</v>
      </c>
      <c r="F461">
        <v>1990</v>
      </c>
      <c r="G461">
        <v>7.6</v>
      </c>
      <c r="H461">
        <v>122012643</v>
      </c>
      <c r="I461">
        <v>30000000</v>
      </c>
      <c r="J461">
        <f t="shared" si="7"/>
        <v>92012643</v>
      </c>
      <c r="K461">
        <f>Table1[[#This Row],[Profit]]*100/Table1[[#This Row],[budget]]</f>
        <v>306.70881000000003</v>
      </c>
      <c r="M461" t="s">
        <v>178</v>
      </c>
      <c r="N461" t="s">
        <v>1426</v>
      </c>
    </row>
    <row r="462" spans="1:15" x14ac:dyDescent="0.45">
      <c r="A462" t="s">
        <v>822</v>
      </c>
      <c r="B462">
        <v>118</v>
      </c>
      <c r="C462" t="s">
        <v>187</v>
      </c>
      <c r="D462" t="s">
        <v>3845</v>
      </c>
      <c r="E462" t="s">
        <v>11</v>
      </c>
      <c r="F462">
        <v>2013</v>
      </c>
      <c r="G462">
        <v>7</v>
      </c>
      <c r="H462">
        <v>150368971</v>
      </c>
      <c r="I462">
        <v>37000000</v>
      </c>
      <c r="J462">
        <f t="shared" si="7"/>
        <v>113368971</v>
      </c>
      <c r="K462">
        <f>Table1[[#This Row],[Profit]]*100/Table1[[#This Row],[budget]]</f>
        <v>306.40262432432434</v>
      </c>
      <c r="M462" t="s">
        <v>6359</v>
      </c>
    </row>
    <row r="463" spans="1:15" x14ac:dyDescent="0.45">
      <c r="A463" t="s">
        <v>1123</v>
      </c>
      <c r="B463">
        <v>103</v>
      </c>
      <c r="C463" t="s">
        <v>302</v>
      </c>
      <c r="D463" t="s">
        <v>4263</v>
      </c>
      <c r="E463" t="s">
        <v>11</v>
      </c>
      <c r="F463">
        <v>1996</v>
      </c>
      <c r="G463">
        <v>6.2</v>
      </c>
      <c r="H463">
        <v>105444419</v>
      </c>
      <c r="I463">
        <v>26000000</v>
      </c>
      <c r="J463">
        <f t="shared" si="7"/>
        <v>79444419</v>
      </c>
      <c r="K463">
        <f>Table1[[#This Row],[Profit]]*100/Table1[[#This Row],[budget]]</f>
        <v>305.5554576923077</v>
      </c>
    </row>
    <row r="464" spans="1:15" x14ac:dyDescent="0.45">
      <c r="A464" t="s">
        <v>20</v>
      </c>
      <c r="B464">
        <v>100</v>
      </c>
      <c r="C464" t="s">
        <v>90</v>
      </c>
      <c r="D464" t="s">
        <v>2911</v>
      </c>
      <c r="E464" t="s">
        <v>11</v>
      </c>
      <c r="F464">
        <v>2003</v>
      </c>
      <c r="G464">
        <v>8.1999999999999993</v>
      </c>
      <c r="H464">
        <v>380838870</v>
      </c>
      <c r="I464">
        <v>94000000</v>
      </c>
      <c r="J464">
        <f t="shared" si="7"/>
        <v>286838870</v>
      </c>
      <c r="K464">
        <f>Table1[[#This Row],[Profit]]*100/Table1[[#This Row],[budget]]</f>
        <v>305.14773404255317</v>
      </c>
      <c r="M464" t="s">
        <v>6362</v>
      </c>
      <c r="N464" t="s">
        <v>302</v>
      </c>
      <c r="O464" t="s">
        <v>6363</v>
      </c>
    </row>
    <row r="465" spans="1:16" x14ac:dyDescent="0.45">
      <c r="A465" t="s">
        <v>742</v>
      </c>
      <c r="B465">
        <v>90</v>
      </c>
      <c r="C465" t="s">
        <v>1892</v>
      </c>
      <c r="D465" t="s">
        <v>5310</v>
      </c>
      <c r="E465" t="s">
        <v>11</v>
      </c>
      <c r="F465">
        <v>1989</v>
      </c>
      <c r="G465">
        <v>6.9</v>
      </c>
      <c r="H465">
        <v>40485039</v>
      </c>
      <c r="I465">
        <v>10000000</v>
      </c>
      <c r="J465">
        <f t="shared" si="7"/>
        <v>30485039</v>
      </c>
      <c r="K465">
        <f>Table1[[#This Row],[Profit]]*100/Table1[[#This Row],[budget]]</f>
        <v>304.85039</v>
      </c>
      <c r="M465" t="s">
        <v>302</v>
      </c>
      <c r="N465" t="s">
        <v>6360</v>
      </c>
      <c r="O465" t="s">
        <v>1630</v>
      </c>
    </row>
    <row r="466" spans="1:16" x14ac:dyDescent="0.45">
      <c r="A466" t="s">
        <v>100</v>
      </c>
      <c r="B466">
        <v>86</v>
      </c>
      <c r="C466" t="s">
        <v>626</v>
      </c>
      <c r="D466" t="s">
        <v>3589</v>
      </c>
      <c r="E466" t="s">
        <v>11</v>
      </c>
      <c r="F466">
        <v>1997</v>
      </c>
      <c r="G466">
        <v>6.8</v>
      </c>
      <c r="H466">
        <v>181395380</v>
      </c>
      <c r="I466">
        <v>45000000</v>
      </c>
      <c r="J466">
        <f t="shared" si="7"/>
        <v>136395380</v>
      </c>
      <c r="K466">
        <f>Table1[[#This Row],[Profit]]*100/Table1[[#This Row],[budget]]</f>
        <v>303.10084444444442</v>
      </c>
      <c r="M466" t="s">
        <v>6364</v>
      </c>
      <c r="N466" t="s">
        <v>2286</v>
      </c>
    </row>
    <row r="467" spans="1:16" x14ac:dyDescent="0.45">
      <c r="A467" t="s">
        <v>465</v>
      </c>
      <c r="B467">
        <v>105</v>
      </c>
      <c r="C467" t="s">
        <v>302</v>
      </c>
      <c r="D467" t="s">
        <v>4010</v>
      </c>
      <c r="E467" t="s">
        <v>11</v>
      </c>
      <c r="F467">
        <v>2003</v>
      </c>
      <c r="G467">
        <v>5.5</v>
      </c>
      <c r="H467">
        <v>132541238</v>
      </c>
      <c r="I467">
        <v>33000000</v>
      </c>
      <c r="J467">
        <f t="shared" si="7"/>
        <v>99541238</v>
      </c>
      <c r="K467">
        <f>Table1[[#This Row],[Profit]]*100/Table1[[#This Row],[budget]]</f>
        <v>301.64011515151515</v>
      </c>
    </row>
    <row r="468" spans="1:16" x14ac:dyDescent="0.45">
      <c r="A468" t="s">
        <v>40</v>
      </c>
      <c r="B468">
        <v>192</v>
      </c>
      <c r="C468" t="s">
        <v>108</v>
      </c>
      <c r="D468" t="s">
        <v>2912</v>
      </c>
      <c r="E468" t="s">
        <v>11</v>
      </c>
      <c r="F468">
        <v>2003</v>
      </c>
      <c r="G468">
        <v>8.9</v>
      </c>
      <c r="H468">
        <v>377019252</v>
      </c>
      <c r="I468">
        <v>94000000</v>
      </c>
      <c r="J468">
        <f t="shared" si="7"/>
        <v>283019252</v>
      </c>
      <c r="K468">
        <f>Table1[[#This Row],[Profit]]*100/Table1[[#This Row],[budget]]</f>
        <v>301.08431063829789</v>
      </c>
      <c r="M468" t="s">
        <v>178</v>
      </c>
      <c r="N468" t="s">
        <v>589</v>
      </c>
      <c r="O468" t="s">
        <v>6364</v>
      </c>
    </row>
    <row r="469" spans="1:16" x14ac:dyDescent="0.45">
      <c r="A469" t="s">
        <v>754</v>
      </c>
      <c r="B469">
        <v>123</v>
      </c>
      <c r="C469" t="s">
        <v>259</v>
      </c>
      <c r="D469" t="s">
        <v>4319</v>
      </c>
      <c r="E469" t="s">
        <v>11</v>
      </c>
      <c r="F469">
        <v>1998</v>
      </c>
      <c r="G469">
        <v>7.2</v>
      </c>
      <c r="H469">
        <v>100241322</v>
      </c>
      <c r="I469">
        <v>25000000</v>
      </c>
      <c r="J469">
        <f t="shared" si="7"/>
        <v>75241322</v>
      </c>
      <c r="K469">
        <f>Table1[[#This Row],[Profit]]*100/Table1[[#This Row],[budget]]</f>
        <v>300.96528799999999</v>
      </c>
      <c r="M469" t="s">
        <v>589</v>
      </c>
      <c r="N469" t="s">
        <v>2286</v>
      </c>
    </row>
    <row r="470" spans="1:16" x14ac:dyDescent="0.45">
      <c r="A470" t="s">
        <v>535</v>
      </c>
      <c r="B470">
        <v>123</v>
      </c>
      <c r="C470" t="s">
        <v>922</v>
      </c>
      <c r="D470" t="s">
        <v>5412</v>
      </c>
      <c r="E470" t="s">
        <v>11</v>
      </c>
      <c r="F470">
        <v>1996</v>
      </c>
      <c r="G470">
        <v>6.8</v>
      </c>
      <c r="H470">
        <v>36049108</v>
      </c>
      <c r="I470">
        <v>9000000</v>
      </c>
      <c r="J470">
        <f t="shared" si="7"/>
        <v>27049108</v>
      </c>
      <c r="K470">
        <f>Table1[[#This Row],[Profit]]*100/Table1[[#This Row],[budget]]</f>
        <v>300.54564444444446</v>
      </c>
      <c r="M470" t="s">
        <v>6359</v>
      </c>
      <c r="N470" t="s">
        <v>589</v>
      </c>
      <c r="O470" t="s">
        <v>2286</v>
      </c>
      <c r="P470" t="s">
        <v>1426</v>
      </c>
    </row>
    <row r="471" spans="1:16" x14ac:dyDescent="0.45">
      <c r="A471" t="s">
        <v>467</v>
      </c>
      <c r="B471">
        <v>105</v>
      </c>
      <c r="C471" t="s">
        <v>357</v>
      </c>
      <c r="D471" t="s">
        <v>4552</v>
      </c>
      <c r="E471" t="s">
        <v>11</v>
      </c>
      <c r="F471">
        <v>2007</v>
      </c>
      <c r="G471">
        <v>6.9</v>
      </c>
      <c r="H471">
        <v>80050171</v>
      </c>
      <c r="I471">
        <v>20000000</v>
      </c>
      <c r="J471">
        <f t="shared" si="7"/>
        <v>60050171</v>
      </c>
      <c r="K471">
        <f>Table1[[#This Row],[Profit]]*100/Table1[[#This Row],[budget]]</f>
        <v>300.250855</v>
      </c>
      <c r="M471" t="s">
        <v>6366</v>
      </c>
      <c r="N471" t="s">
        <v>1426</v>
      </c>
    </row>
    <row r="472" spans="1:16" x14ac:dyDescent="0.45">
      <c r="A472" t="s">
        <v>1986</v>
      </c>
      <c r="B472">
        <v>101</v>
      </c>
      <c r="C472" t="s">
        <v>302</v>
      </c>
      <c r="D472" t="s">
        <v>5447</v>
      </c>
      <c r="E472" t="s">
        <v>11</v>
      </c>
      <c r="F472">
        <v>2015</v>
      </c>
      <c r="G472">
        <v>6.5</v>
      </c>
      <c r="H472">
        <v>34017854</v>
      </c>
      <c r="I472">
        <v>8500000</v>
      </c>
      <c r="J472">
        <f t="shared" si="7"/>
        <v>25517854</v>
      </c>
      <c r="K472">
        <f>Table1[[#This Row],[Profit]]*100/Table1[[#This Row],[budget]]</f>
        <v>300.21004705882353</v>
      </c>
    </row>
    <row r="473" spans="1:16" x14ac:dyDescent="0.45">
      <c r="A473" t="s">
        <v>2231</v>
      </c>
      <c r="B473">
        <v>85</v>
      </c>
      <c r="C473" t="s">
        <v>1191</v>
      </c>
      <c r="D473" t="s">
        <v>5871</v>
      </c>
      <c r="E473" t="s">
        <v>11</v>
      </c>
      <c r="F473">
        <v>1987</v>
      </c>
      <c r="G473">
        <v>6</v>
      </c>
      <c r="H473">
        <v>14000000</v>
      </c>
      <c r="I473">
        <v>3500000</v>
      </c>
      <c r="J473">
        <f t="shared" si="7"/>
        <v>10500000</v>
      </c>
      <c r="K473">
        <f>Table1[[#This Row],[Profit]]*100/Table1[[#This Row],[budget]]</f>
        <v>300</v>
      </c>
      <c r="M473" t="s">
        <v>6364</v>
      </c>
      <c r="N473" t="s">
        <v>999</v>
      </c>
      <c r="O473" t="s">
        <v>1426</v>
      </c>
    </row>
    <row r="474" spans="1:16" x14ac:dyDescent="0.45">
      <c r="A474" t="s">
        <v>1732</v>
      </c>
      <c r="B474">
        <v>94</v>
      </c>
      <c r="C474" t="s">
        <v>279</v>
      </c>
      <c r="D474" t="s">
        <v>5133</v>
      </c>
      <c r="E474" t="s">
        <v>11</v>
      </c>
      <c r="F474">
        <v>2013</v>
      </c>
      <c r="G474">
        <v>6.7</v>
      </c>
      <c r="H474">
        <v>51872378</v>
      </c>
      <c r="I474">
        <v>13000000</v>
      </c>
      <c r="J474">
        <f t="shared" si="7"/>
        <v>38872378</v>
      </c>
      <c r="K474">
        <f>Table1[[#This Row],[Profit]]*100/Table1[[#This Row],[budget]]</f>
        <v>299.01829230769232</v>
      </c>
      <c r="M474" t="s">
        <v>1426</v>
      </c>
    </row>
    <row r="475" spans="1:16" x14ac:dyDescent="0.45">
      <c r="A475" t="s">
        <v>240</v>
      </c>
      <c r="B475">
        <v>107</v>
      </c>
      <c r="C475" t="s">
        <v>696</v>
      </c>
      <c r="D475" t="s">
        <v>4914</v>
      </c>
      <c r="E475" t="s">
        <v>11</v>
      </c>
      <c r="F475">
        <v>1987</v>
      </c>
      <c r="G475">
        <v>7.8</v>
      </c>
      <c r="H475">
        <v>59735548</v>
      </c>
      <c r="I475">
        <v>15000000</v>
      </c>
      <c r="J475">
        <f t="shared" si="7"/>
        <v>44735548</v>
      </c>
      <c r="K475">
        <f>Table1[[#This Row],[Profit]]*100/Table1[[#This Row],[budget]]</f>
        <v>298.23698666666667</v>
      </c>
      <c r="M475" t="s">
        <v>999</v>
      </c>
      <c r="N475" t="s">
        <v>1630</v>
      </c>
    </row>
    <row r="476" spans="1:16" x14ac:dyDescent="0.45">
      <c r="A476" t="s">
        <v>1780</v>
      </c>
      <c r="B476">
        <v>84</v>
      </c>
      <c r="C476" t="s">
        <v>279</v>
      </c>
      <c r="D476" t="s">
        <v>5089</v>
      </c>
      <c r="E476" t="s">
        <v>11</v>
      </c>
      <c r="F476">
        <v>2014</v>
      </c>
      <c r="G476">
        <v>5.6</v>
      </c>
      <c r="H476">
        <v>52543632</v>
      </c>
      <c r="I476">
        <v>13200000</v>
      </c>
      <c r="J476">
        <f t="shared" si="7"/>
        <v>39343632</v>
      </c>
      <c r="K476">
        <f>Table1[[#This Row],[Profit]]*100/Table1[[#This Row],[budget]]</f>
        <v>298.05781818181816</v>
      </c>
      <c r="M476" t="s">
        <v>1426</v>
      </c>
    </row>
    <row r="477" spans="1:16" x14ac:dyDescent="0.45">
      <c r="A477" t="s">
        <v>1333</v>
      </c>
      <c r="B477">
        <v>113</v>
      </c>
      <c r="C477" t="s">
        <v>456</v>
      </c>
      <c r="D477" t="s">
        <v>5091</v>
      </c>
      <c r="E477" t="s">
        <v>11</v>
      </c>
      <c r="F477">
        <v>2009</v>
      </c>
      <c r="G477">
        <v>4.0999999999999996</v>
      </c>
      <c r="H477">
        <v>51697449</v>
      </c>
      <c r="I477">
        <v>13000000</v>
      </c>
      <c r="J477">
        <f t="shared" si="7"/>
        <v>38697449</v>
      </c>
      <c r="K477">
        <f>Table1[[#This Row],[Profit]]*100/Table1[[#This Row],[budget]]</f>
        <v>297.67268461538464</v>
      </c>
      <c r="M477" t="s">
        <v>589</v>
      </c>
    </row>
    <row r="478" spans="1:16" x14ac:dyDescent="0.45">
      <c r="A478" t="s">
        <v>2247</v>
      </c>
      <c r="B478">
        <v>107</v>
      </c>
      <c r="C478" t="s">
        <v>978</v>
      </c>
      <c r="D478" t="s">
        <v>5891</v>
      </c>
      <c r="E478" t="s">
        <v>11</v>
      </c>
      <c r="F478">
        <v>2014</v>
      </c>
      <c r="G478">
        <v>8.5</v>
      </c>
      <c r="H478">
        <v>13092000</v>
      </c>
      <c r="I478">
        <v>3300000</v>
      </c>
      <c r="J478">
        <f t="shared" si="7"/>
        <v>9792000</v>
      </c>
      <c r="K478">
        <f>Table1[[#This Row],[Profit]]*100/Table1[[#This Row],[budget]]</f>
        <v>296.72727272727275</v>
      </c>
      <c r="M478" t="s">
        <v>6360</v>
      </c>
    </row>
    <row r="479" spans="1:16" x14ac:dyDescent="0.45">
      <c r="A479" t="s">
        <v>286</v>
      </c>
      <c r="B479">
        <v>99</v>
      </c>
      <c r="C479" t="s">
        <v>318</v>
      </c>
      <c r="D479" t="s">
        <v>4070</v>
      </c>
      <c r="E479" t="s">
        <v>11</v>
      </c>
      <c r="F479">
        <v>2000</v>
      </c>
      <c r="G479">
        <v>5.0999999999999996</v>
      </c>
      <c r="H479">
        <v>117559438</v>
      </c>
      <c r="I479">
        <v>30000000</v>
      </c>
      <c r="J479">
        <f t="shared" si="7"/>
        <v>87559438</v>
      </c>
      <c r="K479">
        <f>Table1[[#This Row],[Profit]]*100/Table1[[#This Row],[budget]]</f>
        <v>291.86479333333335</v>
      </c>
      <c r="M479" t="s">
        <v>302</v>
      </c>
      <c r="N479" t="s">
        <v>6359</v>
      </c>
    </row>
    <row r="480" spans="1:16" x14ac:dyDescent="0.45">
      <c r="A480" t="s">
        <v>2534</v>
      </c>
      <c r="B480">
        <v>97</v>
      </c>
      <c r="C480" t="s">
        <v>48</v>
      </c>
      <c r="D480" t="s">
        <v>6306</v>
      </c>
      <c r="E480" t="s">
        <v>11</v>
      </c>
      <c r="F480">
        <v>2011</v>
      </c>
      <c r="G480">
        <v>7.7</v>
      </c>
      <c r="H480">
        <v>469947</v>
      </c>
      <c r="I480">
        <v>120000</v>
      </c>
      <c r="J480">
        <f t="shared" si="7"/>
        <v>349947</v>
      </c>
      <c r="K480">
        <f>Table1[[#This Row],[Profit]]*100/Table1[[#This Row],[budget]]</f>
        <v>291.6225</v>
      </c>
      <c r="M480" t="s">
        <v>2286</v>
      </c>
    </row>
    <row r="481" spans="1:16" x14ac:dyDescent="0.45">
      <c r="A481" t="s">
        <v>1619</v>
      </c>
      <c r="B481">
        <v>89</v>
      </c>
      <c r="C481" t="s">
        <v>306</v>
      </c>
      <c r="D481" t="s">
        <v>5805</v>
      </c>
      <c r="E481" t="s">
        <v>11</v>
      </c>
      <c r="F481">
        <v>2006</v>
      </c>
      <c r="G481">
        <v>3.1</v>
      </c>
      <c r="H481">
        <v>15655665</v>
      </c>
      <c r="I481">
        <v>4000000</v>
      </c>
      <c r="J481">
        <f t="shared" si="7"/>
        <v>11655665</v>
      </c>
      <c r="K481">
        <f>Table1[[#This Row],[Profit]]*100/Table1[[#This Row],[budget]]</f>
        <v>291.39162499999998</v>
      </c>
      <c r="M481" t="s">
        <v>2286</v>
      </c>
    </row>
    <row r="482" spans="1:16" x14ac:dyDescent="0.45">
      <c r="A482" t="s">
        <v>426</v>
      </c>
      <c r="B482">
        <v>101</v>
      </c>
      <c r="C482" t="s">
        <v>58</v>
      </c>
      <c r="D482" t="s">
        <v>4745</v>
      </c>
      <c r="E482" t="s">
        <v>11</v>
      </c>
      <c r="F482">
        <v>1995</v>
      </c>
      <c r="G482">
        <v>5.8</v>
      </c>
      <c r="H482">
        <v>70360285</v>
      </c>
      <c r="I482">
        <v>18000000</v>
      </c>
      <c r="J482">
        <f t="shared" si="7"/>
        <v>52360285</v>
      </c>
      <c r="K482">
        <f>Table1[[#This Row],[Profit]]*100/Table1[[#This Row],[budget]]</f>
        <v>290.89047222222223</v>
      </c>
      <c r="M482" t="s">
        <v>178</v>
      </c>
      <c r="N482" t="s">
        <v>6364</v>
      </c>
      <c r="O482" t="s">
        <v>1630</v>
      </c>
      <c r="P482" t="s">
        <v>1426</v>
      </c>
    </row>
    <row r="483" spans="1:16" x14ac:dyDescent="0.45">
      <c r="A483" t="s">
        <v>282</v>
      </c>
      <c r="B483">
        <v>100</v>
      </c>
      <c r="C483" t="s">
        <v>2258</v>
      </c>
      <c r="D483" t="s">
        <v>5919</v>
      </c>
      <c r="E483" t="s">
        <v>11</v>
      </c>
      <c r="F483">
        <v>2005</v>
      </c>
      <c r="G483">
        <v>7.2</v>
      </c>
      <c r="H483">
        <v>11694528</v>
      </c>
      <c r="I483">
        <v>3000000</v>
      </c>
      <c r="J483">
        <f t="shared" si="7"/>
        <v>8694528</v>
      </c>
      <c r="K483">
        <f>Table1[[#This Row],[Profit]]*100/Table1[[#This Row],[budget]]</f>
        <v>289.81760000000003</v>
      </c>
      <c r="M483" t="s">
        <v>19</v>
      </c>
      <c r="N483" t="s">
        <v>6360</v>
      </c>
    </row>
    <row r="484" spans="1:16" x14ac:dyDescent="0.45">
      <c r="A484" t="s">
        <v>1095</v>
      </c>
      <c r="B484">
        <v>100</v>
      </c>
      <c r="C484" t="s">
        <v>306</v>
      </c>
      <c r="D484" t="s">
        <v>5147</v>
      </c>
      <c r="E484" t="s">
        <v>11</v>
      </c>
      <c r="F484">
        <v>2014</v>
      </c>
      <c r="G484">
        <v>6.1</v>
      </c>
      <c r="H484">
        <v>48637684</v>
      </c>
      <c r="I484">
        <v>12500000</v>
      </c>
      <c r="J484">
        <f t="shared" si="7"/>
        <v>36137684</v>
      </c>
      <c r="K484">
        <f>Table1[[#This Row],[Profit]]*100/Table1[[#This Row],[budget]]</f>
        <v>289.101472</v>
      </c>
      <c r="M484" t="s">
        <v>2286</v>
      </c>
    </row>
    <row r="485" spans="1:16" x14ac:dyDescent="0.45">
      <c r="A485" t="s">
        <v>1076</v>
      </c>
      <c r="B485">
        <v>132</v>
      </c>
      <c r="C485" t="s">
        <v>281</v>
      </c>
      <c r="D485" t="s">
        <v>4081</v>
      </c>
      <c r="E485" t="s">
        <v>11</v>
      </c>
      <c r="F485">
        <v>2013</v>
      </c>
      <c r="G485">
        <v>7.2</v>
      </c>
      <c r="H485">
        <v>116631310</v>
      </c>
      <c r="I485">
        <v>30000000</v>
      </c>
      <c r="J485">
        <f t="shared" si="7"/>
        <v>86631310</v>
      </c>
      <c r="K485">
        <f>Table1[[#This Row],[Profit]]*100/Table1[[#This Row],[budget]]</f>
        <v>288.77103333333332</v>
      </c>
      <c r="M485" t="s">
        <v>589</v>
      </c>
    </row>
    <row r="486" spans="1:16" x14ac:dyDescent="0.45">
      <c r="A486" t="s">
        <v>2137</v>
      </c>
      <c r="B486">
        <v>77</v>
      </c>
      <c r="C486" t="s">
        <v>521</v>
      </c>
      <c r="D486" t="s">
        <v>5728</v>
      </c>
      <c r="E486" t="s">
        <v>11</v>
      </c>
      <c r="F486">
        <v>1999</v>
      </c>
      <c r="G486">
        <v>5</v>
      </c>
      <c r="H486">
        <v>19421271</v>
      </c>
      <c r="I486">
        <v>5000000</v>
      </c>
      <c r="J486">
        <f t="shared" si="7"/>
        <v>14421271</v>
      </c>
      <c r="K486">
        <f>Table1[[#This Row],[Profit]]*100/Table1[[#This Row],[budget]]</f>
        <v>288.42541999999997</v>
      </c>
      <c r="M486" t="s">
        <v>302</v>
      </c>
      <c r="N486" t="s">
        <v>6363</v>
      </c>
    </row>
    <row r="487" spans="1:16" x14ac:dyDescent="0.45">
      <c r="A487" t="s">
        <v>2090</v>
      </c>
      <c r="B487">
        <v>96</v>
      </c>
      <c r="C487" t="s">
        <v>889</v>
      </c>
      <c r="D487" t="s">
        <v>5899</v>
      </c>
      <c r="E487" t="s">
        <v>11</v>
      </c>
      <c r="F487">
        <v>1989</v>
      </c>
      <c r="G487">
        <v>5.2</v>
      </c>
      <c r="H487">
        <v>11642254</v>
      </c>
      <c r="I487">
        <v>3000000</v>
      </c>
      <c r="J487">
        <f t="shared" si="7"/>
        <v>8642254</v>
      </c>
      <c r="K487">
        <f>Table1[[#This Row],[Profit]]*100/Table1[[#This Row],[budget]]</f>
        <v>288.07513333333333</v>
      </c>
      <c r="M487" t="s">
        <v>1426</v>
      </c>
    </row>
    <row r="488" spans="1:16" x14ac:dyDescent="0.45">
      <c r="A488" t="s">
        <v>30</v>
      </c>
      <c r="B488">
        <v>106</v>
      </c>
      <c r="C488" t="s">
        <v>396</v>
      </c>
      <c r="D488" t="s">
        <v>5647</v>
      </c>
      <c r="E488" t="s">
        <v>11</v>
      </c>
      <c r="F488">
        <v>1995</v>
      </c>
      <c r="G488">
        <v>8.6</v>
      </c>
      <c r="H488">
        <v>23272306</v>
      </c>
      <c r="I488">
        <v>6000000</v>
      </c>
      <c r="J488">
        <f t="shared" si="7"/>
        <v>17272306</v>
      </c>
      <c r="K488">
        <f>Table1[[#This Row],[Profit]]*100/Table1[[#This Row],[budget]]</f>
        <v>287.87176666666664</v>
      </c>
      <c r="M488" t="s">
        <v>589</v>
      </c>
      <c r="N488" t="s">
        <v>6366</v>
      </c>
      <c r="O488" t="s">
        <v>1426</v>
      </c>
    </row>
    <row r="489" spans="1:16" x14ac:dyDescent="0.45">
      <c r="A489" t="s">
        <v>2136</v>
      </c>
      <c r="B489">
        <v>94</v>
      </c>
      <c r="C489" t="s">
        <v>921</v>
      </c>
      <c r="D489" t="s">
        <v>5727</v>
      </c>
      <c r="E489" t="s">
        <v>11</v>
      </c>
      <c r="F489">
        <v>1991</v>
      </c>
      <c r="G489">
        <v>5.0999999999999996</v>
      </c>
      <c r="H489">
        <v>19281235</v>
      </c>
      <c r="I489">
        <v>5000000</v>
      </c>
      <c r="J489">
        <f t="shared" si="7"/>
        <v>14281235</v>
      </c>
      <c r="K489">
        <f>Table1[[#This Row],[Profit]]*100/Table1[[#This Row],[budget]]</f>
        <v>285.62470000000002</v>
      </c>
      <c r="M489" t="s">
        <v>589</v>
      </c>
      <c r="N489" t="s">
        <v>6360</v>
      </c>
      <c r="O489" t="s">
        <v>2286</v>
      </c>
    </row>
    <row r="490" spans="1:16" x14ac:dyDescent="0.45">
      <c r="A490" t="s">
        <v>117</v>
      </c>
      <c r="B490">
        <v>88</v>
      </c>
      <c r="C490" t="s">
        <v>306</v>
      </c>
      <c r="D490" t="s">
        <v>4808</v>
      </c>
      <c r="E490" t="s">
        <v>11</v>
      </c>
      <c r="F490">
        <v>1999</v>
      </c>
      <c r="G490">
        <v>5.7</v>
      </c>
      <c r="H490">
        <v>65535067</v>
      </c>
      <c r="I490">
        <v>17000000</v>
      </c>
      <c r="J490">
        <f t="shared" si="7"/>
        <v>48535067</v>
      </c>
      <c r="K490">
        <f>Table1[[#This Row],[Profit]]*100/Table1[[#This Row],[budget]]</f>
        <v>285.50039411764703</v>
      </c>
      <c r="M490" t="s">
        <v>2286</v>
      </c>
    </row>
    <row r="491" spans="1:16" x14ac:dyDescent="0.45">
      <c r="A491" t="s">
        <v>1164</v>
      </c>
      <c r="B491">
        <v>120</v>
      </c>
      <c r="C491" t="s">
        <v>297</v>
      </c>
      <c r="D491" t="s">
        <v>4079</v>
      </c>
      <c r="E491" t="s">
        <v>11</v>
      </c>
      <c r="F491">
        <v>2000</v>
      </c>
      <c r="G491">
        <v>7.8</v>
      </c>
      <c r="H491">
        <v>115648585</v>
      </c>
      <c r="I491">
        <v>30000000</v>
      </c>
      <c r="J491">
        <f t="shared" si="7"/>
        <v>85648585</v>
      </c>
      <c r="K491">
        <f>Table1[[#This Row],[Profit]]*100/Table1[[#This Row],[budget]]</f>
        <v>285.49528333333336</v>
      </c>
      <c r="M491" t="s">
        <v>589</v>
      </c>
      <c r="N491" t="s">
        <v>6361</v>
      </c>
    </row>
    <row r="492" spans="1:16" x14ac:dyDescent="0.45">
      <c r="A492" t="s">
        <v>252</v>
      </c>
      <c r="B492">
        <v>112</v>
      </c>
      <c r="C492" t="s">
        <v>498</v>
      </c>
      <c r="D492" t="s">
        <v>4083</v>
      </c>
      <c r="E492" t="s">
        <v>11</v>
      </c>
      <c r="F492">
        <v>2009</v>
      </c>
      <c r="G492">
        <v>8</v>
      </c>
      <c r="H492">
        <v>115646235</v>
      </c>
      <c r="I492">
        <v>30000000</v>
      </c>
      <c r="J492">
        <f t="shared" si="7"/>
        <v>85646235</v>
      </c>
      <c r="K492">
        <f>Table1[[#This Row],[Profit]]*100/Table1[[#This Row],[budget]]</f>
        <v>285.48745000000002</v>
      </c>
      <c r="M492" t="s">
        <v>1630</v>
      </c>
      <c r="N492" t="s">
        <v>1426</v>
      </c>
    </row>
    <row r="493" spans="1:16" x14ac:dyDescent="0.45">
      <c r="A493" t="s">
        <v>2460</v>
      </c>
      <c r="B493">
        <v>106</v>
      </c>
      <c r="C493" t="s">
        <v>589</v>
      </c>
      <c r="D493" t="s">
        <v>6197</v>
      </c>
      <c r="E493" t="s">
        <v>11</v>
      </c>
      <c r="F493">
        <v>2006</v>
      </c>
      <c r="G493">
        <v>7.2</v>
      </c>
      <c r="H493">
        <v>2694973</v>
      </c>
      <c r="I493">
        <v>700000</v>
      </c>
      <c r="J493">
        <f t="shared" si="7"/>
        <v>1994973</v>
      </c>
      <c r="K493">
        <f>Table1[[#This Row],[Profit]]*100/Table1[[#This Row],[budget]]</f>
        <v>284.99614285714284</v>
      </c>
    </row>
    <row r="494" spans="1:16" x14ac:dyDescent="0.45">
      <c r="A494" t="s">
        <v>550</v>
      </c>
      <c r="B494">
        <v>69</v>
      </c>
      <c r="C494" t="s">
        <v>501</v>
      </c>
      <c r="D494" t="s">
        <v>5153</v>
      </c>
      <c r="E494" t="s">
        <v>11</v>
      </c>
      <c r="F494">
        <v>1988</v>
      </c>
      <c r="G494">
        <v>7.3</v>
      </c>
      <c r="H494">
        <v>48092846</v>
      </c>
      <c r="I494">
        <v>12500000</v>
      </c>
      <c r="J494">
        <f t="shared" si="7"/>
        <v>35592846</v>
      </c>
      <c r="K494">
        <f>Table1[[#This Row],[Profit]]*100/Table1[[#This Row],[budget]]</f>
        <v>284.74276800000001</v>
      </c>
      <c r="M494" t="s">
        <v>6362</v>
      </c>
      <c r="N494" t="s">
        <v>6363</v>
      </c>
    </row>
    <row r="495" spans="1:16" x14ac:dyDescent="0.45">
      <c r="A495" t="s">
        <v>464</v>
      </c>
      <c r="B495">
        <v>120</v>
      </c>
      <c r="C495" t="s">
        <v>187</v>
      </c>
      <c r="D495" t="s">
        <v>3891</v>
      </c>
      <c r="E495" t="s">
        <v>11</v>
      </c>
      <c r="F495">
        <v>2013</v>
      </c>
      <c r="G495">
        <v>5.7</v>
      </c>
      <c r="H495">
        <v>134455175</v>
      </c>
      <c r="I495">
        <v>35000000</v>
      </c>
      <c r="J495">
        <f t="shared" si="7"/>
        <v>99455175</v>
      </c>
      <c r="K495">
        <f>Table1[[#This Row],[Profit]]*100/Table1[[#This Row],[budget]]</f>
        <v>284.15764285714283</v>
      </c>
      <c r="M495" t="s">
        <v>6359</v>
      </c>
    </row>
    <row r="496" spans="1:16" x14ac:dyDescent="0.45">
      <c r="A496" t="s">
        <v>387</v>
      </c>
      <c r="B496">
        <v>112</v>
      </c>
      <c r="C496" t="s">
        <v>318</v>
      </c>
      <c r="D496" t="s">
        <v>3475</v>
      </c>
      <c r="E496" t="s">
        <v>11</v>
      </c>
      <c r="F496">
        <v>2014</v>
      </c>
      <c r="G496">
        <v>7.1</v>
      </c>
      <c r="H496">
        <v>191616238</v>
      </c>
      <c r="I496">
        <v>50000000</v>
      </c>
      <c r="J496">
        <f t="shared" si="7"/>
        <v>141616238</v>
      </c>
      <c r="K496">
        <f>Table1[[#This Row],[Profit]]*100/Table1[[#This Row],[budget]]</f>
        <v>283.23247600000002</v>
      </c>
      <c r="M496" t="s">
        <v>302</v>
      </c>
      <c r="N496" t="s">
        <v>6359</v>
      </c>
    </row>
    <row r="497" spans="1:14" x14ac:dyDescent="0.45">
      <c r="A497" t="s">
        <v>1617</v>
      </c>
      <c r="B497">
        <v>112</v>
      </c>
      <c r="C497" t="s">
        <v>1013</v>
      </c>
      <c r="D497" t="s">
        <v>4826</v>
      </c>
      <c r="E497" t="s">
        <v>11</v>
      </c>
      <c r="F497">
        <v>2012</v>
      </c>
      <c r="G497">
        <v>7.2</v>
      </c>
      <c r="H497">
        <v>64998368</v>
      </c>
      <c r="I497">
        <v>17000000</v>
      </c>
      <c r="J497">
        <f t="shared" si="7"/>
        <v>47998368</v>
      </c>
      <c r="K497">
        <f>Table1[[#This Row],[Profit]]*100/Table1[[#This Row],[budget]]</f>
        <v>282.34334117647057</v>
      </c>
      <c r="M497" t="s">
        <v>6360</v>
      </c>
      <c r="N497" t="s">
        <v>2286</v>
      </c>
    </row>
    <row r="498" spans="1:14" x14ac:dyDescent="0.45">
      <c r="A498" t="s">
        <v>1202</v>
      </c>
      <c r="B498">
        <v>92</v>
      </c>
      <c r="C498" t="s">
        <v>456</v>
      </c>
      <c r="D498" t="s">
        <v>5605</v>
      </c>
      <c r="E498" t="s">
        <v>11</v>
      </c>
      <c r="F498">
        <v>2005</v>
      </c>
      <c r="G498">
        <v>7.6</v>
      </c>
      <c r="H498">
        <v>24792061</v>
      </c>
      <c r="I498">
        <v>6500000</v>
      </c>
      <c r="J498">
        <f t="shared" si="7"/>
        <v>18292061</v>
      </c>
      <c r="K498">
        <f>Table1[[#This Row],[Profit]]*100/Table1[[#This Row],[budget]]</f>
        <v>281.41632307692305</v>
      </c>
      <c r="M498" t="s">
        <v>589</v>
      </c>
    </row>
    <row r="499" spans="1:14" x14ac:dyDescent="0.45">
      <c r="A499" t="s">
        <v>96</v>
      </c>
      <c r="B499">
        <v>106</v>
      </c>
      <c r="C499" t="s">
        <v>71</v>
      </c>
      <c r="D499" t="s">
        <v>3813</v>
      </c>
      <c r="E499" t="s">
        <v>11</v>
      </c>
      <c r="F499">
        <v>2001</v>
      </c>
      <c r="G499">
        <v>6.7</v>
      </c>
      <c r="H499">
        <v>144512310</v>
      </c>
      <c r="I499">
        <v>38000000</v>
      </c>
      <c r="J499">
        <f t="shared" si="7"/>
        <v>106512310</v>
      </c>
      <c r="K499">
        <f>Table1[[#This Row],[Profit]]*100/Table1[[#This Row],[budget]]</f>
        <v>280.29555263157897</v>
      </c>
      <c r="M499" t="s">
        <v>6359</v>
      </c>
      <c r="N499" t="s">
        <v>1426</v>
      </c>
    </row>
    <row r="500" spans="1:14" x14ac:dyDescent="0.45">
      <c r="A500" t="s">
        <v>237</v>
      </c>
      <c r="B500">
        <v>120</v>
      </c>
      <c r="C500" t="s">
        <v>187</v>
      </c>
      <c r="D500" t="s">
        <v>6167</v>
      </c>
      <c r="E500" t="s">
        <v>11</v>
      </c>
      <c r="F500">
        <v>1998</v>
      </c>
      <c r="G500">
        <v>8.1999999999999993</v>
      </c>
      <c r="H500">
        <v>3650677</v>
      </c>
      <c r="I500">
        <v>960000</v>
      </c>
      <c r="J500">
        <f t="shared" si="7"/>
        <v>2690677</v>
      </c>
      <c r="K500">
        <f>Table1[[#This Row],[Profit]]*100/Table1[[#This Row],[budget]]</f>
        <v>280.27885416666669</v>
      </c>
      <c r="M500" t="s">
        <v>6359</v>
      </c>
    </row>
    <row r="501" spans="1:14" x14ac:dyDescent="0.45">
      <c r="A501" t="s">
        <v>1990</v>
      </c>
      <c r="B501">
        <v>117</v>
      </c>
      <c r="C501" t="s">
        <v>392</v>
      </c>
      <c r="D501" t="s">
        <v>5450</v>
      </c>
      <c r="E501" t="s">
        <v>11</v>
      </c>
      <c r="F501">
        <v>2014</v>
      </c>
      <c r="G501">
        <v>7.9</v>
      </c>
      <c r="H501">
        <v>32279955</v>
      </c>
      <c r="I501">
        <v>8500000</v>
      </c>
      <c r="J501">
        <f t="shared" si="7"/>
        <v>23779955</v>
      </c>
      <c r="K501">
        <f>Table1[[#This Row],[Profit]]*100/Table1[[#This Row],[budget]]</f>
        <v>279.76417647058821</v>
      </c>
      <c r="M501" t="s">
        <v>589</v>
      </c>
      <c r="N501" t="s">
        <v>1426</v>
      </c>
    </row>
    <row r="502" spans="1:14" x14ac:dyDescent="0.45">
      <c r="A502" t="s">
        <v>37</v>
      </c>
      <c r="B502">
        <v>113</v>
      </c>
      <c r="C502" t="s">
        <v>1194</v>
      </c>
      <c r="D502" t="s">
        <v>3635</v>
      </c>
      <c r="E502" t="s">
        <v>11</v>
      </c>
      <c r="F502">
        <v>2002</v>
      </c>
      <c r="G502">
        <v>7.2</v>
      </c>
      <c r="H502">
        <v>170684505</v>
      </c>
      <c r="I502">
        <v>45000000</v>
      </c>
      <c r="J502">
        <f t="shared" si="7"/>
        <v>125684505</v>
      </c>
      <c r="K502">
        <f>Table1[[#This Row],[Profit]]*100/Table1[[#This Row],[budget]]</f>
        <v>279.2989</v>
      </c>
      <c r="M502" t="s">
        <v>6359</v>
      </c>
      <c r="N502" t="s">
        <v>6365</v>
      </c>
    </row>
    <row r="503" spans="1:14" x14ac:dyDescent="0.45">
      <c r="A503" t="s">
        <v>93</v>
      </c>
      <c r="B503">
        <v>119</v>
      </c>
      <c r="C503" t="s">
        <v>642</v>
      </c>
      <c r="D503" t="s">
        <v>5080</v>
      </c>
      <c r="E503" t="s">
        <v>11</v>
      </c>
      <c r="F503">
        <v>1986</v>
      </c>
      <c r="G503">
        <v>7</v>
      </c>
      <c r="H503">
        <v>52293982</v>
      </c>
      <c r="I503">
        <v>13800000</v>
      </c>
      <c r="J503">
        <f t="shared" si="7"/>
        <v>38493982</v>
      </c>
      <c r="K503">
        <f>Table1[[#This Row],[Profit]]*100/Table1[[#This Row],[budget]]</f>
        <v>278.94189855072466</v>
      </c>
      <c r="M503" t="s">
        <v>6361</v>
      </c>
    </row>
    <row r="504" spans="1:14" x14ac:dyDescent="0.45">
      <c r="A504" t="s">
        <v>1045</v>
      </c>
      <c r="B504">
        <v>120</v>
      </c>
      <c r="C504" t="s">
        <v>456</v>
      </c>
      <c r="D504" t="s">
        <v>5413</v>
      </c>
      <c r="E504" t="s">
        <v>11</v>
      </c>
      <c r="F504">
        <v>1999</v>
      </c>
      <c r="G504">
        <v>6.7</v>
      </c>
      <c r="H504">
        <v>34074895</v>
      </c>
      <c r="I504">
        <v>9000000</v>
      </c>
      <c r="J504">
        <f t="shared" si="7"/>
        <v>25074895</v>
      </c>
      <c r="K504">
        <f>Table1[[#This Row],[Profit]]*100/Table1[[#This Row],[budget]]</f>
        <v>278.60994444444447</v>
      </c>
      <c r="M504" t="s">
        <v>589</v>
      </c>
    </row>
    <row r="505" spans="1:14" x14ac:dyDescent="0.45">
      <c r="A505" t="s">
        <v>381</v>
      </c>
      <c r="B505">
        <v>127</v>
      </c>
      <c r="C505" t="s">
        <v>1177</v>
      </c>
      <c r="D505" t="s">
        <v>4561</v>
      </c>
      <c r="E505" t="s">
        <v>11</v>
      </c>
      <c r="F505">
        <v>2002</v>
      </c>
      <c r="G505">
        <v>7</v>
      </c>
      <c r="H505">
        <v>75597042</v>
      </c>
      <c r="I505">
        <v>20000000</v>
      </c>
      <c r="J505">
        <f t="shared" si="7"/>
        <v>55597042</v>
      </c>
      <c r="K505">
        <f>Table1[[#This Row],[Profit]]*100/Table1[[#This Row],[budget]]</f>
        <v>277.98521</v>
      </c>
      <c r="M505" t="s">
        <v>6363</v>
      </c>
      <c r="N505" t="s">
        <v>6361</v>
      </c>
    </row>
    <row r="506" spans="1:14" x14ac:dyDescent="0.45">
      <c r="A506" t="s">
        <v>911</v>
      </c>
      <c r="B506">
        <v>85</v>
      </c>
      <c r="C506" t="s">
        <v>187</v>
      </c>
      <c r="D506" t="s">
        <v>4464</v>
      </c>
      <c r="E506" t="s">
        <v>11</v>
      </c>
      <c r="F506">
        <v>1991</v>
      </c>
      <c r="G506">
        <v>6.8</v>
      </c>
      <c r="H506">
        <v>86930411</v>
      </c>
      <c r="I506">
        <v>23000000</v>
      </c>
      <c r="J506">
        <f t="shared" si="7"/>
        <v>63930411</v>
      </c>
      <c r="K506">
        <f>Table1[[#This Row],[Profit]]*100/Table1[[#This Row],[budget]]</f>
        <v>277.95830869565219</v>
      </c>
      <c r="M506" t="s">
        <v>6359</v>
      </c>
    </row>
    <row r="507" spans="1:14" x14ac:dyDescent="0.45">
      <c r="A507" t="s">
        <v>1775</v>
      </c>
      <c r="B507">
        <v>117</v>
      </c>
      <c r="C507" t="s">
        <v>259</v>
      </c>
      <c r="D507" t="s">
        <v>5107</v>
      </c>
      <c r="E507" t="s">
        <v>11</v>
      </c>
      <c r="F507">
        <v>2007</v>
      </c>
      <c r="G507">
        <v>6.1</v>
      </c>
      <c r="H507">
        <v>49121934</v>
      </c>
      <c r="I507">
        <v>13000000</v>
      </c>
      <c r="J507">
        <f t="shared" si="7"/>
        <v>36121934</v>
      </c>
      <c r="K507">
        <f>Table1[[#This Row],[Profit]]*100/Table1[[#This Row],[budget]]</f>
        <v>277.86103076923075</v>
      </c>
      <c r="M507" t="s">
        <v>589</v>
      </c>
      <c r="N507" t="s">
        <v>2286</v>
      </c>
    </row>
    <row r="508" spans="1:14" x14ac:dyDescent="0.45">
      <c r="A508" t="s">
        <v>2475</v>
      </c>
      <c r="B508">
        <v>120</v>
      </c>
      <c r="C508" t="s">
        <v>589</v>
      </c>
      <c r="D508" t="s">
        <v>6165</v>
      </c>
      <c r="E508" t="s">
        <v>11</v>
      </c>
      <c r="F508">
        <v>2009</v>
      </c>
      <c r="G508">
        <v>7.1</v>
      </c>
      <c r="H508">
        <v>3773863</v>
      </c>
      <c r="I508">
        <v>1000000</v>
      </c>
      <c r="J508">
        <f t="shared" si="7"/>
        <v>2773863</v>
      </c>
      <c r="K508">
        <f>Table1[[#This Row],[Profit]]*100/Table1[[#This Row],[budget]]</f>
        <v>277.38630000000001</v>
      </c>
    </row>
    <row r="509" spans="1:14" x14ac:dyDescent="0.45">
      <c r="A509" t="s">
        <v>408</v>
      </c>
      <c r="B509">
        <v>154</v>
      </c>
      <c r="C509" t="s">
        <v>357</v>
      </c>
      <c r="D509" t="s">
        <v>3659</v>
      </c>
      <c r="E509" t="s">
        <v>11</v>
      </c>
      <c r="F509">
        <v>1993</v>
      </c>
      <c r="G509">
        <v>6.8</v>
      </c>
      <c r="H509">
        <v>158348400</v>
      </c>
      <c r="I509">
        <v>42000000</v>
      </c>
      <c r="J509">
        <f t="shared" si="7"/>
        <v>116348400</v>
      </c>
      <c r="K509">
        <f>Table1[[#This Row],[Profit]]*100/Table1[[#This Row],[budget]]</f>
        <v>277.02</v>
      </c>
      <c r="M509" t="s">
        <v>6366</v>
      </c>
      <c r="N509" t="s">
        <v>1426</v>
      </c>
    </row>
    <row r="510" spans="1:14" x14ac:dyDescent="0.45">
      <c r="A510" t="s">
        <v>477</v>
      </c>
      <c r="B510">
        <v>122</v>
      </c>
      <c r="C510" t="s">
        <v>733</v>
      </c>
      <c r="D510" t="s">
        <v>4688</v>
      </c>
      <c r="E510" t="s">
        <v>11</v>
      </c>
      <c r="F510">
        <v>2005</v>
      </c>
      <c r="G510">
        <v>6.7</v>
      </c>
      <c r="H510">
        <v>75072454</v>
      </c>
      <c r="I510">
        <v>20000000</v>
      </c>
      <c r="J510">
        <f t="shared" si="7"/>
        <v>55072454</v>
      </c>
      <c r="K510">
        <f>Table1[[#This Row],[Profit]]*100/Table1[[#This Row],[budget]]</f>
        <v>275.36227000000002</v>
      </c>
      <c r="M510" t="s">
        <v>999</v>
      </c>
      <c r="N510" t="s">
        <v>1426</v>
      </c>
    </row>
    <row r="511" spans="1:14" x14ac:dyDescent="0.45">
      <c r="A511" t="s">
        <v>692</v>
      </c>
      <c r="B511">
        <v>138</v>
      </c>
      <c r="C511" t="s">
        <v>359</v>
      </c>
      <c r="D511" t="s">
        <v>3698</v>
      </c>
      <c r="E511" t="s">
        <v>11</v>
      </c>
      <c r="F511">
        <v>2013</v>
      </c>
      <c r="G511">
        <v>7.3</v>
      </c>
      <c r="H511">
        <v>150117807</v>
      </c>
      <c r="I511">
        <v>40000000</v>
      </c>
      <c r="J511">
        <f t="shared" si="7"/>
        <v>110117807</v>
      </c>
      <c r="K511">
        <f>Table1[[#This Row],[Profit]]*100/Table1[[#This Row],[budget]]</f>
        <v>275.29451749999998</v>
      </c>
      <c r="M511" t="s">
        <v>589</v>
      </c>
    </row>
    <row r="512" spans="1:14" x14ac:dyDescent="0.45">
      <c r="A512" t="s">
        <v>465</v>
      </c>
      <c r="B512">
        <v>101</v>
      </c>
      <c r="C512" t="s">
        <v>48</v>
      </c>
      <c r="D512" t="s">
        <v>5253</v>
      </c>
      <c r="E512" t="s">
        <v>11</v>
      </c>
      <c r="F512">
        <v>2002</v>
      </c>
      <c r="G512">
        <v>7.4</v>
      </c>
      <c r="H512">
        <v>41227069</v>
      </c>
      <c r="I512">
        <v>11000000</v>
      </c>
      <c r="J512">
        <f t="shared" si="7"/>
        <v>30227069</v>
      </c>
      <c r="K512">
        <f>Table1[[#This Row],[Profit]]*100/Table1[[#This Row],[budget]]</f>
        <v>274.79153636363634</v>
      </c>
      <c r="M512" t="s">
        <v>2286</v>
      </c>
    </row>
    <row r="513" spans="1:16" x14ac:dyDescent="0.45">
      <c r="A513" t="s">
        <v>1343</v>
      </c>
      <c r="B513">
        <v>90</v>
      </c>
      <c r="C513" t="s">
        <v>828</v>
      </c>
      <c r="D513" t="s">
        <v>5309</v>
      </c>
      <c r="E513" t="s">
        <v>11</v>
      </c>
      <c r="F513">
        <v>2001</v>
      </c>
      <c r="G513">
        <v>6.1</v>
      </c>
      <c r="H513">
        <v>37470017</v>
      </c>
      <c r="I513">
        <v>10000000</v>
      </c>
      <c r="J513">
        <f t="shared" si="7"/>
        <v>27470017</v>
      </c>
      <c r="K513">
        <f>Table1[[#This Row],[Profit]]*100/Table1[[#This Row],[budget]]</f>
        <v>274.70017000000001</v>
      </c>
      <c r="M513" t="s">
        <v>6366</v>
      </c>
    </row>
    <row r="514" spans="1:16" x14ac:dyDescent="0.45">
      <c r="A514" t="s">
        <v>692</v>
      </c>
      <c r="B514">
        <v>116</v>
      </c>
      <c r="C514" t="s">
        <v>297</v>
      </c>
      <c r="D514" t="s">
        <v>4425</v>
      </c>
      <c r="E514" t="s">
        <v>11</v>
      </c>
      <c r="F514">
        <v>2010</v>
      </c>
      <c r="G514">
        <v>7.9</v>
      </c>
      <c r="H514">
        <v>93571803</v>
      </c>
      <c r="I514">
        <v>25000000</v>
      </c>
      <c r="J514">
        <f t="shared" ref="J514:J577" si="8">H514-I514</f>
        <v>68571803</v>
      </c>
      <c r="K514">
        <f>Table1[[#This Row],[Profit]]*100/Table1[[#This Row],[budget]]</f>
        <v>274.28721200000001</v>
      </c>
      <c r="M514" t="s">
        <v>589</v>
      </c>
      <c r="N514" t="s">
        <v>6361</v>
      </c>
    </row>
    <row r="515" spans="1:16" x14ac:dyDescent="0.45">
      <c r="A515" t="s">
        <v>2404</v>
      </c>
      <c r="B515">
        <v>102</v>
      </c>
      <c r="C515" t="s">
        <v>71</v>
      </c>
      <c r="D515" t="s">
        <v>6120</v>
      </c>
      <c r="E515" t="s">
        <v>2405</v>
      </c>
      <c r="F515">
        <v>2011</v>
      </c>
      <c r="G515">
        <v>7.6</v>
      </c>
      <c r="H515">
        <v>4105123</v>
      </c>
      <c r="I515">
        <v>1100000</v>
      </c>
      <c r="J515">
        <f t="shared" si="8"/>
        <v>3005123</v>
      </c>
      <c r="K515">
        <f>Table1[[#This Row],[Profit]]*100/Table1[[#This Row],[budget]]</f>
        <v>273.19299999999998</v>
      </c>
      <c r="M515" t="s">
        <v>6359</v>
      </c>
      <c r="N515" t="s">
        <v>1426</v>
      </c>
    </row>
    <row r="516" spans="1:16" x14ac:dyDescent="0.45">
      <c r="A516" t="s">
        <v>2140</v>
      </c>
      <c r="B516">
        <v>101</v>
      </c>
      <c r="C516" t="s">
        <v>589</v>
      </c>
      <c r="D516" t="s">
        <v>5733</v>
      </c>
      <c r="E516" t="s">
        <v>11</v>
      </c>
      <c r="F516">
        <v>2014</v>
      </c>
      <c r="G516">
        <v>7.5</v>
      </c>
      <c r="H516">
        <v>18656400</v>
      </c>
      <c r="I516">
        <v>5000000</v>
      </c>
      <c r="J516">
        <f t="shared" si="8"/>
        <v>13656400</v>
      </c>
      <c r="K516">
        <f>Table1[[#This Row],[Profit]]*100/Table1[[#This Row],[budget]]</f>
        <v>273.12799999999999</v>
      </c>
    </row>
    <row r="517" spans="1:16" x14ac:dyDescent="0.45">
      <c r="A517" t="s">
        <v>180</v>
      </c>
      <c r="B517">
        <v>123</v>
      </c>
      <c r="C517" t="s">
        <v>318</v>
      </c>
      <c r="D517" t="s">
        <v>3656</v>
      </c>
      <c r="E517" t="s">
        <v>11</v>
      </c>
      <c r="F517">
        <v>2013</v>
      </c>
      <c r="G517">
        <v>6.6</v>
      </c>
      <c r="H517">
        <v>159578352</v>
      </c>
      <c r="I517">
        <v>43000000</v>
      </c>
      <c r="J517">
        <f t="shared" si="8"/>
        <v>116578352</v>
      </c>
      <c r="K517">
        <f>Table1[[#This Row],[Profit]]*100/Table1[[#This Row],[budget]]</f>
        <v>271.11244651162792</v>
      </c>
      <c r="M517" t="s">
        <v>302</v>
      </c>
      <c r="N517" t="s">
        <v>6359</v>
      </c>
    </row>
    <row r="518" spans="1:16" x14ac:dyDescent="0.45">
      <c r="A518" t="s">
        <v>104</v>
      </c>
      <c r="B518">
        <v>108</v>
      </c>
      <c r="C518" t="s">
        <v>2069</v>
      </c>
      <c r="D518" t="s">
        <v>5610</v>
      </c>
      <c r="E518" t="s">
        <v>11</v>
      </c>
      <c r="F518">
        <v>1993</v>
      </c>
      <c r="G518">
        <v>6.2</v>
      </c>
      <c r="H518">
        <v>24103594</v>
      </c>
      <c r="I518">
        <v>6500000</v>
      </c>
      <c r="J518">
        <f t="shared" si="8"/>
        <v>17603594</v>
      </c>
      <c r="K518">
        <f>Table1[[#This Row],[Profit]]*100/Table1[[#This Row],[budget]]</f>
        <v>270.82452307692307</v>
      </c>
      <c r="M518" t="s">
        <v>302</v>
      </c>
      <c r="N518" t="s">
        <v>589</v>
      </c>
      <c r="O518" t="s">
        <v>6363</v>
      </c>
    </row>
    <row r="519" spans="1:16" x14ac:dyDescent="0.45">
      <c r="A519" t="s">
        <v>1782</v>
      </c>
      <c r="B519">
        <v>90</v>
      </c>
      <c r="C519" t="s">
        <v>306</v>
      </c>
      <c r="D519" t="s">
        <v>5627</v>
      </c>
      <c r="E519" t="s">
        <v>11</v>
      </c>
      <c r="F519">
        <v>2001</v>
      </c>
      <c r="G519">
        <v>6.1</v>
      </c>
      <c r="H519">
        <v>22235901</v>
      </c>
      <c r="I519">
        <v>6000000</v>
      </c>
      <c r="J519">
        <f t="shared" si="8"/>
        <v>16235901</v>
      </c>
      <c r="K519">
        <f>Table1[[#This Row],[Profit]]*100/Table1[[#This Row],[budget]]</f>
        <v>270.59834999999998</v>
      </c>
      <c r="M519" t="s">
        <v>2286</v>
      </c>
    </row>
    <row r="520" spans="1:16" x14ac:dyDescent="0.45">
      <c r="A520" t="s">
        <v>1756</v>
      </c>
      <c r="B520">
        <v>87</v>
      </c>
      <c r="C520" t="s">
        <v>1114</v>
      </c>
      <c r="D520" t="s">
        <v>5414</v>
      </c>
      <c r="E520" t="s">
        <v>11</v>
      </c>
      <c r="F520">
        <v>1988</v>
      </c>
      <c r="G520">
        <v>6.5</v>
      </c>
      <c r="H520">
        <v>33244684</v>
      </c>
      <c r="I520">
        <v>9000000</v>
      </c>
      <c r="J520">
        <f t="shared" si="8"/>
        <v>24244684</v>
      </c>
      <c r="K520">
        <f>Table1[[#This Row],[Profit]]*100/Table1[[#This Row],[budget]]</f>
        <v>269.38537777777776</v>
      </c>
      <c r="M520" t="s">
        <v>999</v>
      </c>
    </row>
    <row r="521" spans="1:16" x14ac:dyDescent="0.45">
      <c r="A521" t="s">
        <v>2327</v>
      </c>
      <c r="B521">
        <v>98</v>
      </c>
      <c r="C521" t="s">
        <v>527</v>
      </c>
      <c r="D521" t="s">
        <v>6025</v>
      </c>
      <c r="E521" t="s">
        <v>11</v>
      </c>
      <c r="F521">
        <v>1986</v>
      </c>
      <c r="G521">
        <v>5.7</v>
      </c>
      <c r="H521">
        <v>7369373</v>
      </c>
      <c r="I521">
        <v>2000000</v>
      </c>
      <c r="J521">
        <f t="shared" si="8"/>
        <v>5369373</v>
      </c>
      <c r="K521">
        <f>Table1[[#This Row],[Profit]]*100/Table1[[#This Row],[budget]]</f>
        <v>268.46865000000003</v>
      </c>
      <c r="M521" t="s">
        <v>6366</v>
      </c>
      <c r="N521" t="s">
        <v>1426</v>
      </c>
    </row>
    <row r="522" spans="1:16" x14ac:dyDescent="0.45">
      <c r="A522" t="s">
        <v>1333</v>
      </c>
      <c r="B522">
        <v>113</v>
      </c>
      <c r="C522" t="s">
        <v>456</v>
      </c>
      <c r="D522" t="s">
        <v>4934</v>
      </c>
      <c r="E522" t="s">
        <v>11</v>
      </c>
      <c r="F522">
        <v>2007</v>
      </c>
      <c r="G522">
        <v>5.6</v>
      </c>
      <c r="H522">
        <v>55184721</v>
      </c>
      <c r="I522">
        <v>15000000</v>
      </c>
      <c r="J522">
        <f t="shared" si="8"/>
        <v>40184721</v>
      </c>
      <c r="K522">
        <f>Table1[[#This Row],[Profit]]*100/Table1[[#This Row],[budget]]</f>
        <v>267.89814000000001</v>
      </c>
      <c r="M522" t="s">
        <v>589</v>
      </c>
    </row>
    <row r="523" spans="1:16" x14ac:dyDescent="0.45">
      <c r="A523" t="s">
        <v>799</v>
      </c>
      <c r="B523">
        <v>104</v>
      </c>
      <c r="C523" t="s">
        <v>71</v>
      </c>
      <c r="D523" t="s">
        <v>5557</v>
      </c>
      <c r="E523" t="s">
        <v>11</v>
      </c>
      <c r="F523">
        <v>1995</v>
      </c>
      <c r="G523">
        <v>7.2</v>
      </c>
      <c r="H523">
        <v>25625110</v>
      </c>
      <c r="I523">
        <v>7000000</v>
      </c>
      <c r="J523">
        <f t="shared" si="8"/>
        <v>18625110</v>
      </c>
      <c r="K523">
        <f>Table1[[#This Row],[Profit]]*100/Table1[[#This Row],[budget]]</f>
        <v>266.07299999999998</v>
      </c>
      <c r="M523" t="s">
        <v>6359</v>
      </c>
      <c r="N523" t="s">
        <v>1426</v>
      </c>
    </row>
    <row r="524" spans="1:16" x14ac:dyDescent="0.45">
      <c r="A524" t="s">
        <v>524</v>
      </c>
      <c r="B524">
        <v>87</v>
      </c>
      <c r="C524" t="s">
        <v>521</v>
      </c>
      <c r="D524" t="s">
        <v>3171</v>
      </c>
      <c r="E524" t="s">
        <v>11</v>
      </c>
      <c r="F524">
        <v>2010</v>
      </c>
      <c r="G524">
        <v>7.7</v>
      </c>
      <c r="H524">
        <v>251501645</v>
      </c>
      <c r="I524">
        <v>69000000</v>
      </c>
      <c r="J524">
        <f t="shared" si="8"/>
        <v>182501645</v>
      </c>
      <c r="K524">
        <f>Table1[[#This Row],[Profit]]*100/Table1[[#This Row],[budget]]</f>
        <v>264.49513768115941</v>
      </c>
      <c r="M524" t="s">
        <v>302</v>
      </c>
      <c r="N524" t="s">
        <v>6363</v>
      </c>
    </row>
    <row r="525" spans="1:16" x14ac:dyDescent="0.45">
      <c r="A525" t="s">
        <v>960</v>
      </c>
      <c r="B525">
        <v>97</v>
      </c>
      <c r="C525" t="s">
        <v>48</v>
      </c>
      <c r="D525" t="s">
        <v>5283</v>
      </c>
      <c r="E525" t="s">
        <v>11</v>
      </c>
      <c r="F525">
        <v>1999</v>
      </c>
      <c r="G525">
        <v>6.9</v>
      </c>
      <c r="H525">
        <v>38201895</v>
      </c>
      <c r="I525">
        <v>10500000</v>
      </c>
      <c r="J525">
        <f t="shared" si="8"/>
        <v>27701895</v>
      </c>
      <c r="K525">
        <f>Table1[[#This Row],[Profit]]*100/Table1[[#This Row],[budget]]</f>
        <v>263.82757142857145</v>
      </c>
      <c r="M525" t="s">
        <v>2286</v>
      </c>
    </row>
    <row r="526" spans="1:16" x14ac:dyDescent="0.45">
      <c r="A526" t="s">
        <v>1632</v>
      </c>
      <c r="B526">
        <v>102</v>
      </c>
      <c r="C526" t="s">
        <v>1295</v>
      </c>
      <c r="D526" t="s">
        <v>4848</v>
      </c>
      <c r="E526" t="s">
        <v>11</v>
      </c>
      <c r="F526">
        <v>1991</v>
      </c>
      <c r="G526">
        <v>6.8</v>
      </c>
      <c r="H526">
        <v>59847242</v>
      </c>
      <c r="I526">
        <v>16500000</v>
      </c>
      <c r="J526">
        <f t="shared" si="8"/>
        <v>43347242</v>
      </c>
      <c r="K526">
        <f>Table1[[#This Row],[Profit]]*100/Table1[[#This Row],[budget]]</f>
        <v>262.71055757575755</v>
      </c>
      <c r="M526" t="s">
        <v>589</v>
      </c>
      <c r="N526" t="s">
        <v>6363</v>
      </c>
      <c r="O526" t="s">
        <v>2286</v>
      </c>
    </row>
    <row r="527" spans="1:16" x14ac:dyDescent="0.45">
      <c r="A527" t="s">
        <v>40</v>
      </c>
      <c r="B527">
        <v>172</v>
      </c>
      <c r="C527" t="s">
        <v>108</v>
      </c>
      <c r="D527" t="s">
        <v>2913</v>
      </c>
      <c r="E527" t="s">
        <v>11</v>
      </c>
      <c r="F527">
        <v>2002</v>
      </c>
      <c r="G527">
        <v>8.6999999999999993</v>
      </c>
      <c r="H527">
        <v>340478898</v>
      </c>
      <c r="I527">
        <v>94000000</v>
      </c>
      <c r="J527">
        <f t="shared" si="8"/>
        <v>246478898</v>
      </c>
      <c r="K527">
        <f>Table1[[#This Row],[Profit]]*100/Table1[[#This Row],[budget]]</f>
        <v>262.21159361702126</v>
      </c>
      <c r="M527" t="s">
        <v>178</v>
      </c>
      <c r="N527" t="s">
        <v>589</v>
      </c>
      <c r="O527" t="s">
        <v>6364</v>
      </c>
    </row>
    <row r="528" spans="1:16" x14ac:dyDescent="0.45">
      <c r="A528" t="s">
        <v>664</v>
      </c>
      <c r="B528">
        <v>92</v>
      </c>
      <c r="C528" t="s">
        <v>582</v>
      </c>
      <c r="D528" t="s">
        <v>3324</v>
      </c>
      <c r="E528" t="s">
        <v>11</v>
      </c>
      <c r="F528">
        <v>2007</v>
      </c>
      <c r="G528">
        <v>5.2</v>
      </c>
      <c r="H528">
        <v>217326336</v>
      </c>
      <c r="I528">
        <v>60000000</v>
      </c>
      <c r="J528">
        <f t="shared" si="8"/>
        <v>157326336</v>
      </c>
      <c r="K528">
        <f>Table1[[#This Row],[Profit]]*100/Table1[[#This Row],[budget]]</f>
        <v>262.21055999999999</v>
      </c>
      <c r="M528" t="s">
        <v>302</v>
      </c>
      <c r="N528" t="s">
        <v>6363</v>
      </c>
      <c r="O528" t="s">
        <v>6364</v>
      </c>
      <c r="P528" t="s">
        <v>6360</v>
      </c>
    </row>
    <row r="529" spans="1:15" x14ac:dyDescent="0.45">
      <c r="A529" t="s">
        <v>812</v>
      </c>
      <c r="B529">
        <v>90</v>
      </c>
      <c r="C529" t="s">
        <v>702</v>
      </c>
      <c r="D529" t="s">
        <v>4082</v>
      </c>
      <c r="E529" t="s">
        <v>11</v>
      </c>
      <c r="F529">
        <v>1995</v>
      </c>
      <c r="G529">
        <v>6.3</v>
      </c>
      <c r="H529">
        <v>108360000</v>
      </c>
      <c r="I529">
        <v>30000000</v>
      </c>
      <c r="J529">
        <f t="shared" si="8"/>
        <v>78360000</v>
      </c>
      <c r="K529">
        <f>Table1[[#This Row],[Profit]]*100/Table1[[#This Row],[budget]]</f>
        <v>261.2</v>
      </c>
      <c r="M529" t="s">
        <v>302</v>
      </c>
    </row>
    <row r="530" spans="1:15" x14ac:dyDescent="0.45">
      <c r="A530" t="s">
        <v>2518</v>
      </c>
      <c r="B530">
        <v>100</v>
      </c>
      <c r="C530" t="s">
        <v>259</v>
      </c>
      <c r="D530" t="s">
        <v>6271</v>
      </c>
      <c r="E530" t="s">
        <v>11</v>
      </c>
      <c r="F530">
        <v>2001</v>
      </c>
      <c r="G530">
        <v>6.7</v>
      </c>
      <c r="H530">
        <v>902835</v>
      </c>
      <c r="I530">
        <v>250000</v>
      </c>
      <c r="J530">
        <f t="shared" si="8"/>
        <v>652835</v>
      </c>
      <c r="K530">
        <f>Table1[[#This Row],[Profit]]*100/Table1[[#This Row],[budget]]</f>
        <v>261.13400000000001</v>
      </c>
      <c r="M530" t="s">
        <v>589</v>
      </c>
      <c r="N530" t="s">
        <v>2286</v>
      </c>
    </row>
    <row r="531" spans="1:15" x14ac:dyDescent="0.45">
      <c r="A531" t="s">
        <v>1105</v>
      </c>
      <c r="B531">
        <v>106</v>
      </c>
      <c r="C531" t="s">
        <v>456</v>
      </c>
      <c r="D531" t="s">
        <v>4752</v>
      </c>
      <c r="E531" t="s">
        <v>11</v>
      </c>
      <c r="F531">
        <v>2004</v>
      </c>
      <c r="G531">
        <v>5.7</v>
      </c>
      <c r="H531">
        <v>64955956</v>
      </c>
      <c r="I531">
        <v>18000000</v>
      </c>
      <c r="J531">
        <f t="shared" si="8"/>
        <v>46955956</v>
      </c>
      <c r="K531">
        <f>Table1[[#This Row],[Profit]]*100/Table1[[#This Row],[budget]]</f>
        <v>260.86642222222224</v>
      </c>
      <c r="M531" t="s">
        <v>589</v>
      </c>
    </row>
    <row r="532" spans="1:15" x14ac:dyDescent="0.45">
      <c r="A532" t="s">
        <v>633</v>
      </c>
      <c r="B532">
        <v>138</v>
      </c>
      <c r="C532" t="s">
        <v>396</v>
      </c>
      <c r="D532" t="s">
        <v>4310</v>
      </c>
      <c r="E532" t="s">
        <v>11</v>
      </c>
      <c r="F532">
        <v>2003</v>
      </c>
      <c r="G532">
        <v>8</v>
      </c>
      <c r="H532">
        <v>90135191</v>
      </c>
      <c r="I532">
        <v>25000000</v>
      </c>
      <c r="J532">
        <f t="shared" si="8"/>
        <v>65135191</v>
      </c>
      <c r="K532">
        <f>Table1[[#This Row],[Profit]]*100/Table1[[#This Row],[budget]]</f>
        <v>260.54076400000002</v>
      </c>
      <c r="M532" t="s">
        <v>589</v>
      </c>
      <c r="N532" t="s">
        <v>6366</v>
      </c>
      <c r="O532" t="s">
        <v>1426</v>
      </c>
    </row>
    <row r="533" spans="1:15" x14ac:dyDescent="0.45">
      <c r="A533" t="s">
        <v>1769</v>
      </c>
      <c r="B533">
        <v>83</v>
      </c>
      <c r="C533" t="s">
        <v>1428</v>
      </c>
      <c r="D533" t="s">
        <v>5101</v>
      </c>
      <c r="E533" t="s">
        <v>11</v>
      </c>
      <c r="F533">
        <v>2000</v>
      </c>
      <c r="G533">
        <v>5.5</v>
      </c>
      <c r="H533">
        <v>46729374</v>
      </c>
      <c r="I533">
        <v>13000000</v>
      </c>
      <c r="J533">
        <f t="shared" si="8"/>
        <v>33729374</v>
      </c>
      <c r="K533">
        <f>Table1[[#This Row],[Profit]]*100/Table1[[#This Row],[budget]]</f>
        <v>259.45672307692308</v>
      </c>
      <c r="M533" t="s">
        <v>6366</v>
      </c>
    </row>
    <row r="534" spans="1:15" x14ac:dyDescent="0.45">
      <c r="A534" t="s">
        <v>243</v>
      </c>
      <c r="B534">
        <v>81</v>
      </c>
      <c r="C534" t="s">
        <v>279</v>
      </c>
      <c r="D534" t="s">
        <v>5139</v>
      </c>
      <c r="E534" t="s">
        <v>11</v>
      </c>
      <c r="F534">
        <v>2002</v>
      </c>
      <c r="G534">
        <v>7.1</v>
      </c>
      <c r="H534">
        <v>46563158</v>
      </c>
      <c r="I534">
        <v>13000000</v>
      </c>
      <c r="J534">
        <f t="shared" si="8"/>
        <v>33563158</v>
      </c>
      <c r="K534">
        <f>Table1[[#This Row],[Profit]]*100/Table1[[#This Row],[budget]]</f>
        <v>258.17813846153848</v>
      </c>
      <c r="M534" t="s">
        <v>1426</v>
      </c>
    </row>
    <row r="535" spans="1:15" x14ac:dyDescent="0.45">
      <c r="A535" t="s">
        <v>1488</v>
      </c>
      <c r="B535">
        <v>97</v>
      </c>
      <c r="C535" t="s">
        <v>527</v>
      </c>
      <c r="D535" t="s">
        <v>5313</v>
      </c>
      <c r="E535" t="s">
        <v>11</v>
      </c>
      <c r="F535">
        <v>2016</v>
      </c>
      <c r="G535">
        <v>6</v>
      </c>
      <c r="H535">
        <v>35794166</v>
      </c>
      <c r="I535">
        <v>10000000</v>
      </c>
      <c r="J535">
        <f t="shared" si="8"/>
        <v>25794166</v>
      </c>
      <c r="K535">
        <f>Table1[[#This Row],[Profit]]*100/Table1[[#This Row],[budget]]</f>
        <v>257.94166000000001</v>
      </c>
      <c r="M535" t="s">
        <v>6366</v>
      </c>
      <c r="N535" t="s">
        <v>1426</v>
      </c>
    </row>
    <row r="536" spans="1:15" x14ac:dyDescent="0.45">
      <c r="A536" t="s">
        <v>1673</v>
      </c>
      <c r="B536">
        <v>100</v>
      </c>
      <c r="C536" t="s">
        <v>1114</v>
      </c>
      <c r="D536" t="s">
        <v>4696</v>
      </c>
      <c r="E536" t="s">
        <v>11</v>
      </c>
      <c r="F536">
        <v>2013</v>
      </c>
      <c r="G536">
        <v>6.2</v>
      </c>
      <c r="H536">
        <v>71588220</v>
      </c>
      <c r="I536">
        <v>20000000</v>
      </c>
      <c r="J536">
        <f t="shared" si="8"/>
        <v>51588220</v>
      </c>
      <c r="K536">
        <f>Table1[[#This Row],[Profit]]*100/Table1[[#This Row],[budget]]</f>
        <v>257.94110000000001</v>
      </c>
      <c r="M536" t="s">
        <v>999</v>
      </c>
    </row>
    <row r="537" spans="1:15" x14ac:dyDescent="0.45">
      <c r="A537" t="s">
        <v>665</v>
      </c>
      <c r="B537">
        <v>109</v>
      </c>
      <c r="C537" t="s">
        <v>259</v>
      </c>
      <c r="D537" t="s">
        <v>3889</v>
      </c>
      <c r="E537" t="s">
        <v>11</v>
      </c>
      <c r="F537">
        <v>2006</v>
      </c>
      <c r="G537">
        <v>6.8</v>
      </c>
      <c r="H537">
        <v>124732962</v>
      </c>
      <c r="I537">
        <v>35000000</v>
      </c>
      <c r="J537">
        <f t="shared" si="8"/>
        <v>89732962</v>
      </c>
      <c r="K537">
        <f>Table1[[#This Row],[Profit]]*100/Table1[[#This Row],[budget]]</f>
        <v>256.37989142857145</v>
      </c>
      <c r="M537" t="s">
        <v>589</v>
      </c>
      <c r="N537" t="s">
        <v>2286</v>
      </c>
    </row>
    <row r="538" spans="1:15" x14ac:dyDescent="0.45">
      <c r="A538" t="s">
        <v>701</v>
      </c>
      <c r="B538">
        <v>103</v>
      </c>
      <c r="C538" t="s">
        <v>187</v>
      </c>
      <c r="D538" t="s">
        <v>4086</v>
      </c>
      <c r="E538" t="s">
        <v>11</v>
      </c>
      <c r="F538">
        <v>1999</v>
      </c>
      <c r="G538">
        <v>6.7</v>
      </c>
      <c r="H538">
        <v>106694016</v>
      </c>
      <c r="I538">
        <v>30000000</v>
      </c>
      <c r="J538">
        <f t="shared" si="8"/>
        <v>76694016</v>
      </c>
      <c r="K538">
        <f>Table1[[#This Row],[Profit]]*100/Table1[[#This Row],[budget]]</f>
        <v>255.64671999999999</v>
      </c>
      <c r="M538" t="s">
        <v>6359</v>
      </c>
    </row>
    <row r="539" spans="1:15" x14ac:dyDescent="0.45">
      <c r="A539" t="s">
        <v>1346</v>
      </c>
      <c r="B539">
        <v>88</v>
      </c>
      <c r="C539" t="s">
        <v>889</v>
      </c>
      <c r="D539" t="s">
        <v>5740</v>
      </c>
      <c r="E539" t="s">
        <v>11</v>
      </c>
      <c r="F539">
        <v>1988</v>
      </c>
      <c r="G539">
        <v>5.9</v>
      </c>
      <c r="H539">
        <v>17768000</v>
      </c>
      <c r="I539">
        <v>5000000</v>
      </c>
      <c r="J539">
        <f t="shared" si="8"/>
        <v>12768000</v>
      </c>
      <c r="K539">
        <f>Table1[[#This Row],[Profit]]*100/Table1[[#This Row],[budget]]</f>
        <v>255.36</v>
      </c>
      <c r="M539" t="s">
        <v>1426</v>
      </c>
    </row>
    <row r="540" spans="1:15" x14ac:dyDescent="0.45">
      <c r="A540" t="s">
        <v>1184</v>
      </c>
      <c r="B540">
        <v>122</v>
      </c>
      <c r="C540" t="s">
        <v>359</v>
      </c>
      <c r="D540" t="s">
        <v>5254</v>
      </c>
      <c r="E540" t="s">
        <v>11</v>
      </c>
      <c r="F540">
        <v>1995</v>
      </c>
      <c r="G540">
        <v>7.6</v>
      </c>
      <c r="H540">
        <v>39025000</v>
      </c>
      <c r="I540">
        <v>11000000</v>
      </c>
      <c r="J540">
        <f t="shared" si="8"/>
        <v>28025000</v>
      </c>
      <c r="K540">
        <f>Table1[[#This Row],[Profit]]*100/Table1[[#This Row],[budget]]</f>
        <v>254.77272727272728</v>
      </c>
      <c r="M540" t="s">
        <v>589</v>
      </c>
    </row>
    <row r="541" spans="1:15" x14ac:dyDescent="0.45">
      <c r="A541" t="s">
        <v>2462</v>
      </c>
      <c r="B541">
        <v>84</v>
      </c>
      <c r="C541" t="s">
        <v>302</v>
      </c>
      <c r="D541" t="s">
        <v>6201</v>
      </c>
      <c r="E541" t="s">
        <v>11</v>
      </c>
      <c r="F541">
        <v>1997</v>
      </c>
      <c r="G541">
        <v>6.5</v>
      </c>
      <c r="H541">
        <v>2301777</v>
      </c>
      <c r="I541">
        <v>650000</v>
      </c>
      <c r="J541">
        <f t="shared" si="8"/>
        <v>1651777</v>
      </c>
      <c r="K541">
        <f>Table1[[#This Row],[Profit]]*100/Table1[[#This Row],[budget]]</f>
        <v>254.11953846153847</v>
      </c>
    </row>
    <row r="542" spans="1:15" x14ac:dyDescent="0.45">
      <c r="A542" t="s">
        <v>2147</v>
      </c>
      <c r="B542">
        <v>86</v>
      </c>
      <c r="C542" t="s">
        <v>711</v>
      </c>
      <c r="D542" t="s">
        <v>5744</v>
      </c>
      <c r="E542" t="s">
        <v>11</v>
      </c>
      <c r="F542">
        <v>2011</v>
      </c>
      <c r="G542">
        <v>5.2</v>
      </c>
      <c r="H542">
        <v>17683670</v>
      </c>
      <c r="I542">
        <v>5000000</v>
      </c>
      <c r="J542">
        <f t="shared" si="8"/>
        <v>12683670</v>
      </c>
      <c r="K542">
        <f>Table1[[#This Row],[Profit]]*100/Table1[[#This Row],[budget]]</f>
        <v>253.67339999999999</v>
      </c>
      <c r="M542" t="s">
        <v>6366</v>
      </c>
      <c r="N542" t="s">
        <v>1630</v>
      </c>
      <c r="O542" t="s">
        <v>1426</v>
      </c>
    </row>
    <row r="543" spans="1:15" x14ac:dyDescent="0.45">
      <c r="A543" t="s">
        <v>657</v>
      </c>
      <c r="B543">
        <v>138</v>
      </c>
      <c r="C543" t="s">
        <v>680</v>
      </c>
      <c r="D543" t="s">
        <v>3798</v>
      </c>
      <c r="E543" t="s">
        <v>11</v>
      </c>
      <c r="F543">
        <v>1992</v>
      </c>
      <c r="G543">
        <v>7.6</v>
      </c>
      <c r="H543">
        <v>141340178</v>
      </c>
      <c r="I543">
        <v>40000000</v>
      </c>
      <c r="J543">
        <f t="shared" si="8"/>
        <v>101340178</v>
      </c>
      <c r="K543">
        <f>Table1[[#This Row],[Profit]]*100/Table1[[#This Row],[budget]]</f>
        <v>253.35044500000001</v>
      </c>
      <c r="M543" t="s">
        <v>1426</v>
      </c>
    </row>
    <row r="544" spans="1:15" x14ac:dyDescent="0.45">
      <c r="A544" t="s">
        <v>480</v>
      </c>
      <c r="B544">
        <v>111</v>
      </c>
      <c r="C544" t="s">
        <v>318</v>
      </c>
      <c r="D544" t="s">
        <v>4269</v>
      </c>
      <c r="E544" t="s">
        <v>11</v>
      </c>
      <c r="F544">
        <v>1990</v>
      </c>
      <c r="G544">
        <v>6</v>
      </c>
      <c r="H544">
        <v>91457688</v>
      </c>
      <c r="I544">
        <v>26000000</v>
      </c>
      <c r="J544">
        <f t="shared" si="8"/>
        <v>65457688</v>
      </c>
      <c r="K544">
        <f>Table1[[#This Row],[Profit]]*100/Table1[[#This Row],[budget]]</f>
        <v>251.76033846153845</v>
      </c>
      <c r="M544" t="s">
        <v>302</v>
      </c>
      <c r="N544" t="s">
        <v>6359</v>
      </c>
    </row>
    <row r="545" spans="1:16" x14ac:dyDescent="0.45">
      <c r="A545" t="s">
        <v>1385</v>
      </c>
      <c r="B545">
        <v>92</v>
      </c>
      <c r="C545" t="s">
        <v>889</v>
      </c>
      <c r="D545" t="s">
        <v>5038</v>
      </c>
      <c r="E545" t="s">
        <v>11</v>
      </c>
      <c r="F545">
        <v>2012</v>
      </c>
      <c r="G545">
        <v>5.9</v>
      </c>
      <c r="H545">
        <v>49122319</v>
      </c>
      <c r="I545">
        <v>14000000</v>
      </c>
      <c r="J545">
        <f t="shared" si="8"/>
        <v>35122319</v>
      </c>
      <c r="K545">
        <f>Table1[[#This Row],[Profit]]*100/Table1[[#This Row],[budget]]</f>
        <v>250.87370714285714</v>
      </c>
      <c r="M545" t="s">
        <v>1426</v>
      </c>
    </row>
    <row r="546" spans="1:16" x14ac:dyDescent="0.45">
      <c r="A546" t="s">
        <v>400</v>
      </c>
      <c r="B546">
        <v>94</v>
      </c>
      <c r="C546" t="s">
        <v>306</v>
      </c>
      <c r="D546" t="s">
        <v>5648</v>
      </c>
      <c r="E546" t="s">
        <v>11</v>
      </c>
      <c r="F546">
        <v>2002</v>
      </c>
      <c r="G546">
        <v>6.4</v>
      </c>
      <c r="H546">
        <v>21005329</v>
      </c>
      <c r="I546">
        <v>6000000</v>
      </c>
      <c r="J546">
        <f t="shared" si="8"/>
        <v>15005329</v>
      </c>
      <c r="K546">
        <f>Table1[[#This Row],[Profit]]*100/Table1[[#This Row],[budget]]</f>
        <v>250.08881666666667</v>
      </c>
      <c r="M546" t="s">
        <v>2286</v>
      </c>
    </row>
    <row r="547" spans="1:16" x14ac:dyDescent="0.45">
      <c r="A547" t="s">
        <v>1899</v>
      </c>
      <c r="B547">
        <v>90</v>
      </c>
      <c r="C547" t="s">
        <v>921</v>
      </c>
      <c r="D547" t="s">
        <v>5406</v>
      </c>
      <c r="E547" t="s">
        <v>11</v>
      </c>
      <c r="F547">
        <v>2008</v>
      </c>
      <c r="G547">
        <v>6.7</v>
      </c>
      <c r="H547">
        <v>31487293</v>
      </c>
      <c r="I547">
        <v>9000000</v>
      </c>
      <c r="J547">
        <f t="shared" si="8"/>
        <v>22487293</v>
      </c>
      <c r="K547">
        <f>Table1[[#This Row],[Profit]]*100/Table1[[#This Row],[budget]]</f>
        <v>249.85881111111112</v>
      </c>
      <c r="M547" t="s">
        <v>589</v>
      </c>
      <c r="N547" t="s">
        <v>6360</v>
      </c>
      <c r="O547" t="s">
        <v>2286</v>
      </c>
    </row>
    <row r="548" spans="1:16" x14ac:dyDescent="0.45">
      <c r="A548" t="s">
        <v>368</v>
      </c>
      <c r="B548">
        <v>106</v>
      </c>
      <c r="C548" t="s">
        <v>306</v>
      </c>
      <c r="D548" t="s">
        <v>3045</v>
      </c>
      <c r="E548" t="s">
        <v>11</v>
      </c>
      <c r="F548">
        <v>2004</v>
      </c>
      <c r="G548">
        <v>6.3</v>
      </c>
      <c r="H548">
        <v>279167575</v>
      </c>
      <c r="I548">
        <v>80000000</v>
      </c>
      <c r="J548">
        <f t="shared" si="8"/>
        <v>199167575</v>
      </c>
      <c r="K548">
        <f>Table1[[#This Row],[Profit]]*100/Table1[[#This Row],[budget]]</f>
        <v>248.95946875000001</v>
      </c>
      <c r="M548" t="s">
        <v>2286</v>
      </c>
    </row>
    <row r="549" spans="1:16" x14ac:dyDescent="0.45">
      <c r="A549" t="s">
        <v>1870</v>
      </c>
      <c r="B549">
        <v>111</v>
      </c>
      <c r="C549" t="s">
        <v>48</v>
      </c>
      <c r="D549" t="s">
        <v>5258</v>
      </c>
      <c r="E549" t="s">
        <v>11</v>
      </c>
      <c r="F549">
        <v>2015</v>
      </c>
      <c r="G549">
        <v>7.5</v>
      </c>
      <c r="H549">
        <v>38317535</v>
      </c>
      <c r="I549">
        <v>11000000</v>
      </c>
      <c r="J549">
        <f t="shared" si="8"/>
        <v>27317535</v>
      </c>
      <c r="K549">
        <f>Table1[[#This Row],[Profit]]*100/Table1[[#This Row],[budget]]</f>
        <v>248.34122727272728</v>
      </c>
      <c r="M549" t="s">
        <v>2286</v>
      </c>
    </row>
    <row r="550" spans="1:16" x14ac:dyDescent="0.45">
      <c r="A550" t="s">
        <v>1342</v>
      </c>
      <c r="B550">
        <v>106</v>
      </c>
      <c r="C550" t="s">
        <v>680</v>
      </c>
      <c r="D550" t="s">
        <v>5732</v>
      </c>
      <c r="E550" t="s">
        <v>492</v>
      </c>
      <c r="F550">
        <v>2014</v>
      </c>
      <c r="G550">
        <v>5.2</v>
      </c>
      <c r="H550">
        <v>17382982</v>
      </c>
      <c r="I550">
        <v>5000000</v>
      </c>
      <c r="J550">
        <f t="shared" si="8"/>
        <v>12382982</v>
      </c>
      <c r="K550">
        <f>Table1[[#This Row],[Profit]]*100/Table1[[#This Row],[budget]]</f>
        <v>247.65964</v>
      </c>
      <c r="M550" t="s">
        <v>1426</v>
      </c>
    </row>
    <row r="551" spans="1:16" x14ac:dyDescent="0.45">
      <c r="A551" t="s">
        <v>153</v>
      </c>
      <c r="B551">
        <v>94</v>
      </c>
      <c r="C551" t="s">
        <v>530</v>
      </c>
      <c r="D551" t="s">
        <v>3704</v>
      </c>
      <c r="E551" t="s">
        <v>11</v>
      </c>
      <c r="F551">
        <v>2003</v>
      </c>
      <c r="G551">
        <v>5.8</v>
      </c>
      <c r="H551">
        <v>138614544</v>
      </c>
      <c r="I551">
        <v>40000000</v>
      </c>
      <c r="J551">
        <f t="shared" si="8"/>
        <v>98614544</v>
      </c>
      <c r="K551">
        <f>Table1[[#This Row],[Profit]]*100/Table1[[#This Row],[budget]]</f>
        <v>246.53636</v>
      </c>
      <c r="M551" t="s">
        <v>6363</v>
      </c>
    </row>
    <row r="552" spans="1:16" x14ac:dyDescent="0.45">
      <c r="A552" t="s">
        <v>62</v>
      </c>
      <c r="B552">
        <v>119</v>
      </c>
      <c r="C552" t="s">
        <v>616</v>
      </c>
      <c r="D552" t="s">
        <v>4714</v>
      </c>
      <c r="E552" t="s">
        <v>11</v>
      </c>
      <c r="F552">
        <v>1995</v>
      </c>
      <c r="G552">
        <v>6.8</v>
      </c>
      <c r="H552">
        <v>65807024</v>
      </c>
      <c r="I552">
        <v>19000000</v>
      </c>
      <c r="J552">
        <f t="shared" si="8"/>
        <v>46807024</v>
      </c>
      <c r="K552">
        <f>Table1[[#This Row],[Profit]]*100/Table1[[#This Row],[budget]]</f>
        <v>246.35275789473684</v>
      </c>
      <c r="M552" t="s">
        <v>302</v>
      </c>
      <c r="N552" t="s">
        <v>6359</v>
      </c>
      <c r="O552" t="s">
        <v>589</v>
      </c>
      <c r="P552" t="s">
        <v>1426</v>
      </c>
    </row>
    <row r="553" spans="1:16" x14ac:dyDescent="0.45">
      <c r="A553" t="s">
        <v>1242</v>
      </c>
      <c r="B553">
        <v>101</v>
      </c>
      <c r="C553" t="s">
        <v>1093</v>
      </c>
      <c r="D553" t="s">
        <v>5683</v>
      </c>
      <c r="E553" t="s">
        <v>11</v>
      </c>
      <c r="F553">
        <v>2002</v>
      </c>
      <c r="G553">
        <v>7.6</v>
      </c>
      <c r="H553">
        <v>20772796</v>
      </c>
      <c r="I553">
        <v>6000000</v>
      </c>
      <c r="J553">
        <f t="shared" si="8"/>
        <v>14772796</v>
      </c>
      <c r="K553">
        <f>Table1[[#This Row],[Profit]]*100/Table1[[#This Row],[budget]]</f>
        <v>246.21326666666667</v>
      </c>
      <c r="M553" t="s">
        <v>6363</v>
      </c>
    </row>
    <row r="554" spans="1:16" x14ac:dyDescent="0.45">
      <c r="A554" t="s">
        <v>103</v>
      </c>
      <c r="B554">
        <v>155</v>
      </c>
      <c r="C554" t="s">
        <v>47</v>
      </c>
      <c r="D554" t="s">
        <v>3556</v>
      </c>
      <c r="E554" t="s">
        <v>11</v>
      </c>
      <c r="F554">
        <v>1991</v>
      </c>
      <c r="G554">
        <v>6.9</v>
      </c>
      <c r="H554">
        <v>165500000</v>
      </c>
      <c r="I554">
        <v>48000000</v>
      </c>
      <c r="J554">
        <f t="shared" si="8"/>
        <v>117500000</v>
      </c>
      <c r="K554">
        <f>Table1[[#This Row],[Profit]]*100/Table1[[#This Row],[budget]]</f>
        <v>244.79166666666666</v>
      </c>
      <c r="M554" t="s">
        <v>178</v>
      </c>
      <c r="N554" t="s">
        <v>589</v>
      </c>
      <c r="O554" t="s">
        <v>2286</v>
      </c>
    </row>
    <row r="555" spans="1:16" x14ac:dyDescent="0.45">
      <c r="A555" t="s">
        <v>1770</v>
      </c>
      <c r="B555">
        <v>107</v>
      </c>
      <c r="C555" t="s">
        <v>1417</v>
      </c>
      <c r="D555" t="s">
        <v>5102</v>
      </c>
      <c r="E555" t="s">
        <v>11</v>
      </c>
      <c r="F555">
        <v>1988</v>
      </c>
      <c r="G555">
        <v>6.8</v>
      </c>
      <c r="H555">
        <v>44726644</v>
      </c>
      <c r="I555">
        <v>13000000</v>
      </c>
      <c r="J555">
        <f t="shared" si="8"/>
        <v>31726644</v>
      </c>
      <c r="K555">
        <f>Table1[[#This Row],[Profit]]*100/Table1[[#This Row],[budget]]</f>
        <v>244.05110769230768</v>
      </c>
      <c r="M555" t="s">
        <v>6359</v>
      </c>
      <c r="N555" t="s">
        <v>589</v>
      </c>
      <c r="O555" t="s">
        <v>1426</v>
      </c>
      <c r="P555" t="s">
        <v>1910</v>
      </c>
    </row>
    <row r="556" spans="1:16" x14ac:dyDescent="0.45">
      <c r="A556" t="s">
        <v>1984</v>
      </c>
      <c r="B556">
        <v>125</v>
      </c>
      <c r="C556" t="s">
        <v>1159</v>
      </c>
      <c r="D556" t="s">
        <v>5445</v>
      </c>
      <c r="E556" t="s">
        <v>11</v>
      </c>
      <c r="F556">
        <v>1979</v>
      </c>
      <c r="G556">
        <v>6.9</v>
      </c>
      <c r="H556">
        <v>29200000</v>
      </c>
      <c r="I556">
        <v>8500000</v>
      </c>
      <c r="J556">
        <f t="shared" si="8"/>
        <v>20700000</v>
      </c>
      <c r="K556">
        <f>Table1[[#This Row],[Profit]]*100/Table1[[#This Row],[budget]]</f>
        <v>243.52941176470588</v>
      </c>
      <c r="M556" t="s">
        <v>6360</v>
      </c>
      <c r="N556" t="s">
        <v>2286</v>
      </c>
    </row>
    <row r="557" spans="1:16" x14ac:dyDescent="0.45">
      <c r="A557" t="s">
        <v>882</v>
      </c>
      <c r="B557">
        <v>101</v>
      </c>
      <c r="C557" t="s">
        <v>889</v>
      </c>
      <c r="D557" t="s">
        <v>5023</v>
      </c>
      <c r="E557" t="s">
        <v>11</v>
      </c>
      <c r="F557">
        <v>2009</v>
      </c>
      <c r="G557">
        <v>5.5</v>
      </c>
      <c r="H557">
        <v>51527787</v>
      </c>
      <c r="I557">
        <v>15000000</v>
      </c>
      <c r="J557">
        <f t="shared" si="8"/>
        <v>36527787</v>
      </c>
      <c r="K557">
        <f>Table1[[#This Row],[Profit]]*100/Table1[[#This Row],[budget]]</f>
        <v>243.51857999999999</v>
      </c>
      <c r="M557" t="s">
        <v>1426</v>
      </c>
    </row>
    <row r="558" spans="1:16" x14ac:dyDescent="0.45">
      <c r="A558" t="s">
        <v>1692</v>
      </c>
      <c r="B558">
        <v>110</v>
      </c>
      <c r="C558" t="s">
        <v>589</v>
      </c>
      <c r="D558" t="s">
        <v>5256</v>
      </c>
      <c r="E558" t="s">
        <v>11</v>
      </c>
      <c r="F558">
        <v>2008</v>
      </c>
      <c r="G558">
        <v>7.3</v>
      </c>
      <c r="H558">
        <v>37766350</v>
      </c>
      <c r="I558">
        <v>11000000</v>
      </c>
      <c r="J558">
        <f t="shared" si="8"/>
        <v>26766350</v>
      </c>
      <c r="K558">
        <f>Table1[[#This Row],[Profit]]*100/Table1[[#This Row],[budget]]</f>
        <v>243.33045454545456</v>
      </c>
    </row>
    <row r="559" spans="1:16" x14ac:dyDescent="0.45">
      <c r="A559" t="s">
        <v>1753</v>
      </c>
      <c r="B559">
        <v>109</v>
      </c>
      <c r="C559" t="s">
        <v>921</v>
      </c>
      <c r="D559" t="s">
        <v>5479</v>
      </c>
      <c r="E559" t="s">
        <v>11</v>
      </c>
      <c r="F559">
        <v>2002</v>
      </c>
      <c r="G559">
        <v>6.5</v>
      </c>
      <c r="H559">
        <v>27362712</v>
      </c>
      <c r="I559">
        <v>8000000</v>
      </c>
      <c r="J559">
        <f t="shared" si="8"/>
        <v>19362712</v>
      </c>
      <c r="K559">
        <f>Table1[[#This Row],[Profit]]*100/Table1[[#This Row],[budget]]</f>
        <v>242.03389999999999</v>
      </c>
      <c r="M559" t="s">
        <v>589</v>
      </c>
      <c r="N559" t="s">
        <v>6360</v>
      </c>
      <c r="O559" t="s">
        <v>2286</v>
      </c>
    </row>
    <row r="560" spans="1:16" x14ac:dyDescent="0.45">
      <c r="A560" t="s">
        <v>948</v>
      </c>
      <c r="B560">
        <v>96</v>
      </c>
      <c r="C560" t="s">
        <v>747</v>
      </c>
      <c r="D560" t="s">
        <v>3647</v>
      </c>
      <c r="E560" t="s">
        <v>11</v>
      </c>
      <c r="F560">
        <v>1985</v>
      </c>
      <c r="G560">
        <v>6.4</v>
      </c>
      <c r="H560">
        <v>150415432</v>
      </c>
      <c r="I560">
        <v>44000000</v>
      </c>
      <c r="J560">
        <f t="shared" si="8"/>
        <v>106415432</v>
      </c>
      <c r="K560">
        <f>Table1[[#This Row],[Profit]]*100/Table1[[#This Row],[budget]]</f>
        <v>241.85325454545455</v>
      </c>
      <c r="M560" t="s">
        <v>178</v>
      </c>
      <c r="N560" t="s">
        <v>1426</v>
      </c>
      <c r="O560" t="s">
        <v>6368</v>
      </c>
    </row>
    <row r="561" spans="1:16" x14ac:dyDescent="0.45">
      <c r="A561" t="s">
        <v>1773</v>
      </c>
      <c r="B561">
        <v>84</v>
      </c>
      <c r="C561" t="s">
        <v>318</v>
      </c>
      <c r="D561" t="s">
        <v>5457</v>
      </c>
      <c r="E561" t="s">
        <v>11</v>
      </c>
      <c r="F561">
        <v>1993</v>
      </c>
      <c r="G561">
        <v>6.1</v>
      </c>
      <c r="H561">
        <v>27979400</v>
      </c>
      <c r="I561">
        <v>8200000</v>
      </c>
      <c r="J561">
        <f t="shared" si="8"/>
        <v>19779400</v>
      </c>
      <c r="K561">
        <f>Table1[[#This Row],[Profit]]*100/Table1[[#This Row],[budget]]</f>
        <v>241.21219512195123</v>
      </c>
      <c r="M561" t="s">
        <v>302</v>
      </c>
      <c r="N561" t="s">
        <v>6359</v>
      </c>
    </row>
    <row r="562" spans="1:16" x14ac:dyDescent="0.45">
      <c r="A562" t="s">
        <v>1771</v>
      </c>
      <c r="B562">
        <v>102</v>
      </c>
      <c r="C562" t="s">
        <v>456</v>
      </c>
      <c r="D562" t="s">
        <v>5103</v>
      </c>
      <c r="E562" t="s">
        <v>11</v>
      </c>
      <c r="F562">
        <v>2014</v>
      </c>
      <c r="G562">
        <v>7.3</v>
      </c>
      <c r="H562">
        <v>44134898</v>
      </c>
      <c r="I562">
        <v>13000000</v>
      </c>
      <c r="J562">
        <f t="shared" si="8"/>
        <v>31134898</v>
      </c>
      <c r="K562">
        <f>Table1[[#This Row],[Profit]]*100/Table1[[#This Row],[budget]]</f>
        <v>239.49921538461538</v>
      </c>
      <c r="M562" t="s">
        <v>589</v>
      </c>
    </row>
    <row r="563" spans="1:16" x14ac:dyDescent="0.45">
      <c r="A563" t="s">
        <v>1732</v>
      </c>
      <c r="B563">
        <v>104</v>
      </c>
      <c r="C563" t="s">
        <v>259</v>
      </c>
      <c r="D563" t="s">
        <v>6137</v>
      </c>
      <c r="E563" t="s">
        <v>11</v>
      </c>
      <c r="F563">
        <v>1998</v>
      </c>
      <c r="G563">
        <v>6.7</v>
      </c>
      <c r="H563">
        <v>3386698</v>
      </c>
      <c r="I563">
        <v>1000000</v>
      </c>
      <c r="J563">
        <f t="shared" si="8"/>
        <v>2386698</v>
      </c>
      <c r="K563">
        <f>Table1[[#This Row],[Profit]]*100/Table1[[#This Row],[budget]]</f>
        <v>238.66980000000001</v>
      </c>
      <c r="M563" t="s">
        <v>589</v>
      </c>
      <c r="N563" t="s">
        <v>2286</v>
      </c>
    </row>
    <row r="564" spans="1:16" x14ac:dyDescent="0.45">
      <c r="A564" t="s">
        <v>368</v>
      </c>
      <c r="B564">
        <v>94</v>
      </c>
      <c r="C564" t="s">
        <v>318</v>
      </c>
      <c r="D564" t="s">
        <v>3232</v>
      </c>
      <c r="E564" t="s">
        <v>11</v>
      </c>
      <c r="F564">
        <v>2002</v>
      </c>
      <c r="G564">
        <v>6.2</v>
      </c>
      <c r="H564">
        <v>213079163</v>
      </c>
      <c r="I564">
        <v>63000000</v>
      </c>
      <c r="J564">
        <f t="shared" si="8"/>
        <v>150079163</v>
      </c>
      <c r="K564">
        <f>Table1[[#This Row],[Profit]]*100/Table1[[#This Row],[budget]]</f>
        <v>238.22089365079364</v>
      </c>
      <c r="M564" t="s">
        <v>302</v>
      </c>
      <c r="N564" t="s">
        <v>6359</v>
      </c>
    </row>
    <row r="565" spans="1:16" x14ac:dyDescent="0.45">
      <c r="A565" t="s">
        <v>1567</v>
      </c>
      <c r="B565">
        <v>90</v>
      </c>
      <c r="C565" t="s">
        <v>968</v>
      </c>
      <c r="D565" t="s">
        <v>4729</v>
      </c>
      <c r="E565" t="s">
        <v>11</v>
      </c>
      <c r="F565">
        <v>2005</v>
      </c>
      <c r="G565">
        <v>6</v>
      </c>
      <c r="H565">
        <v>64255243</v>
      </c>
      <c r="I565">
        <v>19000000</v>
      </c>
      <c r="J565">
        <f t="shared" si="8"/>
        <v>45255243</v>
      </c>
      <c r="K565">
        <f>Table1[[#This Row],[Profit]]*100/Table1[[#This Row],[budget]]</f>
        <v>238.18548947368421</v>
      </c>
      <c r="M565" t="s">
        <v>999</v>
      </c>
      <c r="N565" t="s">
        <v>6366</v>
      </c>
      <c r="O565" t="s">
        <v>1426</v>
      </c>
    </row>
    <row r="566" spans="1:16" x14ac:dyDescent="0.45">
      <c r="A566" t="s">
        <v>1403</v>
      </c>
      <c r="B566">
        <v>129</v>
      </c>
      <c r="C566" t="s">
        <v>589</v>
      </c>
      <c r="D566" t="s">
        <v>4861</v>
      </c>
      <c r="E566" t="s">
        <v>11</v>
      </c>
      <c r="F566">
        <v>1982</v>
      </c>
      <c r="G566">
        <v>7.8</v>
      </c>
      <c r="H566">
        <v>54000000</v>
      </c>
      <c r="I566">
        <v>16000000</v>
      </c>
      <c r="J566">
        <f t="shared" si="8"/>
        <v>38000000</v>
      </c>
      <c r="K566">
        <f>Table1[[#This Row],[Profit]]*100/Table1[[#This Row],[budget]]</f>
        <v>237.5</v>
      </c>
    </row>
    <row r="567" spans="1:16" x14ac:dyDescent="0.45">
      <c r="A567" t="s">
        <v>40</v>
      </c>
      <c r="B567">
        <v>171</v>
      </c>
      <c r="C567" t="s">
        <v>108</v>
      </c>
      <c r="D567" t="s">
        <v>2914</v>
      </c>
      <c r="E567" t="s">
        <v>11</v>
      </c>
      <c r="F567">
        <v>2001</v>
      </c>
      <c r="G567">
        <v>8.8000000000000007</v>
      </c>
      <c r="H567">
        <v>313837577</v>
      </c>
      <c r="I567">
        <v>93000000</v>
      </c>
      <c r="J567">
        <f t="shared" si="8"/>
        <v>220837577</v>
      </c>
      <c r="K567">
        <f>Table1[[#This Row],[Profit]]*100/Table1[[#This Row],[budget]]</f>
        <v>237.45976021505376</v>
      </c>
      <c r="M567" t="s">
        <v>178</v>
      </c>
      <c r="N567" t="s">
        <v>589</v>
      </c>
      <c r="O567" t="s">
        <v>6364</v>
      </c>
    </row>
    <row r="568" spans="1:16" x14ac:dyDescent="0.45">
      <c r="A568" t="s">
        <v>439</v>
      </c>
      <c r="B568">
        <v>117</v>
      </c>
      <c r="C568" t="s">
        <v>1457</v>
      </c>
      <c r="D568" t="s">
        <v>4572</v>
      </c>
      <c r="E568" t="s">
        <v>11</v>
      </c>
      <c r="F568">
        <v>2003</v>
      </c>
      <c r="G568">
        <v>7.1</v>
      </c>
      <c r="H568">
        <v>67325559</v>
      </c>
      <c r="I568">
        <v>20000000</v>
      </c>
      <c r="J568">
        <f t="shared" si="8"/>
        <v>47325559</v>
      </c>
      <c r="K568">
        <f>Table1[[#This Row],[Profit]]*100/Table1[[#This Row],[budget]]</f>
        <v>236.62779499999999</v>
      </c>
      <c r="M568" t="s">
        <v>302</v>
      </c>
      <c r="N568" t="s">
        <v>589</v>
      </c>
      <c r="O568" t="s">
        <v>6363</v>
      </c>
      <c r="P568" t="s">
        <v>6366</v>
      </c>
    </row>
    <row r="569" spans="1:16" x14ac:dyDescent="0.45">
      <c r="A569" t="s">
        <v>443</v>
      </c>
      <c r="B569">
        <v>99</v>
      </c>
      <c r="C569" t="s">
        <v>1135</v>
      </c>
      <c r="D569" t="s">
        <v>5812</v>
      </c>
      <c r="E569" t="s">
        <v>11</v>
      </c>
      <c r="F569">
        <v>2004</v>
      </c>
      <c r="G569">
        <v>8</v>
      </c>
      <c r="H569">
        <v>13464388</v>
      </c>
      <c r="I569">
        <v>4000000</v>
      </c>
      <c r="J569">
        <f t="shared" si="8"/>
        <v>9464388</v>
      </c>
      <c r="K569">
        <f>Table1[[#This Row],[Profit]]*100/Table1[[#This Row],[budget]]</f>
        <v>236.6097</v>
      </c>
      <c r="M569" t="s">
        <v>999</v>
      </c>
    </row>
    <row r="570" spans="1:16" x14ac:dyDescent="0.45">
      <c r="A570" t="s">
        <v>263</v>
      </c>
      <c r="B570">
        <v>140</v>
      </c>
      <c r="C570" t="s">
        <v>10</v>
      </c>
      <c r="D570" t="s">
        <v>2815</v>
      </c>
      <c r="E570" t="s">
        <v>11</v>
      </c>
      <c r="F570">
        <v>2005</v>
      </c>
      <c r="G570">
        <v>7.6</v>
      </c>
      <c r="H570">
        <v>380262555</v>
      </c>
      <c r="I570">
        <v>113000000</v>
      </c>
      <c r="J570">
        <f t="shared" si="8"/>
        <v>267262555</v>
      </c>
      <c r="K570">
        <f>Table1[[#This Row],[Profit]]*100/Table1[[#This Row],[budget]]</f>
        <v>236.5155353982301</v>
      </c>
      <c r="M570" t="s">
        <v>178</v>
      </c>
      <c r="N570" t="s">
        <v>6364</v>
      </c>
      <c r="O570" t="s">
        <v>1630</v>
      </c>
    </row>
    <row r="571" spans="1:16" x14ac:dyDescent="0.45">
      <c r="A571" t="s">
        <v>1335</v>
      </c>
      <c r="B571">
        <v>85</v>
      </c>
      <c r="C571" t="s">
        <v>680</v>
      </c>
      <c r="D571" t="s">
        <v>5443</v>
      </c>
      <c r="E571" t="s">
        <v>11</v>
      </c>
      <c r="F571">
        <v>2002</v>
      </c>
      <c r="G571">
        <v>5</v>
      </c>
      <c r="H571">
        <v>28563926</v>
      </c>
      <c r="I571">
        <v>8500000</v>
      </c>
      <c r="J571">
        <f t="shared" si="8"/>
        <v>20063926</v>
      </c>
      <c r="K571">
        <f>Table1[[#This Row],[Profit]]*100/Table1[[#This Row],[budget]]</f>
        <v>236.04618823529412</v>
      </c>
      <c r="M571" t="s">
        <v>1426</v>
      </c>
    </row>
    <row r="572" spans="1:16" x14ac:dyDescent="0.45">
      <c r="A572" t="s">
        <v>2321</v>
      </c>
      <c r="B572">
        <v>89</v>
      </c>
      <c r="C572" t="s">
        <v>456</v>
      </c>
      <c r="D572" t="s">
        <v>6017</v>
      </c>
      <c r="E572" t="s">
        <v>11</v>
      </c>
      <c r="F572">
        <v>1998</v>
      </c>
      <c r="G572">
        <v>7.2</v>
      </c>
      <c r="H572">
        <v>6719300</v>
      </c>
      <c r="I572">
        <v>2000000</v>
      </c>
      <c r="J572">
        <f t="shared" si="8"/>
        <v>4719300</v>
      </c>
      <c r="K572">
        <f>Table1[[#This Row],[Profit]]*100/Table1[[#This Row],[budget]]</f>
        <v>235.965</v>
      </c>
      <c r="M572" t="s">
        <v>589</v>
      </c>
    </row>
    <row r="573" spans="1:16" x14ac:dyDescent="0.45">
      <c r="A573" t="s">
        <v>1827</v>
      </c>
      <c r="B573">
        <v>80</v>
      </c>
      <c r="C573" t="s">
        <v>527</v>
      </c>
      <c r="D573" t="s">
        <v>5314</v>
      </c>
      <c r="E573" t="s">
        <v>11</v>
      </c>
      <c r="F573">
        <v>2010</v>
      </c>
      <c r="G573">
        <v>6.3</v>
      </c>
      <c r="H573">
        <v>33583175</v>
      </c>
      <c r="I573">
        <v>10000000</v>
      </c>
      <c r="J573">
        <f t="shared" si="8"/>
        <v>23583175</v>
      </c>
      <c r="K573">
        <f>Table1[[#This Row],[Profit]]*100/Table1[[#This Row],[budget]]</f>
        <v>235.83175</v>
      </c>
      <c r="M573" t="s">
        <v>6366</v>
      </c>
      <c r="N573" t="s">
        <v>1426</v>
      </c>
    </row>
    <row r="574" spans="1:16" x14ac:dyDescent="0.45">
      <c r="A574" t="s">
        <v>464</v>
      </c>
      <c r="B574">
        <v>106</v>
      </c>
      <c r="C574" t="s">
        <v>187</v>
      </c>
      <c r="D574" t="s">
        <v>3888</v>
      </c>
      <c r="E574" t="s">
        <v>11</v>
      </c>
      <c r="F574">
        <v>2011</v>
      </c>
      <c r="G574">
        <v>6.9</v>
      </c>
      <c r="H574">
        <v>117528646</v>
      </c>
      <c r="I574">
        <v>35000000</v>
      </c>
      <c r="J574">
        <f t="shared" si="8"/>
        <v>82528646</v>
      </c>
      <c r="K574">
        <f>Table1[[#This Row],[Profit]]*100/Table1[[#This Row],[budget]]</f>
        <v>235.79613142857144</v>
      </c>
      <c r="M574" t="s">
        <v>6359</v>
      </c>
    </row>
    <row r="575" spans="1:16" x14ac:dyDescent="0.45">
      <c r="A575" t="s">
        <v>2285</v>
      </c>
      <c r="B575">
        <v>113</v>
      </c>
      <c r="C575" t="s">
        <v>589</v>
      </c>
      <c r="D575" t="s">
        <v>5955</v>
      </c>
      <c r="E575" t="s">
        <v>11</v>
      </c>
      <c r="F575">
        <v>1997</v>
      </c>
      <c r="G575">
        <v>7.1</v>
      </c>
      <c r="H575">
        <v>9054736</v>
      </c>
      <c r="I575">
        <v>2700000</v>
      </c>
      <c r="J575">
        <f t="shared" si="8"/>
        <v>6354736</v>
      </c>
      <c r="K575">
        <f>Table1[[#This Row],[Profit]]*100/Table1[[#This Row],[budget]]</f>
        <v>235.36059259259258</v>
      </c>
    </row>
    <row r="576" spans="1:16" x14ac:dyDescent="0.45">
      <c r="A576" t="s">
        <v>1202</v>
      </c>
      <c r="B576">
        <v>108</v>
      </c>
      <c r="C576" t="s">
        <v>48</v>
      </c>
      <c r="D576" t="s">
        <v>4311</v>
      </c>
      <c r="E576" t="s">
        <v>11</v>
      </c>
      <c r="F576">
        <v>2009</v>
      </c>
      <c r="G576">
        <v>7.4</v>
      </c>
      <c r="H576">
        <v>83813460</v>
      </c>
      <c r="I576">
        <v>25000000</v>
      </c>
      <c r="J576">
        <f t="shared" si="8"/>
        <v>58813460</v>
      </c>
      <c r="K576">
        <f>Table1[[#This Row],[Profit]]*100/Table1[[#This Row],[budget]]</f>
        <v>235.25384</v>
      </c>
      <c r="M576" t="s">
        <v>2286</v>
      </c>
    </row>
    <row r="577" spans="1:15" x14ac:dyDescent="0.45">
      <c r="A577" t="s">
        <v>546</v>
      </c>
      <c r="B577">
        <v>108</v>
      </c>
      <c r="C577" t="s">
        <v>306</v>
      </c>
      <c r="D577" t="s">
        <v>3816</v>
      </c>
      <c r="E577" t="s">
        <v>11</v>
      </c>
      <c r="F577">
        <v>2002</v>
      </c>
      <c r="G577">
        <v>6.1</v>
      </c>
      <c r="H577">
        <v>127214072</v>
      </c>
      <c r="I577">
        <v>38000000</v>
      </c>
      <c r="J577">
        <f t="shared" si="8"/>
        <v>89214072</v>
      </c>
      <c r="K577">
        <f>Table1[[#This Row],[Profit]]*100/Table1[[#This Row],[budget]]</f>
        <v>234.77387368421051</v>
      </c>
      <c r="M577" t="s">
        <v>2286</v>
      </c>
    </row>
    <row r="578" spans="1:15" x14ac:dyDescent="0.45">
      <c r="A578" t="s">
        <v>633</v>
      </c>
      <c r="B578">
        <v>132</v>
      </c>
      <c r="C578" t="s">
        <v>642</v>
      </c>
      <c r="D578" t="s">
        <v>4085</v>
      </c>
      <c r="E578" t="s">
        <v>11</v>
      </c>
      <c r="F578">
        <v>2004</v>
      </c>
      <c r="G578">
        <v>8.1</v>
      </c>
      <c r="H578">
        <v>100422786</v>
      </c>
      <c r="I578">
        <v>30000000</v>
      </c>
      <c r="J578">
        <f t="shared" ref="J578:J641" si="9">H578-I578</f>
        <v>70422786</v>
      </c>
      <c r="K578">
        <f>Table1[[#This Row],[Profit]]*100/Table1[[#This Row],[budget]]</f>
        <v>234.74261999999999</v>
      </c>
      <c r="M578" t="s">
        <v>6361</v>
      </c>
    </row>
    <row r="579" spans="1:15" x14ac:dyDescent="0.45">
      <c r="A579" t="s">
        <v>1188</v>
      </c>
      <c r="B579">
        <v>123</v>
      </c>
      <c r="C579" t="s">
        <v>51</v>
      </c>
      <c r="D579" t="s">
        <v>5049</v>
      </c>
      <c r="E579" t="s">
        <v>11</v>
      </c>
      <c r="F579">
        <v>1977</v>
      </c>
      <c r="G579">
        <v>7.1</v>
      </c>
      <c r="H579">
        <v>46800000</v>
      </c>
      <c r="I579">
        <v>14000000</v>
      </c>
      <c r="J579">
        <f t="shared" si="9"/>
        <v>32800000</v>
      </c>
      <c r="K579">
        <f>Table1[[#This Row],[Profit]]*100/Table1[[#This Row],[budget]]</f>
        <v>234.28571428571428</v>
      </c>
      <c r="M579" t="s">
        <v>178</v>
      </c>
      <c r="N579" t="s">
        <v>1630</v>
      </c>
      <c r="O579" t="s">
        <v>1426</v>
      </c>
    </row>
    <row r="580" spans="1:15" x14ac:dyDescent="0.45">
      <c r="A580" t="s">
        <v>671</v>
      </c>
      <c r="B580">
        <v>94</v>
      </c>
      <c r="C580" t="s">
        <v>626</v>
      </c>
      <c r="D580" t="s">
        <v>4800</v>
      </c>
      <c r="E580" t="s">
        <v>11</v>
      </c>
      <c r="F580">
        <v>2011</v>
      </c>
      <c r="G580">
        <v>7.7</v>
      </c>
      <c r="H580">
        <v>56816662</v>
      </c>
      <c r="I580">
        <v>17000000</v>
      </c>
      <c r="J580">
        <f t="shared" si="9"/>
        <v>39816662</v>
      </c>
      <c r="K580">
        <f>Table1[[#This Row],[Profit]]*100/Table1[[#This Row],[budget]]</f>
        <v>234.21565882352942</v>
      </c>
      <c r="M580" t="s">
        <v>6364</v>
      </c>
      <c r="N580" t="s">
        <v>2286</v>
      </c>
    </row>
    <row r="581" spans="1:15" x14ac:dyDescent="0.45">
      <c r="A581" t="s">
        <v>2259</v>
      </c>
      <c r="B581">
        <v>84</v>
      </c>
      <c r="C581" t="s">
        <v>318</v>
      </c>
      <c r="D581" t="s">
        <v>5920</v>
      </c>
      <c r="E581" t="s">
        <v>11</v>
      </c>
      <c r="F581">
        <v>2009</v>
      </c>
      <c r="G581">
        <v>5.9</v>
      </c>
      <c r="H581">
        <v>10017041</v>
      </c>
      <c r="I581">
        <v>3000000</v>
      </c>
      <c r="J581">
        <f t="shared" si="9"/>
        <v>7017041</v>
      </c>
      <c r="K581">
        <f>Table1[[#This Row],[Profit]]*100/Table1[[#This Row],[budget]]</f>
        <v>233.90136666666666</v>
      </c>
      <c r="M581" t="s">
        <v>302</v>
      </c>
      <c r="N581" t="s">
        <v>6359</v>
      </c>
    </row>
    <row r="582" spans="1:15" x14ac:dyDescent="0.45">
      <c r="A582" t="s">
        <v>1571</v>
      </c>
      <c r="B582">
        <v>98</v>
      </c>
      <c r="C582" t="s">
        <v>1304</v>
      </c>
      <c r="D582" t="s">
        <v>4753</v>
      </c>
      <c r="E582" t="s">
        <v>11</v>
      </c>
      <c r="F582">
        <v>2003</v>
      </c>
      <c r="G582">
        <v>7.1</v>
      </c>
      <c r="H582">
        <v>60057639</v>
      </c>
      <c r="I582">
        <v>18000000</v>
      </c>
      <c r="J582">
        <f t="shared" si="9"/>
        <v>42057639</v>
      </c>
      <c r="K582">
        <f>Table1[[#This Row],[Profit]]*100/Table1[[#This Row],[budget]]</f>
        <v>233.65355</v>
      </c>
      <c r="M582" t="s">
        <v>6359</v>
      </c>
      <c r="N582" t="s">
        <v>589</v>
      </c>
    </row>
    <row r="583" spans="1:15" x14ac:dyDescent="0.45">
      <c r="A583" t="s">
        <v>1674</v>
      </c>
      <c r="B583">
        <v>115</v>
      </c>
      <c r="C583" t="s">
        <v>1675</v>
      </c>
      <c r="D583" t="s">
        <v>4935</v>
      </c>
      <c r="E583" t="s">
        <v>11</v>
      </c>
      <c r="F583">
        <v>1994</v>
      </c>
      <c r="G583">
        <v>7.3</v>
      </c>
      <c r="H583">
        <v>50003300</v>
      </c>
      <c r="I583">
        <v>15000000</v>
      </c>
      <c r="J583">
        <f t="shared" si="9"/>
        <v>35003300</v>
      </c>
      <c r="K583">
        <f>Table1[[#This Row],[Profit]]*100/Table1[[#This Row],[budget]]</f>
        <v>233.35533333333333</v>
      </c>
      <c r="M583" t="s">
        <v>6363</v>
      </c>
      <c r="N583" t="s">
        <v>2286</v>
      </c>
    </row>
    <row r="584" spans="1:15" x14ac:dyDescent="0.45">
      <c r="A584" t="s">
        <v>1086</v>
      </c>
      <c r="B584">
        <v>94</v>
      </c>
      <c r="C584" t="s">
        <v>485</v>
      </c>
      <c r="D584" t="s">
        <v>4754</v>
      </c>
      <c r="E584" t="s">
        <v>11</v>
      </c>
      <c r="F584">
        <v>2016</v>
      </c>
      <c r="G584">
        <v>6.1</v>
      </c>
      <c r="H584">
        <v>59573085</v>
      </c>
      <c r="I584">
        <v>18000000</v>
      </c>
      <c r="J584">
        <f t="shared" si="9"/>
        <v>41573085</v>
      </c>
      <c r="K584">
        <f>Table1[[#This Row],[Profit]]*100/Table1[[#This Row],[budget]]</f>
        <v>230.96158333333332</v>
      </c>
      <c r="M584" t="s">
        <v>6363</v>
      </c>
      <c r="N584" t="s">
        <v>2286</v>
      </c>
    </row>
    <row r="585" spans="1:15" x14ac:dyDescent="0.45">
      <c r="A585" t="s">
        <v>754</v>
      </c>
      <c r="B585">
        <v>122</v>
      </c>
      <c r="C585" t="s">
        <v>456</v>
      </c>
      <c r="D585" t="s">
        <v>5330</v>
      </c>
      <c r="E585" t="s">
        <v>11</v>
      </c>
      <c r="F585">
        <v>2015</v>
      </c>
      <c r="G585">
        <v>6.6</v>
      </c>
      <c r="H585">
        <v>33071558</v>
      </c>
      <c r="I585">
        <v>10000000</v>
      </c>
      <c r="J585">
        <f t="shared" si="9"/>
        <v>23071558</v>
      </c>
      <c r="K585">
        <f>Table1[[#This Row],[Profit]]*100/Table1[[#This Row],[budget]]</f>
        <v>230.71557999999999</v>
      </c>
      <c r="M585" t="s">
        <v>589</v>
      </c>
    </row>
    <row r="586" spans="1:15" x14ac:dyDescent="0.45">
      <c r="A586" t="s">
        <v>683</v>
      </c>
      <c r="B586">
        <v>106</v>
      </c>
      <c r="C586" t="s">
        <v>748</v>
      </c>
      <c r="D586" t="s">
        <v>4862</v>
      </c>
      <c r="E586" t="s">
        <v>11</v>
      </c>
      <c r="F586">
        <v>1999</v>
      </c>
      <c r="G586">
        <v>6.4</v>
      </c>
      <c r="H586">
        <v>52885587</v>
      </c>
      <c r="I586">
        <v>16000000</v>
      </c>
      <c r="J586">
        <f t="shared" si="9"/>
        <v>36885587</v>
      </c>
      <c r="K586">
        <f>Table1[[#This Row],[Profit]]*100/Table1[[#This Row],[budget]]</f>
        <v>230.53491875</v>
      </c>
      <c r="M586" t="s">
        <v>589</v>
      </c>
      <c r="N586" t="s">
        <v>2286</v>
      </c>
      <c r="O586" t="s">
        <v>6361</v>
      </c>
    </row>
    <row r="587" spans="1:15" x14ac:dyDescent="0.45">
      <c r="A587" t="s">
        <v>321</v>
      </c>
      <c r="B587">
        <v>154</v>
      </c>
      <c r="C587" t="s">
        <v>279</v>
      </c>
      <c r="D587" t="s">
        <v>5172</v>
      </c>
      <c r="E587" t="s">
        <v>11</v>
      </c>
      <c r="F587">
        <v>1997</v>
      </c>
      <c r="G587">
        <v>7.5</v>
      </c>
      <c r="H587">
        <v>39647595</v>
      </c>
      <c r="I587">
        <v>12000000</v>
      </c>
      <c r="J587">
        <f t="shared" si="9"/>
        <v>27647595</v>
      </c>
      <c r="K587">
        <f>Table1[[#This Row],[Profit]]*100/Table1[[#This Row],[budget]]</f>
        <v>230.396625</v>
      </c>
      <c r="M587" t="s">
        <v>1426</v>
      </c>
    </row>
    <row r="588" spans="1:15" x14ac:dyDescent="0.45">
      <c r="A588" t="s">
        <v>1897</v>
      </c>
      <c r="B588">
        <v>109</v>
      </c>
      <c r="C588" t="s">
        <v>1898</v>
      </c>
      <c r="D588" t="s">
        <v>5316</v>
      </c>
      <c r="E588" t="s">
        <v>11</v>
      </c>
      <c r="F588">
        <v>1985</v>
      </c>
      <c r="G588">
        <v>6.9</v>
      </c>
      <c r="H588">
        <v>33000000</v>
      </c>
      <c r="I588">
        <v>10000000</v>
      </c>
      <c r="J588">
        <f t="shared" si="9"/>
        <v>23000000</v>
      </c>
      <c r="K588">
        <f>Table1[[#This Row],[Profit]]*100/Table1[[#This Row],[budget]]</f>
        <v>230</v>
      </c>
      <c r="M588" t="s">
        <v>302</v>
      </c>
      <c r="N588" t="s">
        <v>589</v>
      </c>
      <c r="O588" t="s">
        <v>6360</v>
      </c>
    </row>
    <row r="589" spans="1:15" x14ac:dyDescent="0.45">
      <c r="A589" t="s">
        <v>387</v>
      </c>
      <c r="B589">
        <v>109</v>
      </c>
      <c r="C589" t="s">
        <v>318</v>
      </c>
      <c r="D589" t="s">
        <v>3660</v>
      </c>
      <c r="E589" t="s">
        <v>11</v>
      </c>
      <c r="F589">
        <v>2012</v>
      </c>
      <c r="G589">
        <v>7.2</v>
      </c>
      <c r="H589">
        <v>138447667</v>
      </c>
      <c r="I589">
        <v>42000000</v>
      </c>
      <c r="J589">
        <f t="shared" si="9"/>
        <v>96447667</v>
      </c>
      <c r="K589">
        <f>Table1[[#This Row],[Profit]]*100/Table1[[#This Row],[budget]]</f>
        <v>229.63730238095238</v>
      </c>
      <c r="M589" t="s">
        <v>302</v>
      </c>
      <c r="N589" t="s">
        <v>6359</v>
      </c>
    </row>
    <row r="590" spans="1:15" x14ac:dyDescent="0.45">
      <c r="A590" t="s">
        <v>9</v>
      </c>
      <c r="B590">
        <v>194</v>
      </c>
      <c r="C590" t="s">
        <v>48</v>
      </c>
      <c r="D590" t="s">
        <v>2600</v>
      </c>
      <c r="E590" t="s">
        <v>11</v>
      </c>
      <c r="F590">
        <v>1997</v>
      </c>
      <c r="G590">
        <v>7.7</v>
      </c>
      <c r="H590">
        <v>658672302</v>
      </c>
      <c r="I590">
        <v>200000000</v>
      </c>
      <c r="J590">
        <f t="shared" si="9"/>
        <v>458672302</v>
      </c>
      <c r="K590">
        <f>Table1[[#This Row],[Profit]]*100/Table1[[#This Row],[budget]]</f>
        <v>229.336151</v>
      </c>
      <c r="M590" t="s">
        <v>2286</v>
      </c>
    </row>
    <row r="591" spans="1:15" x14ac:dyDescent="0.45">
      <c r="A591" t="s">
        <v>1333</v>
      </c>
      <c r="B591">
        <v>114</v>
      </c>
      <c r="C591" t="s">
        <v>1304</v>
      </c>
      <c r="D591" t="s">
        <v>4579</v>
      </c>
      <c r="E591" t="s">
        <v>11</v>
      </c>
      <c r="F591">
        <v>2012</v>
      </c>
      <c r="G591">
        <v>4.8</v>
      </c>
      <c r="H591">
        <v>65623128</v>
      </c>
      <c r="I591">
        <v>20000000</v>
      </c>
      <c r="J591">
        <f t="shared" si="9"/>
        <v>45623128</v>
      </c>
      <c r="K591">
        <f>Table1[[#This Row],[Profit]]*100/Table1[[#This Row],[budget]]</f>
        <v>228.11564000000001</v>
      </c>
      <c r="M591" t="s">
        <v>6359</v>
      </c>
      <c r="N591" t="s">
        <v>589</v>
      </c>
    </row>
    <row r="592" spans="1:15" x14ac:dyDescent="0.45">
      <c r="A592" t="s">
        <v>587</v>
      </c>
      <c r="B592">
        <v>101</v>
      </c>
      <c r="C592" t="s">
        <v>589</v>
      </c>
      <c r="D592" t="s">
        <v>5146</v>
      </c>
      <c r="E592" t="s">
        <v>11</v>
      </c>
      <c r="F592">
        <v>2011</v>
      </c>
      <c r="G592">
        <v>7.1</v>
      </c>
      <c r="H592">
        <v>40962534</v>
      </c>
      <c r="I592">
        <v>12500000</v>
      </c>
      <c r="J592">
        <f t="shared" si="9"/>
        <v>28462534</v>
      </c>
      <c r="K592">
        <f>Table1[[#This Row],[Profit]]*100/Table1[[#This Row],[budget]]</f>
        <v>227.70027200000001</v>
      </c>
    </row>
    <row r="593" spans="1:16" x14ac:dyDescent="0.45">
      <c r="A593" t="s">
        <v>136</v>
      </c>
      <c r="B593">
        <v>123</v>
      </c>
      <c r="C593" t="s">
        <v>1066</v>
      </c>
      <c r="D593" t="s">
        <v>4019</v>
      </c>
      <c r="E593" t="s">
        <v>11</v>
      </c>
      <c r="F593">
        <v>1996</v>
      </c>
      <c r="G593">
        <v>6.4</v>
      </c>
      <c r="H593">
        <v>104632573</v>
      </c>
      <c r="I593">
        <v>32000000</v>
      </c>
      <c r="J593">
        <f t="shared" si="9"/>
        <v>72632573</v>
      </c>
      <c r="K593">
        <f>Table1[[#This Row],[Profit]]*100/Table1[[#This Row],[budget]]</f>
        <v>226.97679062500001</v>
      </c>
      <c r="M593" t="s">
        <v>6364</v>
      </c>
      <c r="N593" t="s">
        <v>2286</v>
      </c>
      <c r="O593" t="s">
        <v>1630</v>
      </c>
    </row>
    <row r="594" spans="1:16" x14ac:dyDescent="0.45">
      <c r="A594" t="s">
        <v>134</v>
      </c>
      <c r="B594">
        <v>146</v>
      </c>
      <c r="C594" t="s">
        <v>218</v>
      </c>
      <c r="D594" t="s">
        <v>2762</v>
      </c>
      <c r="E594" t="s">
        <v>11</v>
      </c>
      <c r="F594">
        <v>2013</v>
      </c>
      <c r="G594">
        <v>7.6</v>
      </c>
      <c r="H594">
        <v>424645577</v>
      </c>
      <c r="I594">
        <v>130000000</v>
      </c>
      <c r="J594">
        <f t="shared" si="9"/>
        <v>294645577</v>
      </c>
      <c r="K594">
        <f>Table1[[#This Row],[Profit]]*100/Table1[[#This Row],[budget]]</f>
        <v>226.65044384615385</v>
      </c>
      <c r="M594" t="s">
        <v>1630</v>
      </c>
      <c r="N594" t="s">
        <v>1426</v>
      </c>
    </row>
    <row r="595" spans="1:16" x14ac:dyDescent="0.45">
      <c r="A595" t="s">
        <v>2323</v>
      </c>
      <c r="B595">
        <v>100</v>
      </c>
      <c r="C595" t="s">
        <v>589</v>
      </c>
      <c r="D595" t="s">
        <v>6019</v>
      </c>
      <c r="E595" t="s">
        <v>11</v>
      </c>
      <c r="F595">
        <v>2010</v>
      </c>
      <c r="G595">
        <v>7.2</v>
      </c>
      <c r="H595">
        <v>6531491</v>
      </c>
      <c r="I595">
        <v>2000000</v>
      </c>
      <c r="J595">
        <f t="shared" si="9"/>
        <v>4531491</v>
      </c>
      <c r="K595">
        <f>Table1[[#This Row],[Profit]]*100/Table1[[#This Row],[budget]]</f>
        <v>226.57454999999999</v>
      </c>
    </row>
    <row r="596" spans="1:16" x14ac:dyDescent="0.45">
      <c r="A596" t="s">
        <v>1999</v>
      </c>
      <c r="B596">
        <v>142</v>
      </c>
      <c r="C596" t="s">
        <v>15</v>
      </c>
      <c r="D596" t="s">
        <v>5550</v>
      </c>
      <c r="E596" t="s">
        <v>11</v>
      </c>
      <c r="F596">
        <v>1969</v>
      </c>
      <c r="G596">
        <v>6.8</v>
      </c>
      <c r="H596">
        <v>22800000</v>
      </c>
      <c r="I596">
        <v>7000000</v>
      </c>
      <c r="J596">
        <f t="shared" si="9"/>
        <v>15800000</v>
      </c>
      <c r="K596">
        <f>Table1[[#This Row],[Profit]]*100/Table1[[#This Row],[budget]]</f>
        <v>225.71428571428572</v>
      </c>
      <c r="M596" t="s">
        <v>178</v>
      </c>
      <c r="N596" t="s">
        <v>1426</v>
      </c>
    </row>
    <row r="597" spans="1:16" x14ac:dyDescent="0.45">
      <c r="A597" t="s">
        <v>1998</v>
      </c>
      <c r="B597">
        <v>94</v>
      </c>
      <c r="C597" t="s">
        <v>306</v>
      </c>
      <c r="D597" t="s">
        <v>5483</v>
      </c>
      <c r="E597" t="s">
        <v>11</v>
      </c>
      <c r="F597">
        <v>2014</v>
      </c>
      <c r="G597">
        <v>6.1</v>
      </c>
      <c r="H597">
        <v>26049082</v>
      </c>
      <c r="I597">
        <v>8000000</v>
      </c>
      <c r="J597">
        <f t="shared" si="9"/>
        <v>18049082</v>
      </c>
      <c r="K597">
        <f>Table1[[#This Row],[Profit]]*100/Table1[[#This Row],[budget]]</f>
        <v>225.61352500000001</v>
      </c>
      <c r="M597" t="s">
        <v>2286</v>
      </c>
    </row>
    <row r="598" spans="1:16" x14ac:dyDescent="0.45">
      <c r="A598" t="s">
        <v>864</v>
      </c>
      <c r="B598">
        <v>93</v>
      </c>
      <c r="C598" t="s">
        <v>721</v>
      </c>
      <c r="D598" t="s">
        <v>5822</v>
      </c>
      <c r="E598" t="s">
        <v>11</v>
      </c>
      <c r="F598">
        <v>1988</v>
      </c>
      <c r="G598">
        <v>7.3</v>
      </c>
      <c r="H598">
        <v>13008928</v>
      </c>
      <c r="I598">
        <v>4000000</v>
      </c>
      <c r="J598">
        <f t="shared" si="9"/>
        <v>9008928</v>
      </c>
      <c r="K598">
        <f>Table1[[#This Row],[Profit]]*100/Table1[[#This Row],[budget]]</f>
        <v>225.22319999999999</v>
      </c>
      <c r="M598" t="s">
        <v>1630</v>
      </c>
      <c r="N598" t="s">
        <v>1426</v>
      </c>
    </row>
    <row r="599" spans="1:16" x14ac:dyDescent="0.45">
      <c r="A599" t="s">
        <v>1997</v>
      </c>
      <c r="B599">
        <v>90</v>
      </c>
      <c r="C599" t="s">
        <v>527</v>
      </c>
      <c r="D599" t="s">
        <v>5482</v>
      </c>
      <c r="E599" t="s">
        <v>11</v>
      </c>
      <c r="F599">
        <v>2008</v>
      </c>
      <c r="G599">
        <v>5.2</v>
      </c>
      <c r="H599">
        <v>25926543</v>
      </c>
      <c r="I599">
        <v>8000000</v>
      </c>
      <c r="J599">
        <f t="shared" si="9"/>
        <v>17926543</v>
      </c>
      <c r="K599">
        <f>Table1[[#This Row],[Profit]]*100/Table1[[#This Row],[budget]]</f>
        <v>224.08178749999999</v>
      </c>
      <c r="M599" t="s">
        <v>6366</v>
      </c>
      <c r="N599" t="s">
        <v>1426</v>
      </c>
    </row>
    <row r="600" spans="1:16" x14ac:dyDescent="0.45">
      <c r="A600" t="s">
        <v>29</v>
      </c>
      <c r="B600">
        <v>117</v>
      </c>
      <c r="C600" t="s">
        <v>285</v>
      </c>
      <c r="D600" t="s">
        <v>3220</v>
      </c>
      <c r="E600" t="s">
        <v>11</v>
      </c>
      <c r="F600">
        <v>2006</v>
      </c>
      <c r="G600">
        <v>7.7</v>
      </c>
      <c r="H600">
        <v>210592590</v>
      </c>
      <c r="I600">
        <v>65000000</v>
      </c>
      <c r="J600">
        <f t="shared" si="9"/>
        <v>145592590</v>
      </c>
      <c r="K600">
        <f>Table1[[#This Row],[Profit]]*100/Table1[[#This Row],[budget]]</f>
        <v>223.98859999999999</v>
      </c>
      <c r="M600" t="s">
        <v>589</v>
      </c>
      <c r="N600" t="s">
        <v>6364</v>
      </c>
      <c r="O600" t="s">
        <v>6368</v>
      </c>
    </row>
    <row r="601" spans="1:16" x14ac:dyDescent="0.45">
      <c r="A601" t="s">
        <v>317</v>
      </c>
      <c r="B601">
        <v>98</v>
      </c>
      <c r="C601" t="s">
        <v>302</v>
      </c>
      <c r="D601" t="s">
        <v>4290</v>
      </c>
      <c r="E601" t="s">
        <v>11</v>
      </c>
      <c r="F601">
        <v>2004</v>
      </c>
      <c r="G601">
        <v>7.2</v>
      </c>
      <c r="H601">
        <v>84136909</v>
      </c>
      <c r="I601">
        <v>26000000</v>
      </c>
      <c r="J601">
        <f t="shared" si="9"/>
        <v>58136909</v>
      </c>
      <c r="K601">
        <f>Table1[[#This Row],[Profit]]*100/Table1[[#This Row],[budget]]</f>
        <v>223.60349615384615</v>
      </c>
    </row>
    <row r="602" spans="1:16" x14ac:dyDescent="0.45">
      <c r="A602" t="s">
        <v>870</v>
      </c>
      <c r="B602">
        <v>117</v>
      </c>
      <c r="C602" t="s">
        <v>318</v>
      </c>
      <c r="D602" t="s">
        <v>4257</v>
      </c>
      <c r="E602" t="s">
        <v>11</v>
      </c>
      <c r="F602">
        <v>2008</v>
      </c>
      <c r="G602">
        <v>7</v>
      </c>
      <c r="H602">
        <v>87341380</v>
      </c>
      <c r="I602">
        <v>27000000</v>
      </c>
      <c r="J602">
        <f t="shared" si="9"/>
        <v>60341380</v>
      </c>
      <c r="K602">
        <f>Table1[[#This Row],[Profit]]*100/Table1[[#This Row],[budget]]</f>
        <v>223.48659259259259</v>
      </c>
      <c r="M602" t="s">
        <v>302</v>
      </c>
      <c r="N602" t="s">
        <v>6359</v>
      </c>
    </row>
    <row r="603" spans="1:16" x14ac:dyDescent="0.45">
      <c r="A603" t="s">
        <v>799</v>
      </c>
      <c r="B603">
        <v>88</v>
      </c>
      <c r="C603" t="s">
        <v>529</v>
      </c>
      <c r="D603" t="s">
        <v>3887</v>
      </c>
      <c r="E603" t="s">
        <v>11</v>
      </c>
      <c r="F603">
        <v>2001</v>
      </c>
      <c r="G603">
        <v>5.4</v>
      </c>
      <c r="H603">
        <v>112692062</v>
      </c>
      <c r="I603">
        <v>35000000</v>
      </c>
      <c r="J603">
        <f t="shared" si="9"/>
        <v>77692062</v>
      </c>
      <c r="K603">
        <f>Table1[[#This Row],[Profit]]*100/Table1[[#This Row],[budget]]</f>
        <v>221.97731999999999</v>
      </c>
      <c r="M603" t="s">
        <v>178</v>
      </c>
      <c r="N603" t="s">
        <v>302</v>
      </c>
      <c r="O603" t="s">
        <v>6363</v>
      </c>
      <c r="P603" t="s">
        <v>1630</v>
      </c>
    </row>
    <row r="604" spans="1:16" x14ac:dyDescent="0.45">
      <c r="A604" t="s">
        <v>403</v>
      </c>
      <c r="B604">
        <v>92</v>
      </c>
      <c r="C604" t="s">
        <v>663</v>
      </c>
      <c r="D604" t="s">
        <v>5229</v>
      </c>
      <c r="E604" t="s">
        <v>11</v>
      </c>
      <c r="F604">
        <v>1996</v>
      </c>
      <c r="G604">
        <v>7</v>
      </c>
      <c r="H604">
        <v>38624000</v>
      </c>
      <c r="I604">
        <v>12000000</v>
      </c>
      <c r="J604">
        <f t="shared" si="9"/>
        <v>26624000</v>
      </c>
      <c r="K604">
        <f>Table1[[#This Row],[Profit]]*100/Table1[[#This Row],[budget]]</f>
        <v>221.86666666666667</v>
      </c>
      <c r="M604" t="s">
        <v>6361</v>
      </c>
    </row>
    <row r="605" spans="1:16" x14ac:dyDescent="0.45">
      <c r="A605" t="s">
        <v>1231</v>
      </c>
      <c r="B605">
        <v>140</v>
      </c>
      <c r="C605" t="s">
        <v>1410</v>
      </c>
      <c r="D605" t="s">
        <v>5317</v>
      </c>
      <c r="E605" t="s">
        <v>11</v>
      </c>
      <c r="F605">
        <v>1992</v>
      </c>
      <c r="G605">
        <v>5.4</v>
      </c>
      <c r="H605">
        <v>32101000</v>
      </c>
      <c r="I605">
        <v>10000000</v>
      </c>
      <c r="J605">
        <f t="shared" si="9"/>
        <v>22101000</v>
      </c>
      <c r="K605">
        <f>Table1[[#This Row],[Profit]]*100/Table1[[#This Row],[budget]]</f>
        <v>221.01</v>
      </c>
      <c r="M605" t="s">
        <v>1630</v>
      </c>
    </row>
    <row r="606" spans="1:16" x14ac:dyDescent="0.45">
      <c r="A606" t="s">
        <v>9</v>
      </c>
      <c r="B606">
        <v>178</v>
      </c>
      <c r="C606" t="s">
        <v>10</v>
      </c>
      <c r="D606" t="s">
        <v>2583</v>
      </c>
      <c r="E606" t="s">
        <v>11</v>
      </c>
      <c r="F606">
        <v>2009</v>
      </c>
      <c r="G606">
        <v>7.9</v>
      </c>
      <c r="H606">
        <v>760505847</v>
      </c>
      <c r="I606">
        <v>237000000</v>
      </c>
      <c r="J606">
        <f t="shared" si="9"/>
        <v>523505847</v>
      </c>
      <c r="K606">
        <f>Table1[[#This Row],[Profit]]*100/Table1[[#This Row],[budget]]</f>
        <v>220.88854303797467</v>
      </c>
      <c r="M606" t="s">
        <v>178</v>
      </c>
      <c r="N606" t="s">
        <v>6364</v>
      </c>
      <c r="O606" t="s">
        <v>1630</v>
      </c>
    </row>
    <row r="607" spans="1:16" x14ac:dyDescent="0.45">
      <c r="A607" t="s">
        <v>961</v>
      </c>
      <c r="B607">
        <v>102</v>
      </c>
      <c r="C607" t="s">
        <v>997</v>
      </c>
      <c r="D607" t="s">
        <v>4551</v>
      </c>
      <c r="E607" t="s">
        <v>11</v>
      </c>
      <c r="F607">
        <v>2009</v>
      </c>
      <c r="G607">
        <v>6.4</v>
      </c>
      <c r="H607">
        <v>64149837</v>
      </c>
      <c r="I607">
        <v>20000000</v>
      </c>
      <c r="J607">
        <f t="shared" si="9"/>
        <v>44149837</v>
      </c>
      <c r="K607">
        <f>Table1[[#This Row],[Profit]]*100/Table1[[#This Row],[budget]]</f>
        <v>220.74918500000001</v>
      </c>
      <c r="M607" t="s">
        <v>589</v>
      </c>
      <c r="N607" t="s">
        <v>6363</v>
      </c>
      <c r="O607" t="s">
        <v>6364</v>
      </c>
      <c r="P607" t="s">
        <v>2286</v>
      </c>
    </row>
    <row r="608" spans="1:16" x14ac:dyDescent="0.45">
      <c r="A608" t="s">
        <v>273</v>
      </c>
      <c r="B608">
        <v>95</v>
      </c>
      <c r="C608" t="s">
        <v>1279</v>
      </c>
      <c r="D608" t="s">
        <v>5702</v>
      </c>
      <c r="E608" t="s">
        <v>11</v>
      </c>
      <c r="F608">
        <v>2001</v>
      </c>
      <c r="G608">
        <v>6.2</v>
      </c>
      <c r="H608">
        <v>16017403</v>
      </c>
      <c r="I608">
        <v>5000000</v>
      </c>
      <c r="J608">
        <f t="shared" si="9"/>
        <v>11017403</v>
      </c>
      <c r="K608">
        <f>Table1[[#This Row],[Profit]]*100/Table1[[#This Row],[budget]]</f>
        <v>220.34806</v>
      </c>
      <c r="M608" t="s">
        <v>2286</v>
      </c>
      <c r="N608" t="s">
        <v>1426</v>
      </c>
    </row>
    <row r="609" spans="1:16" x14ac:dyDescent="0.45">
      <c r="A609" t="s">
        <v>700</v>
      </c>
      <c r="B609">
        <v>88</v>
      </c>
      <c r="C609" t="s">
        <v>1409</v>
      </c>
      <c r="D609" t="s">
        <v>4456</v>
      </c>
      <c r="E609" t="s">
        <v>11</v>
      </c>
      <c r="F609">
        <v>2009</v>
      </c>
      <c r="G609">
        <v>7.7</v>
      </c>
      <c r="H609">
        <v>75590286</v>
      </c>
      <c r="I609">
        <v>23600000</v>
      </c>
      <c r="J609">
        <f t="shared" si="9"/>
        <v>51990286</v>
      </c>
      <c r="K609">
        <f>Table1[[#This Row],[Profit]]*100/Table1[[#This Row],[budget]]</f>
        <v>220.29782203389831</v>
      </c>
      <c r="M609" t="s">
        <v>302</v>
      </c>
      <c r="N609" t="s">
        <v>999</v>
      </c>
      <c r="O609" t="s">
        <v>1630</v>
      </c>
    </row>
    <row r="610" spans="1:16" x14ac:dyDescent="0.45">
      <c r="A610" t="s">
        <v>112</v>
      </c>
      <c r="B610">
        <v>85</v>
      </c>
      <c r="C610" t="s">
        <v>595</v>
      </c>
      <c r="D610" t="s">
        <v>4325</v>
      </c>
      <c r="E610" t="s">
        <v>11</v>
      </c>
      <c r="F610">
        <v>2008</v>
      </c>
      <c r="G610">
        <v>7</v>
      </c>
      <c r="H610">
        <v>80034302</v>
      </c>
      <c r="I610">
        <v>25000000</v>
      </c>
      <c r="J610">
        <f t="shared" si="9"/>
        <v>55034302</v>
      </c>
      <c r="K610">
        <f>Table1[[#This Row],[Profit]]*100/Table1[[#This Row],[budget]]</f>
        <v>220.13720799999999</v>
      </c>
      <c r="M610" t="s">
        <v>178</v>
      </c>
      <c r="N610" t="s">
        <v>999</v>
      </c>
      <c r="O610" t="s">
        <v>1630</v>
      </c>
    </row>
    <row r="611" spans="1:16" x14ac:dyDescent="0.45">
      <c r="A611" t="s">
        <v>1137</v>
      </c>
      <c r="B611">
        <v>108</v>
      </c>
      <c r="C611" t="s">
        <v>896</v>
      </c>
      <c r="D611" t="s">
        <v>4369</v>
      </c>
      <c r="E611" t="s">
        <v>11</v>
      </c>
      <c r="F611">
        <v>2010</v>
      </c>
      <c r="G611">
        <v>6.3</v>
      </c>
      <c r="H611">
        <v>80014842</v>
      </c>
      <c r="I611">
        <v>25000000</v>
      </c>
      <c r="J611">
        <f t="shared" si="9"/>
        <v>55014842</v>
      </c>
      <c r="K611">
        <f>Table1[[#This Row],[Profit]]*100/Table1[[#This Row],[budget]]</f>
        <v>220.05936800000001</v>
      </c>
      <c r="M611" t="s">
        <v>2286</v>
      </c>
      <c r="N611" t="s">
        <v>6368</v>
      </c>
    </row>
    <row r="612" spans="1:16" x14ac:dyDescent="0.45">
      <c r="A612" t="s">
        <v>74</v>
      </c>
      <c r="B612">
        <v>120</v>
      </c>
      <c r="C612" t="s">
        <v>48</v>
      </c>
      <c r="D612" t="s">
        <v>5035</v>
      </c>
      <c r="E612" t="s">
        <v>11</v>
      </c>
      <c r="F612">
        <v>1996</v>
      </c>
      <c r="G612">
        <v>6.8</v>
      </c>
      <c r="H612">
        <v>46338728</v>
      </c>
      <c r="I612">
        <v>14500000</v>
      </c>
      <c r="J612">
        <f t="shared" si="9"/>
        <v>31838728</v>
      </c>
      <c r="K612">
        <f>Table1[[#This Row],[Profit]]*100/Table1[[#This Row],[budget]]</f>
        <v>219.57743448275863</v>
      </c>
      <c r="M612" t="s">
        <v>2286</v>
      </c>
    </row>
    <row r="613" spans="1:16" x14ac:dyDescent="0.45">
      <c r="A613" t="s">
        <v>1676</v>
      </c>
      <c r="B613">
        <v>95</v>
      </c>
      <c r="C613" t="s">
        <v>169</v>
      </c>
      <c r="D613" t="s">
        <v>4841</v>
      </c>
      <c r="E613" t="s">
        <v>11</v>
      </c>
      <c r="F613">
        <v>2012</v>
      </c>
      <c r="G613">
        <v>6.4</v>
      </c>
      <c r="H613">
        <v>54322273</v>
      </c>
      <c r="I613">
        <v>17000000</v>
      </c>
      <c r="J613">
        <f t="shared" si="9"/>
        <v>37322273</v>
      </c>
      <c r="K613">
        <f>Table1[[#This Row],[Profit]]*100/Table1[[#This Row],[budget]]</f>
        <v>219.54278235294117</v>
      </c>
      <c r="M613" t="s">
        <v>6364</v>
      </c>
      <c r="N613" t="s">
        <v>999</v>
      </c>
      <c r="O613" t="s">
        <v>1426</v>
      </c>
    </row>
    <row r="614" spans="1:16" x14ac:dyDescent="0.45">
      <c r="A614" t="s">
        <v>1118</v>
      </c>
      <c r="B614">
        <v>94</v>
      </c>
      <c r="C614" t="s">
        <v>1816</v>
      </c>
      <c r="D614" t="s">
        <v>4424</v>
      </c>
      <c r="E614" t="s">
        <v>11</v>
      </c>
      <c r="F614">
        <v>1986</v>
      </c>
      <c r="G614">
        <v>5.9</v>
      </c>
      <c r="H614">
        <v>79817937</v>
      </c>
      <c r="I614">
        <v>25000000</v>
      </c>
      <c r="J614">
        <f t="shared" si="9"/>
        <v>54817937</v>
      </c>
      <c r="K614">
        <f>Table1[[#This Row],[Profit]]*100/Table1[[#This Row],[budget]]</f>
        <v>219.271748</v>
      </c>
      <c r="M614" t="s">
        <v>178</v>
      </c>
      <c r="N614" t="s">
        <v>302</v>
      </c>
      <c r="O614" t="s">
        <v>6364</v>
      </c>
      <c r="P614" t="s">
        <v>6366</v>
      </c>
    </row>
    <row r="615" spans="1:16" x14ac:dyDescent="0.45">
      <c r="A615" t="s">
        <v>832</v>
      </c>
      <c r="B615">
        <v>86</v>
      </c>
      <c r="C615" t="s">
        <v>733</v>
      </c>
      <c r="D615" t="s">
        <v>4843</v>
      </c>
      <c r="E615" t="s">
        <v>11</v>
      </c>
      <c r="F615">
        <v>2016</v>
      </c>
      <c r="G615">
        <v>6.8</v>
      </c>
      <c r="H615">
        <v>54257433</v>
      </c>
      <c r="I615">
        <v>17000000</v>
      </c>
      <c r="J615">
        <f t="shared" si="9"/>
        <v>37257433</v>
      </c>
      <c r="K615">
        <f>Table1[[#This Row],[Profit]]*100/Table1[[#This Row],[budget]]</f>
        <v>219.16137058823529</v>
      </c>
      <c r="M615" t="s">
        <v>999</v>
      </c>
      <c r="N615" t="s">
        <v>1426</v>
      </c>
    </row>
    <row r="616" spans="1:16" x14ac:dyDescent="0.45">
      <c r="A616" t="s">
        <v>327</v>
      </c>
      <c r="B616">
        <v>87</v>
      </c>
      <c r="C616" t="s">
        <v>889</v>
      </c>
      <c r="D616" t="s">
        <v>4936</v>
      </c>
      <c r="E616" t="s">
        <v>11</v>
      </c>
      <c r="F616">
        <v>2006</v>
      </c>
      <c r="G616">
        <v>5</v>
      </c>
      <c r="H616">
        <v>47860214</v>
      </c>
      <c r="I616">
        <v>15000000</v>
      </c>
      <c r="J616">
        <f t="shared" si="9"/>
        <v>32860214</v>
      </c>
      <c r="K616">
        <f>Table1[[#This Row],[Profit]]*100/Table1[[#This Row],[budget]]</f>
        <v>219.06809333333334</v>
      </c>
      <c r="M616" t="s">
        <v>1426</v>
      </c>
    </row>
    <row r="617" spans="1:16" x14ac:dyDescent="0.45">
      <c r="A617" t="s">
        <v>1622</v>
      </c>
      <c r="B617">
        <v>96</v>
      </c>
      <c r="C617" t="s">
        <v>999</v>
      </c>
      <c r="D617" t="s">
        <v>4831</v>
      </c>
      <c r="E617" t="s">
        <v>11</v>
      </c>
      <c r="F617">
        <v>2013</v>
      </c>
      <c r="G617">
        <v>6.5</v>
      </c>
      <c r="H617">
        <v>54239856</v>
      </c>
      <c r="I617">
        <v>17000000</v>
      </c>
      <c r="J617">
        <f t="shared" si="9"/>
        <v>37239856</v>
      </c>
      <c r="K617">
        <f>Table1[[#This Row],[Profit]]*100/Table1[[#This Row],[budget]]</f>
        <v>219.05797647058824</v>
      </c>
    </row>
    <row r="618" spans="1:16" x14ac:dyDescent="0.45">
      <c r="A618" t="s">
        <v>153</v>
      </c>
      <c r="B618">
        <v>88</v>
      </c>
      <c r="C618" t="s">
        <v>431</v>
      </c>
      <c r="D618" t="s">
        <v>4937</v>
      </c>
      <c r="E618" t="s">
        <v>11</v>
      </c>
      <c r="F618">
        <v>2002</v>
      </c>
      <c r="G618">
        <v>5.4</v>
      </c>
      <c r="H618">
        <v>47811275</v>
      </c>
      <c r="I618">
        <v>15000000</v>
      </c>
      <c r="J618">
        <f t="shared" si="9"/>
        <v>32811275</v>
      </c>
      <c r="K618">
        <f>Table1[[#This Row],[Profit]]*100/Table1[[#This Row],[budget]]</f>
        <v>218.74183333333335</v>
      </c>
      <c r="M618" t="s">
        <v>302</v>
      </c>
      <c r="N618" t="s">
        <v>6363</v>
      </c>
    </row>
    <row r="619" spans="1:16" x14ac:dyDescent="0.45">
      <c r="A619" t="s">
        <v>457</v>
      </c>
      <c r="B619">
        <v>102</v>
      </c>
      <c r="C619" t="s">
        <v>302</v>
      </c>
      <c r="D619" t="s">
        <v>2999</v>
      </c>
      <c r="E619" t="s">
        <v>11</v>
      </c>
      <c r="F619">
        <v>2011</v>
      </c>
      <c r="G619">
        <v>6.5</v>
      </c>
      <c r="H619">
        <v>254455986</v>
      </c>
      <c r="I619">
        <v>80000000</v>
      </c>
      <c r="J619">
        <f t="shared" si="9"/>
        <v>174455986</v>
      </c>
      <c r="K619">
        <f>Table1[[#This Row],[Profit]]*100/Table1[[#This Row],[budget]]</f>
        <v>218.06998250000001</v>
      </c>
    </row>
    <row r="620" spans="1:16" x14ac:dyDescent="0.45">
      <c r="A620" t="s">
        <v>848</v>
      </c>
      <c r="B620">
        <v>102</v>
      </c>
      <c r="C620" t="s">
        <v>702</v>
      </c>
      <c r="D620" t="s">
        <v>5173</v>
      </c>
      <c r="E620" t="s">
        <v>11</v>
      </c>
      <c r="F620">
        <v>2008</v>
      </c>
      <c r="G620">
        <v>6.6</v>
      </c>
      <c r="H620">
        <v>38087366</v>
      </c>
      <c r="I620">
        <v>12000000</v>
      </c>
      <c r="J620">
        <f t="shared" si="9"/>
        <v>26087366</v>
      </c>
      <c r="K620">
        <f>Table1[[#This Row],[Profit]]*100/Table1[[#This Row],[budget]]</f>
        <v>217.39471666666665</v>
      </c>
      <c r="M620" t="s">
        <v>302</v>
      </c>
    </row>
    <row r="621" spans="1:16" x14ac:dyDescent="0.45">
      <c r="A621" t="s">
        <v>2355</v>
      </c>
      <c r="B621">
        <v>118</v>
      </c>
      <c r="C621" t="s">
        <v>48</v>
      </c>
      <c r="D621" t="s">
        <v>6051</v>
      </c>
      <c r="E621" t="s">
        <v>492</v>
      </c>
      <c r="F621">
        <v>2002</v>
      </c>
      <c r="G621">
        <v>6.8</v>
      </c>
      <c r="H621">
        <v>5709616</v>
      </c>
      <c r="I621">
        <v>1800000</v>
      </c>
      <c r="J621">
        <f t="shared" si="9"/>
        <v>3909616</v>
      </c>
      <c r="K621">
        <f>Table1[[#This Row],[Profit]]*100/Table1[[#This Row],[budget]]</f>
        <v>217.2008888888889</v>
      </c>
      <c r="M621" t="s">
        <v>2286</v>
      </c>
    </row>
    <row r="622" spans="1:16" x14ac:dyDescent="0.45">
      <c r="A622" t="s">
        <v>974</v>
      </c>
      <c r="B622">
        <v>107</v>
      </c>
      <c r="C622" t="s">
        <v>495</v>
      </c>
      <c r="D622" t="s">
        <v>4022</v>
      </c>
      <c r="E622" t="s">
        <v>11</v>
      </c>
      <c r="F622">
        <v>2013</v>
      </c>
      <c r="G622">
        <v>6.7</v>
      </c>
      <c r="H622">
        <v>101470202</v>
      </c>
      <c r="I622">
        <v>32000000</v>
      </c>
      <c r="J622">
        <f t="shared" si="9"/>
        <v>69470202</v>
      </c>
      <c r="K622">
        <f>Table1[[#This Row],[Profit]]*100/Table1[[#This Row],[budget]]</f>
        <v>217.09438125</v>
      </c>
      <c r="M622" t="s">
        <v>6364</v>
      </c>
    </row>
    <row r="623" spans="1:16" x14ac:dyDescent="0.45">
      <c r="A623" t="s">
        <v>368</v>
      </c>
      <c r="B623">
        <v>68</v>
      </c>
      <c r="C623" t="s">
        <v>187</v>
      </c>
      <c r="D623" t="s">
        <v>4810</v>
      </c>
      <c r="E623" t="s">
        <v>11</v>
      </c>
      <c r="F623">
        <v>1997</v>
      </c>
      <c r="G623">
        <v>7</v>
      </c>
      <c r="H623">
        <v>53868030</v>
      </c>
      <c r="I623">
        <v>17000000</v>
      </c>
      <c r="J623">
        <f t="shared" si="9"/>
        <v>36868030</v>
      </c>
      <c r="K623">
        <f>Table1[[#This Row],[Profit]]*100/Table1[[#This Row],[budget]]</f>
        <v>216.87076470588235</v>
      </c>
      <c r="M623" t="s">
        <v>6359</v>
      </c>
    </row>
    <row r="624" spans="1:16" x14ac:dyDescent="0.45">
      <c r="A624" t="s">
        <v>172</v>
      </c>
      <c r="B624">
        <v>106</v>
      </c>
      <c r="C624" t="s">
        <v>478</v>
      </c>
      <c r="D624" t="s">
        <v>3111</v>
      </c>
      <c r="E624" t="s">
        <v>11</v>
      </c>
      <c r="F624">
        <v>2002</v>
      </c>
      <c r="G624">
        <v>6.7</v>
      </c>
      <c r="H624">
        <v>227965690</v>
      </c>
      <c r="I624">
        <v>72000000</v>
      </c>
      <c r="J624">
        <f t="shared" si="9"/>
        <v>155965690</v>
      </c>
      <c r="K624">
        <f>Table1[[#This Row],[Profit]]*100/Table1[[#This Row],[budget]]</f>
        <v>216.6190138888889</v>
      </c>
      <c r="M624" t="s">
        <v>1630</v>
      </c>
      <c r="N624" t="s">
        <v>1426</v>
      </c>
    </row>
    <row r="625" spans="1:16" x14ac:dyDescent="0.45">
      <c r="A625" t="s">
        <v>369</v>
      </c>
      <c r="B625">
        <v>89</v>
      </c>
      <c r="C625" t="s">
        <v>498</v>
      </c>
      <c r="D625" t="s">
        <v>3701</v>
      </c>
      <c r="E625" t="s">
        <v>11</v>
      </c>
      <c r="F625">
        <v>2014</v>
      </c>
      <c r="G625">
        <v>6.4</v>
      </c>
      <c r="H625">
        <v>126546825</v>
      </c>
      <c r="I625">
        <v>40000000</v>
      </c>
      <c r="J625">
        <f t="shared" si="9"/>
        <v>86546825</v>
      </c>
      <c r="K625">
        <f>Table1[[#This Row],[Profit]]*100/Table1[[#This Row],[budget]]</f>
        <v>216.3670625</v>
      </c>
      <c r="M625" t="s">
        <v>1630</v>
      </c>
      <c r="N625" t="s">
        <v>1426</v>
      </c>
    </row>
    <row r="626" spans="1:16" x14ac:dyDescent="0.45">
      <c r="A626" t="s">
        <v>77</v>
      </c>
      <c r="B626">
        <v>141</v>
      </c>
      <c r="C626" t="s">
        <v>311</v>
      </c>
      <c r="D626" t="s">
        <v>3435</v>
      </c>
      <c r="E626" t="s">
        <v>11</v>
      </c>
      <c r="F626">
        <v>2002</v>
      </c>
      <c r="G626">
        <v>8</v>
      </c>
      <c r="H626">
        <v>164435221</v>
      </c>
      <c r="I626">
        <v>52000000</v>
      </c>
      <c r="J626">
        <f t="shared" si="9"/>
        <v>112435221</v>
      </c>
      <c r="K626">
        <f>Table1[[#This Row],[Profit]]*100/Table1[[#This Row],[budget]]</f>
        <v>216.22157884615385</v>
      </c>
      <c r="M626" t="s">
        <v>6359</v>
      </c>
      <c r="N626" t="s">
        <v>589</v>
      </c>
    </row>
    <row r="627" spans="1:16" x14ac:dyDescent="0.45">
      <c r="A627" t="s">
        <v>973</v>
      </c>
      <c r="B627">
        <v>107</v>
      </c>
      <c r="C627" t="s">
        <v>1458</v>
      </c>
      <c r="D627" t="s">
        <v>4573</v>
      </c>
      <c r="E627" t="s">
        <v>11</v>
      </c>
      <c r="F627">
        <v>2010</v>
      </c>
      <c r="G627">
        <v>5.8</v>
      </c>
      <c r="H627">
        <v>62933793</v>
      </c>
      <c r="I627">
        <v>20000000</v>
      </c>
      <c r="J627">
        <f t="shared" si="9"/>
        <v>42933793</v>
      </c>
      <c r="K627">
        <f>Table1[[#This Row],[Profit]]*100/Table1[[#This Row],[budget]]</f>
        <v>214.66896499999999</v>
      </c>
      <c r="M627" t="s">
        <v>6363</v>
      </c>
      <c r="N627" t="s">
        <v>6360</v>
      </c>
      <c r="O627" t="s">
        <v>2286</v>
      </c>
    </row>
    <row r="628" spans="1:16" x14ac:dyDescent="0.45">
      <c r="A628" t="s">
        <v>1326</v>
      </c>
      <c r="B628">
        <v>88</v>
      </c>
      <c r="C628" t="s">
        <v>529</v>
      </c>
      <c r="D628" t="s">
        <v>4326</v>
      </c>
      <c r="E628" t="s">
        <v>11</v>
      </c>
      <c r="F628">
        <v>1991</v>
      </c>
      <c r="G628">
        <v>6</v>
      </c>
      <c r="H628">
        <v>78656813</v>
      </c>
      <c r="I628">
        <v>25000000</v>
      </c>
      <c r="J628">
        <f t="shared" si="9"/>
        <v>53656813</v>
      </c>
      <c r="K628">
        <f>Table1[[#This Row],[Profit]]*100/Table1[[#This Row],[budget]]</f>
        <v>214.627252</v>
      </c>
      <c r="M628" t="s">
        <v>178</v>
      </c>
      <c r="N628" t="s">
        <v>302</v>
      </c>
      <c r="O628" t="s">
        <v>6363</v>
      </c>
      <c r="P628" t="s">
        <v>1630</v>
      </c>
    </row>
    <row r="629" spans="1:16" x14ac:dyDescent="0.45">
      <c r="A629" t="s">
        <v>561</v>
      </c>
      <c r="B629">
        <v>129</v>
      </c>
      <c r="C629" t="s">
        <v>306</v>
      </c>
      <c r="D629" t="s">
        <v>3894</v>
      </c>
      <c r="E629" t="s">
        <v>11</v>
      </c>
      <c r="F629">
        <v>2015</v>
      </c>
      <c r="G629">
        <v>6.3</v>
      </c>
      <c r="H629">
        <v>110008260</v>
      </c>
      <c r="I629">
        <v>35000000</v>
      </c>
      <c r="J629">
        <f t="shared" si="9"/>
        <v>75008260</v>
      </c>
      <c r="K629">
        <f>Table1[[#This Row],[Profit]]*100/Table1[[#This Row],[budget]]</f>
        <v>214.30931428571429</v>
      </c>
      <c r="M629" t="s">
        <v>2286</v>
      </c>
    </row>
    <row r="630" spans="1:16" x14ac:dyDescent="0.45">
      <c r="A630" t="s">
        <v>903</v>
      </c>
      <c r="B630">
        <v>98</v>
      </c>
      <c r="C630" t="s">
        <v>281</v>
      </c>
      <c r="D630" t="s">
        <v>5190</v>
      </c>
      <c r="E630" t="s">
        <v>11</v>
      </c>
      <c r="F630">
        <v>2013</v>
      </c>
      <c r="G630">
        <v>7.6</v>
      </c>
      <c r="H630">
        <v>37707719</v>
      </c>
      <c r="I630">
        <v>12000000</v>
      </c>
      <c r="J630">
        <f t="shared" si="9"/>
        <v>25707719</v>
      </c>
      <c r="K630">
        <f>Table1[[#This Row],[Profit]]*100/Table1[[#This Row],[budget]]</f>
        <v>214.23099166666665</v>
      </c>
      <c r="M630" t="s">
        <v>589</v>
      </c>
    </row>
    <row r="631" spans="1:16" x14ac:dyDescent="0.45">
      <c r="A631" t="s">
        <v>77</v>
      </c>
      <c r="B631">
        <v>129</v>
      </c>
      <c r="C631" t="s">
        <v>21</v>
      </c>
      <c r="D631" t="s">
        <v>3104</v>
      </c>
      <c r="E631" t="s">
        <v>11</v>
      </c>
      <c r="F631">
        <v>1997</v>
      </c>
      <c r="G631">
        <v>6.5</v>
      </c>
      <c r="H631">
        <v>229074524</v>
      </c>
      <c r="I631">
        <v>73000000</v>
      </c>
      <c r="J631">
        <f t="shared" si="9"/>
        <v>156074524</v>
      </c>
      <c r="K631">
        <f>Table1[[#This Row],[Profit]]*100/Table1[[#This Row],[budget]]</f>
        <v>213.80071780821919</v>
      </c>
      <c r="M631" t="s">
        <v>178</v>
      </c>
      <c r="N631" t="s">
        <v>1630</v>
      </c>
    </row>
    <row r="632" spans="1:16" x14ac:dyDescent="0.45">
      <c r="A632" t="s">
        <v>1085</v>
      </c>
      <c r="B632">
        <v>133</v>
      </c>
      <c r="C632" t="s">
        <v>642</v>
      </c>
      <c r="D632" t="s">
        <v>3883</v>
      </c>
      <c r="E632" t="s">
        <v>11</v>
      </c>
      <c r="F632">
        <v>2015</v>
      </c>
      <c r="G632">
        <v>7.7</v>
      </c>
      <c r="H632">
        <v>109712885</v>
      </c>
      <c r="I632">
        <v>35000000</v>
      </c>
      <c r="J632">
        <f t="shared" si="9"/>
        <v>74712885</v>
      </c>
      <c r="K632">
        <f>Table1[[#This Row],[Profit]]*100/Table1[[#This Row],[budget]]</f>
        <v>213.4653857142857</v>
      </c>
      <c r="M632" t="s">
        <v>6361</v>
      </c>
    </row>
    <row r="633" spans="1:16" x14ac:dyDescent="0.45">
      <c r="A633" t="s">
        <v>50</v>
      </c>
      <c r="B633">
        <v>121</v>
      </c>
      <c r="C633" t="s">
        <v>987</v>
      </c>
      <c r="D633" t="s">
        <v>3705</v>
      </c>
      <c r="E633" t="s">
        <v>11</v>
      </c>
      <c r="F633">
        <v>2013</v>
      </c>
      <c r="G633">
        <v>7.6</v>
      </c>
      <c r="H633">
        <v>125069696</v>
      </c>
      <c r="I633">
        <v>40000000</v>
      </c>
      <c r="J633">
        <f t="shared" si="9"/>
        <v>85069696</v>
      </c>
      <c r="K633">
        <f>Table1[[#This Row],[Profit]]*100/Table1[[#This Row],[budget]]</f>
        <v>212.67424</v>
      </c>
      <c r="M633" t="s">
        <v>6358</v>
      </c>
      <c r="N633" t="s">
        <v>589</v>
      </c>
      <c r="O633" t="s">
        <v>1426</v>
      </c>
      <c r="P633" t="s">
        <v>6368</v>
      </c>
    </row>
    <row r="634" spans="1:16" x14ac:dyDescent="0.45">
      <c r="A634" t="s">
        <v>1173</v>
      </c>
      <c r="B634">
        <v>92</v>
      </c>
      <c r="C634" t="s">
        <v>889</v>
      </c>
      <c r="D634" t="s">
        <v>5240</v>
      </c>
      <c r="E634" t="s">
        <v>11</v>
      </c>
      <c r="F634">
        <v>2013</v>
      </c>
      <c r="G634">
        <v>4.8</v>
      </c>
      <c r="H634">
        <v>34334256</v>
      </c>
      <c r="I634">
        <v>11000000</v>
      </c>
      <c r="J634">
        <f t="shared" si="9"/>
        <v>23334256</v>
      </c>
      <c r="K634">
        <f>Table1[[#This Row],[Profit]]*100/Table1[[#This Row],[budget]]</f>
        <v>212.12960000000001</v>
      </c>
      <c r="M634" t="s">
        <v>1426</v>
      </c>
    </row>
    <row r="635" spans="1:16" x14ac:dyDescent="0.45">
      <c r="A635" t="s">
        <v>153</v>
      </c>
      <c r="B635">
        <v>95</v>
      </c>
      <c r="C635" t="s">
        <v>306</v>
      </c>
      <c r="D635" t="s">
        <v>4746</v>
      </c>
      <c r="E635" t="s">
        <v>11</v>
      </c>
      <c r="F635">
        <v>2003</v>
      </c>
      <c r="G635">
        <v>5.4</v>
      </c>
      <c r="H635">
        <v>56127162</v>
      </c>
      <c r="I635">
        <v>18000000</v>
      </c>
      <c r="J635">
        <f t="shared" si="9"/>
        <v>38127162</v>
      </c>
      <c r="K635">
        <f>Table1[[#This Row],[Profit]]*100/Table1[[#This Row],[budget]]</f>
        <v>211.81756666666666</v>
      </c>
      <c r="M635" t="s">
        <v>2286</v>
      </c>
    </row>
    <row r="636" spans="1:16" x14ac:dyDescent="0.45">
      <c r="A636" t="s">
        <v>457</v>
      </c>
      <c r="B636">
        <v>88</v>
      </c>
      <c r="C636" t="s">
        <v>302</v>
      </c>
      <c r="D636" t="s">
        <v>4434</v>
      </c>
      <c r="E636" t="s">
        <v>11</v>
      </c>
      <c r="F636">
        <v>2003</v>
      </c>
      <c r="G636">
        <v>7.2</v>
      </c>
      <c r="H636">
        <v>74608545</v>
      </c>
      <c r="I636">
        <v>24000000</v>
      </c>
      <c r="J636">
        <f t="shared" si="9"/>
        <v>50608545</v>
      </c>
      <c r="K636">
        <f>Table1[[#This Row],[Profit]]*100/Table1[[#This Row],[budget]]</f>
        <v>210.86893749999999</v>
      </c>
    </row>
    <row r="637" spans="1:16" x14ac:dyDescent="0.45">
      <c r="A637" t="s">
        <v>894</v>
      </c>
      <c r="B637">
        <v>98</v>
      </c>
      <c r="C637" t="s">
        <v>71</v>
      </c>
      <c r="D637" t="s">
        <v>3591</v>
      </c>
      <c r="E637" t="s">
        <v>11</v>
      </c>
      <c r="F637">
        <v>2012</v>
      </c>
      <c r="G637">
        <v>6.3</v>
      </c>
      <c r="H637">
        <v>139852971</v>
      </c>
      <c r="I637">
        <v>45000000</v>
      </c>
      <c r="J637">
        <f t="shared" si="9"/>
        <v>94852971</v>
      </c>
      <c r="K637">
        <f>Table1[[#This Row],[Profit]]*100/Table1[[#This Row],[budget]]</f>
        <v>210.78438</v>
      </c>
      <c r="M637" t="s">
        <v>6359</v>
      </c>
      <c r="N637" t="s">
        <v>1426</v>
      </c>
    </row>
    <row r="638" spans="1:16" x14ac:dyDescent="0.45">
      <c r="A638" t="s">
        <v>1523</v>
      </c>
      <c r="B638">
        <v>90</v>
      </c>
      <c r="C638" t="s">
        <v>302</v>
      </c>
      <c r="D638" t="s">
        <v>5650</v>
      </c>
      <c r="E638" t="s">
        <v>11</v>
      </c>
      <c r="F638">
        <v>2000</v>
      </c>
      <c r="G638">
        <v>7.5</v>
      </c>
      <c r="H638">
        <v>18621249</v>
      </c>
      <c r="I638">
        <v>6000000</v>
      </c>
      <c r="J638">
        <f t="shared" si="9"/>
        <v>12621249</v>
      </c>
      <c r="K638">
        <f>Table1[[#This Row],[Profit]]*100/Table1[[#This Row],[budget]]</f>
        <v>210.35415</v>
      </c>
    </row>
    <row r="639" spans="1:16" x14ac:dyDescent="0.45">
      <c r="A639" t="s">
        <v>1824</v>
      </c>
      <c r="B639">
        <v>93</v>
      </c>
      <c r="C639" t="s">
        <v>456</v>
      </c>
      <c r="D639" t="s">
        <v>5176</v>
      </c>
      <c r="E639" t="s">
        <v>11</v>
      </c>
      <c r="F639">
        <v>2002</v>
      </c>
      <c r="G639">
        <v>3.3</v>
      </c>
      <c r="H639">
        <v>37188667</v>
      </c>
      <c r="I639">
        <v>12000000</v>
      </c>
      <c r="J639">
        <f t="shared" si="9"/>
        <v>25188667</v>
      </c>
      <c r="K639">
        <f>Table1[[#This Row],[Profit]]*100/Table1[[#This Row],[budget]]</f>
        <v>209.90555833333335</v>
      </c>
      <c r="M639" t="s">
        <v>589</v>
      </c>
    </row>
    <row r="640" spans="1:16" x14ac:dyDescent="0.45">
      <c r="A640" t="s">
        <v>833</v>
      </c>
      <c r="B640">
        <v>105</v>
      </c>
      <c r="C640" t="s">
        <v>530</v>
      </c>
      <c r="D640" t="s">
        <v>4331</v>
      </c>
      <c r="E640" t="s">
        <v>11</v>
      </c>
      <c r="F640">
        <v>2012</v>
      </c>
      <c r="G640">
        <v>6.1</v>
      </c>
      <c r="H640">
        <v>77264926</v>
      </c>
      <c r="I640">
        <v>25000000</v>
      </c>
      <c r="J640">
        <f t="shared" si="9"/>
        <v>52264926</v>
      </c>
      <c r="K640">
        <f>Table1[[#This Row],[Profit]]*100/Table1[[#This Row],[budget]]</f>
        <v>209.05970400000001</v>
      </c>
      <c r="M640" t="s">
        <v>6363</v>
      </c>
    </row>
    <row r="641" spans="1:15" x14ac:dyDescent="0.45">
      <c r="A641" t="s">
        <v>1864</v>
      </c>
      <c r="B641">
        <v>109</v>
      </c>
      <c r="C641" t="s">
        <v>302</v>
      </c>
      <c r="D641" t="s">
        <v>5236</v>
      </c>
      <c r="E641" t="s">
        <v>11</v>
      </c>
      <c r="F641">
        <v>2016</v>
      </c>
      <c r="G641">
        <v>6</v>
      </c>
      <c r="H641">
        <v>35537564</v>
      </c>
      <c r="I641">
        <v>11500000</v>
      </c>
      <c r="J641">
        <f t="shared" si="9"/>
        <v>24037564</v>
      </c>
      <c r="K641">
        <f>Table1[[#This Row],[Profit]]*100/Table1[[#This Row],[budget]]</f>
        <v>209.02229565217391</v>
      </c>
    </row>
    <row r="642" spans="1:15" x14ac:dyDescent="0.45">
      <c r="A642" t="s">
        <v>77</v>
      </c>
      <c r="B642">
        <v>169</v>
      </c>
      <c r="C642" t="s">
        <v>266</v>
      </c>
      <c r="D642" t="s">
        <v>3155</v>
      </c>
      <c r="E642" t="s">
        <v>11</v>
      </c>
      <c r="F642">
        <v>1998</v>
      </c>
      <c r="G642">
        <v>8.6</v>
      </c>
      <c r="H642">
        <v>216119491</v>
      </c>
      <c r="I642">
        <v>70000000</v>
      </c>
      <c r="J642">
        <f t="shared" ref="J642:J705" si="10">H642-I642</f>
        <v>146119491</v>
      </c>
      <c r="K642">
        <f>Table1[[#This Row],[Profit]]*100/Table1[[#This Row],[budget]]</f>
        <v>208.74213</v>
      </c>
      <c r="M642" t="s">
        <v>589</v>
      </c>
      <c r="N642" t="s">
        <v>6368</v>
      </c>
    </row>
    <row r="643" spans="1:15" x14ac:dyDescent="0.45">
      <c r="A643" t="s">
        <v>712</v>
      </c>
      <c r="B643">
        <v>113</v>
      </c>
      <c r="C643" t="s">
        <v>396</v>
      </c>
      <c r="D643" t="s">
        <v>4718</v>
      </c>
      <c r="E643" t="s">
        <v>11</v>
      </c>
      <c r="F643">
        <v>1989</v>
      </c>
      <c r="G643">
        <v>6.8</v>
      </c>
      <c r="H643">
        <v>58571513</v>
      </c>
      <c r="I643">
        <v>19000000</v>
      </c>
      <c r="J643">
        <f t="shared" si="10"/>
        <v>39571513</v>
      </c>
      <c r="K643">
        <f>Table1[[#This Row],[Profit]]*100/Table1[[#This Row],[budget]]</f>
        <v>208.27112105263157</v>
      </c>
      <c r="M643" t="s">
        <v>589</v>
      </c>
      <c r="N643" t="s">
        <v>6366</v>
      </c>
      <c r="O643" t="s">
        <v>1426</v>
      </c>
    </row>
    <row r="644" spans="1:15" x14ac:dyDescent="0.45">
      <c r="A644" t="s">
        <v>579</v>
      </c>
      <c r="B644">
        <v>139</v>
      </c>
      <c r="C644" t="s">
        <v>748</v>
      </c>
      <c r="D644" t="s">
        <v>3467</v>
      </c>
      <c r="E644" t="s">
        <v>11</v>
      </c>
      <c r="F644">
        <v>1996</v>
      </c>
      <c r="G644">
        <v>7.3</v>
      </c>
      <c r="H644">
        <v>153620822</v>
      </c>
      <c r="I644">
        <v>50000000</v>
      </c>
      <c r="J644">
        <f t="shared" si="10"/>
        <v>103620822</v>
      </c>
      <c r="K644">
        <f>Table1[[#This Row],[Profit]]*100/Table1[[#This Row],[budget]]</f>
        <v>207.24164400000001</v>
      </c>
      <c r="M644" t="s">
        <v>589</v>
      </c>
      <c r="N644" t="s">
        <v>2286</v>
      </c>
      <c r="O644" t="s">
        <v>6361</v>
      </c>
    </row>
    <row r="645" spans="1:15" x14ac:dyDescent="0.45">
      <c r="A645" t="s">
        <v>970</v>
      </c>
      <c r="B645">
        <v>100</v>
      </c>
      <c r="C645" t="s">
        <v>589</v>
      </c>
      <c r="D645" t="s">
        <v>6067</v>
      </c>
      <c r="E645" t="s">
        <v>11</v>
      </c>
      <c r="F645">
        <v>2003</v>
      </c>
      <c r="G645">
        <v>6.8</v>
      </c>
      <c r="H645">
        <v>4599680</v>
      </c>
      <c r="I645">
        <v>1500000</v>
      </c>
      <c r="J645">
        <f t="shared" si="10"/>
        <v>3099680</v>
      </c>
      <c r="K645">
        <f>Table1[[#This Row],[Profit]]*100/Table1[[#This Row],[budget]]</f>
        <v>206.64533333333333</v>
      </c>
    </row>
    <row r="646" spans="1:15" x14ac:dyDescent="0.45">
      <c r="A646" t="s">
        <v>1090</v>
      </c>
      <c r="B646">
        <v>130</v>
      </c>
      <c r="C646" t="s">
        <v>1498</v>
      </c>
      <c r="D646" t="s">
        <v>5318</v>
      </c>
      <c r="E646" t="s">
        <v>11</v>
      </c>
      <c r="F646">
        <v>1999</v>
      </c>
      <c r="G646">
        <v>7.4</v>
      </c>
      <c r="H646">
        <v>30651422</v>
      </c>
      <c r="I646">
        <v>10000000</v>
      </c>
      <c r="J646">
        <f t="shared" si="10"/>
        <v>20651422</v>
      </c>
      <c r="K646">
        <f>Table1[[#This Row],[Profit]]*100/Table1[[#This Row],[budget]]</f>
        <v>206.51421999999999</v>
      </c>
      <c r="M646" t="s">
        <v>302</v>
      </c>
      <c r="N646" t="s">
        <v>589</v>
      </c>
      <c r="O646" t="s">
        <v>6364</v>
      </c>
    </row>
    <row r="647" spans="1:15" x14ac:dyDescent="0.45">
      <c r="A647" t="s">
        <v>494</v>
      </c>
      <c r="B647">
        <v>95</v>
      </c>
      <c r="C647" t="s">
        <v>448</v>
      </c>
      <c r="D647" t="s">
        <v>4712</v>
      </c>
      <c r="E647" t="s">
        <v>11</v>
      </c>
      <c r="F647">
        <v>2004</v>
      </c>
      <c r="G647">
        <v>5.9</v>
      </c>
      <c r="H647">
        <v>58156435</v>
      </c>
      <c r="I647">
        <v>19000000</v>
      </c>
      <c r="J647">
        <f t="shared" si="10"/>
        <v>39156435</v>
      </c>
      <c r="K647">
        <f>Table1[[#This Row],[Profit]]*100/Table1[[#This Row],[budget]]</f>
        <v>206.0865</v>
      </c>
      <c r="M647" t="s">
        <v>302</v>
      </c>
      <c r="N647" t="s">
        <v>6366</v>
      </c>
    </row>
    <row r="648" spans="1:15" x14ac:dyDescent="0.45">
      <c r="A648" t="s">
        <v>950</v>
      </c>
      <c r="B648">
        <v>130</v>
      </c>
      <c r="C648" t="s">
        <v>951</v>
      </c>
      <c r="D648" t="s">
        <v>3642</v>
      </c>
      <c r="E648" t="s">
        <v>11</v>
      </c>
      <c r="F648">
        <v>2012</v>
      </c>
      <c r="G648">
        <v>7.7</v>
      </c>
      <c r="H648">
        <v>136019448</v>
      </c>
      <c r="I648">
        <v>44500000</v>
      </c>
      <c r="J648">
        <f t="shared" si="10"/>
        <v>91519448</v>
      </c>
      <c r="K648">
        <f>Table1[[#This Row],[Profit]]*100/Table1[[#This Row],[budget]]</f>
        <v>205.6616808988764</v>
      </c>
      <c r="M648" t="s">
        <v>589</v>
      </c>
      <c r="N648" t="s">
        <v>6367</v>
      </c>
      <c r="O648" t="s">
        <v>1426</v>
      </c>
    </row>
    <row r="649" spans="1:15" x14ac:dyDescent="0.45">
      <c r="A649" t="s">
        <v>413</v>
      </c>
      <c r="B649">
        <v>119</v>
      </c>
      <c r="C649" t="s">
        <v>392</v>
      </c>
      <c r="D649" t="s">
        <v>4327</v>
      </c>
      <c r="E649" t="s">
        <v>11</v>
      </c>
      <c r="F649">
        <v>1987</v>
      </c>
      <c r="G649">
        <v>7.9</v>
      </c>
      <c r="H649">
        <v>76270454</v>
      </c>
      <c r="I649">
        <v>25000000</v>
      </c>
      <c r="J649">
        <f t="shared" si="10"/>
        <v>51270454</v>
      </c>
      <c r="K649">
        <f>Table1[[#This Row],[Profit]]*100/Table1[[#This Row],[budget]]</f>
        <v>205.081816</v>
      </c>
      <c r="M649" t="s">
        <v>589</v>
      </c>
      <c r="N649" t="s">
        <v>1426</v>
      </c>
    </row>
    <row r="650" spans="1:15" x14ac:dyDescent="0.45">
      <c r="A650" t="s">
        <v>131</v>
      </c>
      <c r="B650">
        <v>127</v>
      </c>
      <c r="C650" t="s">
        <v>396</v>
      </c>
      <c r="D650" t="s">
        <v>4008</v>
      </c>
      <c r="E650" t="s">
        <v>11</v>
      </c>
      <c r="F650">
        <v>1995</v>
      </c>
      <c r="G650">
        <v>8.6</v>
      </c>
      <c r="H650">
        <v>100125340</v>
      </c>
      <c r="I650">
        <v>33000000</v>
      </c>
      <c r="J650">
        <f t="shared" si="10"/>
        <v>67125340</v>
      </c>
      <c r="K650">
        <f>Table1[[#This Row],[Profit]]*100/Table1[[#This Row],[budget]]</f>
        <v>203.41012121212123</v>
      </c>
      <c r="M650" t="s">
        <v>589</v>
      </c>
      <c r="N650" t="s">
        <v>6366</v>
      </c>
      <c r="O650" t="s">
        <v>1426</v>
      </c>
    </row>
    <row r="651" spans="1:15" x14ac:dyDescent="0.45">
      <c r="A651" t="s">
        <v>1900</v>
      </c>
      <c r="B651">
        <v>98</v>
      </c>
      <c r="C651" t="s">
        <v>456</v>
      </c>
      <c r="D651" t="s">
        <v>5319</v>
      </c>
      <c r="E651" t="s">
        <v>11</v>
      </c>
      <c r="F651">
        <v>2002</v>
      </c>
      <c r="G651">
        <v>5.6</v>
      </c>
      <c r="H651">
        <v>30306281</v>
      </c>
      <c r="I651">
        <v>10000000</v>
      </c>
      <c r="J651">
        <f t="shared" si="10"/>
        <v>20306281</v>
      </c>
      <c r="K651">
        <f>Table1[[#This Row],[Profit]]*100/Table1[[#This Row],[budget]]</f>
        <v>203.06281000000001</v>
      </c>
      <c r="M651" t="s">
        <v>589</v>
      </c>
    </row>
    <row r="652" spans="1:15" x14ac:dyDescent="0.45">
      <c r="A652" t="s">
        <v>2200</v>
      </c>
      <c r="B652">
        <v>93</v>
      </c>
      <c r="C652" t="s">
        <v>733</v>
      </c>
      <c r="D652" t="s">
        <v>5777</v>
      </c>
      <c r="E652" t="s">
        <v>11</v>
      </c>
      <c r="F652">
        <v>2013</v>
      </c>
      <c r="G652">
        <v>4</v>
      </c>
      <c r="H652">
        <v>15152879</v>
      </c>
      <c r="I652">
        <v>5000000</v>
      </c>
      <c r="J652">
        <f t="shared" si="10"/>
        <v>10152879</v>
      </c>
      <c r="K652">
        <f>Table1[[#This Row],[Profit]]*100/Table1[[#This Row],[budget]]</f>
        <v>203.05758</v>
      </c>
      <c r="M652" t="s">
        <v>999</v>
      </c>
      <c r="N652" t="s">
        <v>1426</v>
      </c>
    </row>
    <row r="653" spans="1:15" x14ac:dyDescent="0.45">
      <c r="A653" t="s">
        <v>1874</v>
      </c>
      <c r="B653">
        <v>109</v>
      </c>
      <c r="C653" t="s">
        <v>943</v>
      </c>
      <c r="D653" t="s">
        <v>5264</v>
      </c>
      <c r="E653" t="s">
        <v>11</v>
      </c>
      <c r="F653">
        <v>2015</v>
      </c>
      <c r="G653">
        <v>7.3</v>
      </c>
      <c r="H653">
        <v>33305037</v>
      </c>
      <c r="I653">
        <v>11000000</v>
      </c>
      <c r="J653">
        <f t="shared" si="10"/>
        <v>22305037</v>
      </c>
      <c r="K653">
        <f>Table1[[#This Row],[Profit]]*100/Table1[[#This Row],[budget]]</f>
        <v>202.77306363636364</v>
      </c>
      <c r="M653" t="s">
        <v>589</v>
      </c>
      <c r="N653" t="s">
        <v>6367</v>
      </c>
    </row>
    <row r="654" spans="1:15" x14ac:dyDescent="0.45">
      <c r="A654" t="s">
        <v>2143</v>
      </c>
      <c r="B654">
        <v>93</v>
      </c>
      <c r="C654" t="s">
        <v>889</v>
      </c>
      <c r="D654" t="s">
        <v>5737</v>
      </c>
      <c r="E654" t="s">
        <v>11</v>
      </c>
      <c r="F654">
        <v>1995</v>
      </c>
      <c r="G654">
        <v>4.9000000000000004</v>
      </c>
      <c r="H654">
        <v>15126948</v>
      </c>
      <c r="I654">
        <v>5000000</v>
      </c>
      <c r="J654">
        <f t="shared" si="10"/>
        <v>10126948</v>
      </c>
      <c r="K654">
        <f>Table1[[#This Row],[Profit]]*100/Table1[[#This Row],[budget]]</f>
        <v>202.53896</v>
      </c>
      <c r="M654" t="s">
        <v>1426</v>
      </c>
    </row>
    <row r="655" spans="1:15" x14ac:dyDescent="0.45">
      <c r="A655" t="s">
        <v>85</v>
      </c>
      <c r="B655">
        <v>138</v>
      </c>
      <c r="C655" t="s">
        <v>680</v>
      </c>
      <c r="D655" t="s">
        <v>4045</v>
      </c>
      <c r="E655" t="s">
        <v>11</v>
      </c>
      <c r="F655">
        <v>2012</v>
      </c>
      <c r="G655">
        <v>7.3</v>
      </c>
      <c r="H655">
        <v>93749203</v>
      </c>
      <c r="I655">
        <v>31000000</v>
      </c>
      <c r="J655">
        <f t="shared" si="10"/>
        <v>62749203</v>
      </c>
      <c r="K655">
        <f>Table1[[#This Row],[Profit]]*100/Table1[[#This Row],[budget]]</f>
        <v>202.41678387096775</v>
      </c>
      <c r="M655" t="s">
        <v>1426</v>
      </c>
    </row>
    <row r="656" spans="1:15" x14ac:dyDescent="0.45">
      <c r="A656" t="s">
        <v>368</v>
      </c>
      <c r="B656">
        <v>108</v>
      </c>
      <c r="C656" t="s">
        <v>302</v>
      </c>
      <c r="D656" t="s">
        <v>3372</v>
      </c>
      <c r="E656" t="s">
        <v>11</v>
      </c>
      <c r="F656">
        <v>2000</v>
      </c>
      <c r="G656">
        <v>7</v>
      </c>
      <c r="H656">
        <v>166225040</v>
      </c>
      <c r="I656">
        <v>55000000</v>
      </c>
      <c r="J656">
        <f t="shared" si="10"/>
        <v>111225040</v>
      </c>
      <c r="K656">
        <f>Table1[[#This Row],[Profit]]*100/Table1[[#This Row],[budget]]</f>
        <v>202.22734545454546</v>
      </c>
    </row>
    <row r="657" spans="1:16" x14ac:dyDescent="0.45">
      <c r="A657" t="s">
        <v>2365</v>
      </c>
      <c r="B657">
        <v>84</v>
      </c>
      <c r="C657" t="s">
        <v>456</v>
      </c>
      <c r="D657" t="s">
        <v>6037</v>
      </c>
      <c r="E657" t="s">
        <v>11</v>
      </c>
      <c r="F657">
        <v>1999</v>
      </c>
      <c r="G657">
        <v>4.3</v>
      </c>
      <c r="H657">
        <v>6026908</v>
      </c>
      <c r="I657">
        <v>2000000</v>
      </c>
      <c r="J657">
        <f t="shared" si="10"/>
        <v>4026908</v>
      </c>
      <c r="K657">
        <f>Table1[[#This Row],[Profit]]*100/Table1[[#This Row],[budget]]</f>
        <v>201.34540000000001</v>
      </c>
      <c r="M657" t="s">
        <v>589</v>
      </c>
    </row>
    <row r="658" spans="1:16" x14ac:dyDescent="0.45">
      <c r="A658" t="s">
        <v>673</v>
      </c>
      <c r="B658">
        <v>113</v>
      </c>
      <c r="C658" t="s">
        <v>299</v>
      </c>
      <c r="D658" t="s">
        <v>3986</v>
      </c>
      <c r="E658" t="s">
        <v>11</v>
      </c>
      <c r="F658">
        <v>2014</v>
      </c>
      <c r="G658">
        <v>6.8</v>
      </c>
      <c r="H658">
        <v>102413606</v>
      </c>
      <c r="I658">
        <v>34000000</v>
      </c>
      <c r="J658">
        <f t="shared" si="10"/>
        <v>68413606</v>
      </c>
      <c r="K658">
        <f>Table1[[#This Row],[Profit]]*100/Table1[[#This Row],[budget]]</f>
        <v>201.21648823529412</v>
      </c>
      <c r="M658" t="s">
        <v>6366</v>
      </c>
      <c r="N658" t="s">
        <v>1630</v>
      </c>
      <c r="O658" t="s">
        <v>1426</v>
      </c>
    </row>
    <row r="659" spans="1:16" x14ac:dyDescent="0.45">
      <c r="A659" t="s">
        <v>751</v>
      </c>
      <c r="B659">
        <v>96</v>
      </c>
      <c r="C659" t="s">
        <v>530</v>
      </c>
      <c r="D659" t="s">
        <v>3478</v>
      </c>
      <c r="E659" t="s">
        <v>11</v>
      </c>
      <c r="F659">
        <v>2015</v>
      </c>
      <c r="G659">
        <v>6.1</v>
      </c>
      <c r="H659">
        <v>150315155</v>
      </c>
      <c r="I659">
        <v>50000000</v>
      </c>
      <c r="J659">
        <f t="shared" si="10"/>
        <v>100315155</v>
      </c>
      <c r="K659">
        <f>Table1[[#This Row],[Profit]]*100/Table1[[#This Row],[budget]]</f>
        <v>200.63031000000001</v>
      </c>
      <c r="M659" t="s">
        <v>6363</v>
      </c>
    </row>
    <row r="660" spans="1:16" x14ac:dyDescent="0.45">
      <c r="A660" t="s">
        <v>1333</v>
      </c>
      <c r="B660">
        <v>121</v>
      </c>
      <c r="C660" t="s">
        <v>259</v>
      </c>
      <c r="D660" t="s">
        <v>4576</v>
      </c>
      <c r="E660" t="s">
        <v>11</v>
      </c>
      <c r="F660">
        <v>2010</v>
      </c>
      <c r="G660">
        <v>4.4000000000000004</v>
      </c>
      <c r="H660">
        <v>60072596</v>
      </c>
      <c r="I660">
        <v>20000000</v>
      </c>
      <c r="J660">
        <f t="shared" si="10"/>
        <v>40072596</v>
      </c>
      <c r="K660">
        <f>Table1[[#This Row],[Profit]]*100/Table1[[#This Row],[budget]]</f>
        <v>200.36297999999999</v>
      </c>
      <c r="M660" t="s">
        <v>589</v>
      </c>
      <c r="N660" t="s">
        <v>2286</v>
      </c>
    </row>
    <row r="661" spans="1:16" x14ac:dyDescent="0.45">
      <c r="A661" t="s">
        <v>100</v>
      </c>
      <c r="B661">
        <v>101</v>
      </c>
      <c r="C661" t="s">
        <v>456</v>
      </c>
      <c r="D661" t="s">
        <v>2994</v>
      </c>
      <c r="E661" t="s">
        <v>11</v>
      </c>
      <c r="F661">
        <v>2003</v>
      </c>
      <c r="G661">
        <v>6.7</v>
      </c>
      <c r="H661">
        <v>242589580</v>
      </c>
      <c r="I661">
        <v>81000000</v>
      </c>
      <c r="J661">
        <f t="shared" si="10"/>
        <v>161589580</v>
      </c>
      <c r="K661">
        <f>Table1[[#This Row],[Profit]]*100/Table1[[#This Row],[budget]]</f>
        <v>199.49330864197532</v>
      </c>
      <c r="M661" t="s">
        <v>589</v>
      </c>
    </row>
    <row r="662" spans="1:16" x14ac:dyDescent="0.45">
      <c r="A662" t="s">
        <v>271</v>
      </c>
      <c r="B662">
        <v>91</v>
      </c>
      <c r="C662" t="s">
        <v>1783</v>
      </c>
      <c r="D662" t="s">
        <v>5112</v>
      </c>
      <c r="E662" t="s">
        <v>11</v>
      </c>
      <c r="F662">
        <v>2014</v>
      </c>
      <c r="G662">
        <v>5.8</v>
      </c>
      <c r="H662">
        <v>38916903</v>
      </c>
      <c r="I662">
        <v>13000000</v>
      </c>
      <c r="J662">
        <f t="shared" si="10"/>
        <v>25916903</v>
      </c>
      <c r="K662">
        <f>Table1[[#This Row],[Profit]]*100/Table1[[#This Row],[budget]]</f>
        <v>199.36079230769232</v>
      </c>
      <c r="M662" t="s">
        <v>6363</v>
      </c>
      <c r="N662" t="s">
        <v>1630</v>
      </c>
    </row>
    <row r="663" spans="1:16" x14ac:dyDescent="0.45">
      <c r="A663" t="s">
        <v>332</v>
      </c>
      <c r="B663">
        <v>103</v>
      </c>
      <c r="C663" t="s">
        <v>90</v>
      </c>
      <c r="D663" t="s">
        <v>3339</v>
      </c>
      <c r="E663" t="s">
        <v>11</v>
      </c>
      <c r="F663">
        <v>2002</v>
      </c>
      <c r="G663">
        <v>7.6</v>
      </c>
      <c r="H663">
        <v>176387405</v>
      </c>
      <c r="I663">
        <v>59000000</v>
      </c>
      <c r="J663">
        <f t="shared" si="10"/>
        <v>117387405</v>
      </c>
      <c r="K663">
        <f>Table1[[#This Row],[Profit]]*100/Table1[[#This Row],[budget]]</f>
        <v>198.96170338983052</v>
      </c>
      <c r="M663" t="s">
        <v>6362</v>
      </c>
      <c r="N663" t="s">
        <v>302</v>
      </c>
      <c r="O663" t="s">
        <v>6363</v>
      </c>
    </row>
    <row r="664" spans="1:16" x14ac:dyDescent="0.45">
      <c r="A664" t="s">
        <v>38</v>
      </c>
      <c r="B664">
        <v>99</v>
      </c>
      <c r="C664" t="s">
        <v>495</v>
      </c>
      <c r="D664" t="s">
        <v>3835</v>
      </c>
      <c r="E664" t="s">
        <v>11</v>
      </c>
      <c r="F664">
        <v>1991</v>
      </c>
      <c r="G664">
        <v>6.8</v>
      </c>
      <c r="H664">
        <v>113502246</v>
      </c>
      <c r="I664">
        <v>38000000</v>
      </c>
      <c r="J664">
        <f t="shared" si="10"/>
        <v>75502246</v>
      </c>
      <c r="K664">
        <f>Table1[[#This Row],[Profit]]*100/Table1[[#This Row],[budget]]</f>
        <v>198.69012105263158</v>
      </c>
      <c r="M664" t="s">
        <v>6364</v>
      </c>
    </row>
    <row r="665" spans="1:16" x14ac:dyDescent="0.45">
      <c r="A665" t="s">
        <v>1638</v>
      </c>
      <c r="B665">
        <v>100</v>
      </c>
      <c r="C665" t="s">
        <v>259</v>
      </c>
      <c r="D665" t="s">
        <v>4919</v>
      </c>
      <c r="E665" t="s">
        <v>11</v>
      </c>
      <c r="F665">
        <v>2011</v>
      </c>
      <c r="G665">
        <v>8</v>
      </c>
      <c r="H665">
        <v>44667095</v>
      </c>
      <c r="I665">
        <v>15000000</v>
      </c>
      <c r="J665">
        <f t="shared" si="10"/>
        <v>29667095</v>
      </c>
      <c r="K665">
        <f>Table1[[#This Row],[Profit]]*100/Table1[[#This Row],[budget]]</f>
        <v>197.78063333333333</v>
      </c>
      <c r="M665" t="s">
        <v>589</v>
      </c>
      <c r="N665" t="s">
        <v>2286</v>
      </c>
    </row>
    <row r="666" spans="1:16" x14ac:dyDescent="0.45">
      <c r="A666" t="s">
        <v>488</v>
      </c>
      <c r="B666">
        <v>125</v>
      </c>
      <c r="C666" t="s">
        <v>589</v>
      </c>
      <c r="D666" t="s">
        <v>4295</v>
      </c>
      <c r="E666" t="s">
        <v>11</v>
      </c>
      <c r="F666">
        <v>1993</v>
      </c>
      <c r="G666">
        <v>7.7</v>
      </c>
      <c r="H666">
        <v>77324422</v>
      </c>
      <c r="I666">
        <v>26000000</v>
      </c>
      <c r="J666">
        <f t="shared" si="10"/>
        <v>51324422</v>
      </c>
      <c r="K666">
        <f>Table1[[#This Row],[Profit]]*100/Table1[[#This Row],[budget]]</f>
        <v>197.40162307692307</v>
      </c>
    </row>
    <row r="667" spans="1:16" x14ac:dyDescent="0.45">
      <c r="A667" t="s">
        <v>1087</v>
      </c>
      <c r="B667">
        <v>122</v>
      </c>
      <c r="C667" t="s">
        <v>392</v>
      </c>
      <c r="D667" t="s">
        <v>4328</v>
      </c>
      <c r="E667" t="s">
        <v>11</v>
      </c>
      <c r="F667">
        <v>2007</v>
      </c>
      <c r="G667">
        <v>8.1</v>
      </c>
      <c r="H667">
        <v>74273505</v>
      </c>
      <c r="I667">
        <v>25000000</v>
      </c>
      <c r="J667">
        <f t="shared" si="10"/>
        <v>49273505</v>
      </c>
      <c r="K667">
        <f>Table1[[#This Row],[Profit]]*100/Table1[[#This Row],[budget]]</f>
        <v>197.09402</v>
      </c>
      <c r="M667" t="s">
        <v>589</v>
      </c>
      <c r="N667" t="s">
        <v>1426</v>
      </c>
    </row>
    <row r="668" spans="1:16" x14ac:dyDescent="0.45">
      <c r="A668" t="s">
        <v>85</v>
      </c>
      <c r="B668">
        <v>108</v>
      </c>
      <c r="C668" t="s">
        <v>346</v>
      </c>
      <c r="D668" t="s">
        <v>3700</v>
      </c>
      <c r="E668" t="s">
        <v>11</v>
      </c>
      <c r="F668">
        <v>1989</v>
      </c>
      <c r="G668">
        <v>7.8</v>
      </c>
      <c r="H668">
        <v>118500000</v>
      </c>
      <c r="I668">
        <v>40000000</v>
      </c>
      <c r="J668">
        <f t="shared" si="10"/>
        <v>78500000</v>
      </c>
      <c r="K668">
        <f>Table1[[#This Row],[Profit]]*100/Table1[[#This Row],[budget]]</f>
        <v>196.25</v>
      </c>
      <c r="M668" t="s">
        <v>302</v>
      </c>
      <c r="N668" t="s">
        <v>1630</v>
      </c>
    </row>
    <row r="669" spans="1:16" x14ac:dyDescent="0.45">
      <c r="A669" t="s">
        <v>1682</v>
      </c>
      <c r="B669">
        <v>90</v>
      </c>
      <c r="C669" t="s">
        <v>2352</v>
      </c>
      <c r="D669" t="s">
        <v>6124</v>
      </c>
      <c r="E669" t="s">
        <v>11</v>
      </c>
      <c r="F669">
        <v>2008</v>
      </c>
      <c r="G669">
        <v>7.8</v>
      </c>
      <c r="H669">
        <v>2957978</v>
      </c>
      <c r="I669">
        <v>1000000</v>
      </c>
      <c r="J669">
        <f t="shared" si="10"/>
        <v>1957978</v>
      </c>
      <c r="K669">
        <f>Table1[[#This Row],[Profit]]*100/Table1[[#This Row],[budget]]</f>
        <v>195.7978</v>
      </c>
      <c r="M669" t="s">
        <v>6359</v>
      </c>
      <c r="N669" t="s">
        <v>19</v>
      </c>
      <c r="O669" t="s">
        <v>6367</v>
      </c>
      <c r="P669" t="s">
        <v>1426</v>
      </c>
    </row>
    <row r="670" spans="1:16" x14ac:dyDescent="0.45">
      <c r="A670" t="s">
        <v>766</v>
      </c>
      <c r="B670">
        <v>117</v>
      </c>
      <c r="C670" t="s">
        <v>281</v>
      </c>
      <c r="D670" t="s">
        <v>3381</v>
      </c>
      <c r="E670" t="s">
        <v>11</v>
      </c>
      <c r="F670">
        <v>2006</v>
      </c>
      <c r="G670">
        <v>8</v>
      </c>
      <c r="H670">
        <v>162586036</v>
      </c>
      <c r="I670">
        <v>55000000</v>
      </c>
      <c r="J670">
        <f t="shared" si="10"/>
        <v>107586036</v>
      </c>
      <c r="K670">
        <f>Table1[[#This Row],[Profit]]*100/Table1[[#This Row],[budget]]</f>
        <v>195.61097454545455</v>
      </c>
      <c r="M670" t="s">
        <v>589</v>
      </c>
    </row>
    <row r="671" spans="1:16" x14ac:dyDescent="0.45">
      <c r="A671" t="s">
        <v>258</v>
      </c>
      <c r="B671">
        <v>139</v>
      </c>
      <c r="C671" t="s">
        <v>259</v>
      </c>
      <c r="D671" t="s">
        <v>3469</v>
      </c>
      <c r="E671" t="s">
        <v>11</v>
      </c>
      <c r="F671">
        <v>1997</v>
      </c>
      <c r="G671">
        <v>7.7</v>
      </c>
      <c r="H671">
        <v>147637474</v>
      </c>
      <c r="I671">
        <v>50000000</v>
      </c>
      <c r="J671">
        <f t="shared" si="10"/>
        <v>97637474</v>
      </c>
      <c r="K671">
        <f>Table1[[#This Row],[Profit]]*100/Table1[[#This Row],[budget]]</f>
        <v>195.27494799999999</v>
      </c>
      <c r="M671" t="s">
        <v>589</v>
      </c>
      <c r="N671" t="s">
        <v>2286</v>
      </c>
    </row>
    <row r="672" spans="1:16" x14ac:dyDescent="0.45">
      <c r="A672" t="s">
        <v>443</v>
      </c>
      <c r="B672">
        <v>121</v>
      </c>
      <c r="C672" t="s">
        <v>1646</v>
      </c>
      <c r="D672" t="s">
        <v>5461</v>
      </c>
      <c r="E672" t="s">
        <v>11</v>
      </c>
      <c r="F672">
        <v>2007</v>
      </c>
      <c r="G672">
        <v>7.9</v>
      </c>
      <c r="H672">
        <v>23618786</v>
      </c>
      <c r="I672">
        <v>8000000</v>
      </c>
      <c r="J672">
        <f t="shared" si="10"/>
        <v>15618786</v>
      </c>
      <c r="K672">
        <f>Table1[[#This Row],[Profit]]*100/Table1[[#This Row],[budget]]</f>
        <v>195.234825</v>
      </c>
      <c r="M672" t="s">
        <v>302</v>
      </c>
      <c r="N672" t="s">
        <v>6366</v>
      </c>
    </row>
    <row r="673" spans="1:17" x14ac:dyDescent="0.45">
      <c r="A673" t="s">
        <v>503</v>
      </c>
      <c r="B673">
        <v>101</v>
      </c>
      <c r="C673" t="s">
        <v>1901</v>
      </c>
      <c r="D673" t="s">
        <v>5320</v>
      </c>
      <c r="E673" t="s">
        <v>11</v>
      </c>
      <c r="F673">
        <v>1983</v>
      </c>
      <c r="G673">
        <v>6.5</v>
      </c>
      <c r="H673">
        <v>29500000</v>
      </c>
      <c r="I673">
        <v>10000000</v>
      </c>
      <c r="J673">
        <f t="shared" si="10"/>
        <v>19500000</v>
      </c>
      <c r="K673">
        <f>Table1[[#This Row],[Profit]]*100/Table1[[#This Row],[budget]]</f>
        <v>195</v>
      </c>
      <c r="M673" t="s">
        <v>999</v>
      </c>
      <c r="N673" t="s">
        <v>1630</v>
      </c>
    </row>
    <row r="674" spans="1:17" x14ac:dyDescent="0.45">
      <c r="A674" t="s">
        <v>2233</v>
      </c>
      <c r="B674">
        <v>93</v>
      </c>
      <c r="C674" t="s">
        <v>302</v>
      </c>
      <c r="D674" t="s">
        <v>5873</v>
      </c>
      <c r="E674" t="s">
        <v>11</v>
      </c>
      <c r="F674">
        <v>1998</v>
      </c>
      <c r="G674">
        <v>3.9</v>
      </c>
      <c r="H674">
        <v>10305534</v>
      </c>
      <c r="I674">
        <v>3500000</v>
      </c>
      <c r="J674">
        <f t="shared" si="10"/>
        <v>6805534</v>
      </c>
      <c r="K674">
        <f>Table1[[#This Row],[Profit]]*100/Table1[[#This Row],[budget]]</f>
        <v>194.44382857142858</v>
      </c>
    </row>
    <row r="675" spans="1:17" x14ac:dyDescent="0.45">
      <c r="A675" t="s">
        <v>158</v>
      </c>
      <c r="B675">
        <v>135</v>
      </c>
      <c r="C675" t="s">
        <v>281</v>
      </c>
      <c r="D675" t="s">
        <v>3341</v>
      </c>
      <c r="E675" t="s">
        <v>11</v>
      </c>
      <c r="F675">
        <v>2001</v>
      </c>
      <c r="G675">
        <v>8.1999999999999993</v>
      </c>
      <c r="H675">
        <v>170708996</v>
      </c>
      <c r="I675">
        <v>58000000</v>
      </c>
      <c r="J675">
        <f t="shared" si="10"/>
        <v>112708996</v>
      </c>
      <c r="K675">
        <f>Table1[[#This Row],[Profit]]*100/Table1[[#This Row],[budget]]</f>
        <v>194.32585517241378</v>
      </c>
      <c r="M675" t="s">
        <v>589</v>
      </c>
    </row>
    <row r="676" spans="1:17" x14ac:dyDescent="0.45">
      <c r="A676" t="s">
        <v>157</v>
      </c>
      <c r="B676">
        <v>107</v>
      </c>
      <c r="C676" t="s">
        <v>51</v>
      </c>
      <c r="D676" t="s">
        <v>5155</v>
      </c>
      <c r="E676" t="s">
        <v>11</v>
      </c>
      <c r="F676">
        <v>1985</v>
      </c>
      <c r="G676">
        <v>6.2</v>
      </c>
      <c r="H676">
        <v>36200000</v>
      </c>
      <c r="I676">
        <v>12305523</v>
      </c>
      <c r="J676">
        <f t="shared" si="10"/>
        <v>23894477</v>
      </c>
      <c r="K676">
        <f>Table1[[#This Row],[Profit]]*100/Table1[[#This Row],[budget]]</f>
        <v>194.17685050850744</v>
      </c>
      <c r="M676" t="s">
        <v>178</v>
      </c>
      <c r="N676" t="s">
        <v>1630</v>
      </c>
      <c r="O676" t="s">
        <v>1426</v>
      </c>
    </row>
    <row r="677" spans="1:17" x14ac:dyDescent="0.45">
      <c r="A677" t="s">
        <v>799</v>
      </c>
      <c r="B677">
        <v>84</v>
      </c>
      <c r="C677" t="s">
        <v>529</v>
      </c>
      <c r="D677" t="s">
        <v>3814</v>
      </c>
      <c r="E677" t="s">
        <v>11</v>
      </c>
      <c r="F677">
        <v>2003</v>
      </c>
      <c r="G677">
        <v>4.0999999999999996</v>
      </c>
      <c r="H677">
        <v>111760631</v>
      </c>
      <c r="I677">
        <v>38000000</v>
      </c>
      <c r="J677">
        <f t="shared" si="10"/>
        <v>73760631</v>
      </c>
      <c r="K677">
        <f>Table1[[#This Row],[Profit]]*100/Table1[[#This Row],[budget]]</f>
        <v>194.10692368421053</v>
      </c>
      <c r="M677" t="s">
        <v>178</v>
      </c>
      <c r="N677" t="s">
        <v>302</v>
      </c>
      <c r="O677" t="s">
        <v>6363</v>
      </c>
      <c r="P677" t="s">
        <v>1630</v>
      </c>
    </row>
    <row r="678" spans="1:17" x14ac:dyDescent="0.45">
      <c r="A678" t="s">
        <v>655</v>
      </c>
      <c r="B678">
        <v>100</v>
      </c>
      <c r="C678" t="s">
        <v>318</v>
      </c>
      <c r="D678" t="s">
        <v>5321</v>
      </c>
      <c r="E678" t="s">
        <v>11</v>
      </c>
      <c r="F678">
        <v>1994</v>
      </c>
      <c r="G678">
        <v>5.8</v>
      </c>
      <c r="H678">
        <v>29392418</v>
      </c>
      <c r="I678">
        <v>10000000</v>
      </c>
      <c r="J678">
        <f t="shared" si="10"/>
        <v>19392418</v>
      </c>
      <c r="K678">
        <f>Table1[[#This Row],[Profit]]*100/Table1[[#This Row],[budget]]</f>
        <v>193.92418000000001</v>
      </c>
      <c r="M678" t="s">
        <v>302</v>
      </c>
      <c r="N678" t="s">
        <v>6359</v>
      </c>
    </row>
    <row r="679" spans="1:17" x14ac:dyDescent="0.45">
      <c r="A679" t="s">
        <v>704</v>
      </c>
      <c r="B679">
        <v>121</v>
      </c>
      <c r="C679" t="s">
        <v>951</v>
      </c>
      <c r="D679" t="s">
        <v>5655</v>
      </c>
      <c r="E679" t="s">
        <v>11</v>
      </c>
      <c r="F679">
        <v>2006</v>
      </c>
      <c r="G679">
        <v>7.7</v>
      </c>
      <c r="H679">
        <v>17605861</v>
      </c>
      <c r="I679">
        <v>6000000</v>
      </c>
      <c r="J679">
        <f t="shared" si="10"/>
        <v>11605861</v>
      </c>
      <c r="K679">
        <f>Table1[[#This Row],[Profit]]*100/Table1[[#This Row],[budget]]</f>
        <v>193.43101666666666</v>
      </c>
      <c r="M679" t="s">
        <v>589</v>
      </c>
      <c r="N679" t="s">
        <v>6367</v>
      </c>
      <c r="O679" t="s">
        <v>1426</v>
      </c>
    </row>
    <row r="680" spans="1:17" x14ac:dyDescent="0.45">
      <c r="A680" t="s">
        <v>572</v>
      </c>
      <c r="B680">
        <v>88</v>
      </c>
      <c r="C680" t="s">
        <v>582</v>
      </c>
      <c r="D680" t="s">
        <v>3098</v>
      </c>
      <c r="E680" t="s">
        <v>11</v>
      </c>
      <c r="F680">
        <v>2009</v>
      </c>
      <c r="G680">
        <v>4.5</v>
      </c>
      <c r="H680">
        <v>219613391</v>
      </c>
      <c r="I680">
        <v>75000000</v>
      </c>
      <c r="J680">
        <f t="shared" si="10"/>
        <v>144613391</v>
      </c>
      <c r="K680">
        <f>Table1[[#This Row],[Profit]]*100/Table1[[#This Row],[budget]]</f>
        <v>192.81785466666668</v>
      </c>
      <c r="M680" t="s">
        <v>302</v>
      </c>
      <c r="N680" t="s">
        <v>6363</v>
      </c>
      <c r="O680" t="s">
        <v>6364</v>
      </c>
      <c r="P680" t="s">
        <v>6360</v>
      </c>
    </row>
    <row r="681" spans="1:17" x14ac:dyDescent="0.45">
      <c r="A681" t="s">
        <v>328</v>
      </c>
      <c r="B681">
        <v>139</v>
      </c>
      <c r="C681" t="s">
        <v>642</v>
      </c>
      <c r="D681" t="s">
        <v>4430</v>
      </c>
      <c r="E681" t="s">
        <v>11</v>
      </c>
      <c r="F681">
        <v>2006</v>
      </c>
      <c r="G681">
        <v>7.2</v>
      </c>
      <c r="H681">
        <v>70269171</v>
      </c>
      <c r="I681">
        <v>24000000</v>
      </c>
      <c r="J681">
        <f t="shared" si="10"/>
        <v>46269171</v>
      </c>
      <c r="K681">
        <f>Table1[[#This Row],[Profit]]*100/Table1[[#This Row],[budget]]</f>
        <v>192.78821249999999</v>
      </c>
      <c r="M681" t="s">
        <v>6361</v>
      </c>
    </row>
    <row r="682" spans="1:17" x14ac:dyDescent="0.45">
      <c r="A682" t="s">
        <v>574</v>
      </c>
      <c r="B682">
        <v>111</v>
      </c>
      <c r="C682" t="s">
        <v>485</v>
      </c>
      <c r="D682" t="s">
        <v>3849</v>
      </c>
      <c r="E682" t="s">
        <v>11</v>
      </c>
      <c r="F682">
        <v>2001</v>
      </c>
      <c r="G682">
        <v>6.2</v>
      </c>
      <c r="H682">
        <v>108244774</v>
      </c>
      <c r="I682">
        <v>37000000</v>
      </c>
      <c r="J682">
        <f t="shared" si="10"/>
        <v>71244774</v>
      </c>
      <c r="K682">
        <f>Table1[[#This Row],[Profit]]*100/Table1[[#This Row],[budget]]</f>
        <v>192.55344324324324</v>
      </c>
      <c r="M682" t="s">
        <v>6363</v>
      </c>
      <c r="N682" t="s">
        <v>2286</v>
      </c>
    </row>
    <row r="683" spans="1:17" x14ac:dyDescent="0.45">
      <c r="A683" t="s">
        <v>145</v>
      </c>
      <c r="B683">
        <v>126</v>
      </c>
      <c r="C683" t="s">
        <v>359</v>
      </c>
      <c r="D683" t="s">
        <v>4917</v>
      </c>
      <c r="E683" t="s">
        <v>11</v>
      </c>
      <c r="F683">
        <v>1987</v>
      </c>
      <c r="G683">
        <v>7.4</v>
      </c>
      <c r="H683">
        <v>43848100</v>
      </c>
      <c r="I683">
        <v>15000000</v>
      </c>
      <c r="J683">
        <f t="shared" si="10"/>
        <v>28848100</v>
      </c>
      <c r="K683">
        <f>Table1[[#This Row],[Profit]]*100/Table1[[#This Row],[budget]]</f>
        <v>192.32066666666665</v>
      </c>
      <c r="M683" t="s">
        <v>589</v>
      </c>
    </row>
    <row r="684" spans="1:17" x14ac:dyDescent="0.45">
      <c r="A684" t="s">
        <v>165</v>
      </c>
      <c r="B684">
        <v>96</v>
      </c>
      <c r="C684" t="s">
        <v>527</v>
      </c>
      <c r="D684" t="s">
        <v>5277</v>
      </c>
      <c r="E684" t="s">
        <v>11</v>
      </c>
      <c r="F684">
        <v>2003</v>
      </c>
      <c r="G684">
        <v>4.9000000000000004</v>
      </c>
      <c r="H684">
        <v>32131483</v>
      </c>
      <c r="I684">
        <v>11000000</v>
      </c>
      <c r="J684">
        <f t="shared" si="10"/>
        <v>21131483</v>
      </c>
      <c r="K684">
        <f>Table1[[#This Row],[Profit]]*100/Table1[[#This Row],[budget]]</f>
        <v>192.10439090909091</v>
      </c>
      <c r="M684" t="s">
        <v>6366</v>
      </c>
      <c r="N684" t="s">
        <v>1426</v>
      </c>
    </row>
    <row r="685" spans="1:17" x14ac:dyDescent="0.45">
      <c r="A685" t="s">
        <v>1603</v>
      </c>
      <c r="B685">
        <v>80</v>
      </c>
      <c r="C685" t="s">
        <v>1604</v>
      </c>
      <c r="D685" t="s">
        <v>4795</v>
      </c>
      <c r="E685" t="s">
        <v>11</v>
      </c>
      <c r="F685">
        <v>2005</v>
      </c>
      <c r="G685">
        <v>6.5</v>
      </c>
      <c r="H685">
        <v>51053787</v>
      </c>
      <c r="I685">
        <v>17500000</v>
      </c>
      <c r="J685">
        <f t="shared" si="10"/>
        <v>33553787</v>
      </c>
      <c r="K685">
        <f>Table1[[#This Row],[Profit]]*100/Table1[[#This Row],[budget]]</f>
        <v>191.73592571428571</v>
      </c>
      <c r="M685" t="s">
        <v>6362</v>
      </c>
      <c r="N685" t="s">
        <v>302</v>
      </c>
      <c r="O685" t="s">
        <v>6359</v>
      </c>
      <c r="P685" t="s">
        <v>6363</v>
      </c>
    </row>
    <row r="686" spans="1:17" x14ac:dyDescent="0.45">
      <c r="A686" t="s">
        <v>468</v>
      </c>
      <c r="B686">
        <v>162</v>
      </c>
      <c r="C686" t="s">
        <v>896</v>
      </c>
      <c r="D686" t="s">
        <v>4238</v>
      </c>
      <c r="E686" t="s">
        <v>11</v>
      </c>
      <c r="F686">
        <v>1996</v>
      </c>
      <c r="G686">
        <v>7.4</v>
      </c>
      <c r="H686">
        <v>78651430</v>
      </c>
      <c r="I686">
        <v>27000000</v>
      </c>
      <c r="J686">
        <f t="shared" si="10"/>
        <v>51651430</v>
      </c>
      <c r="K686">
        <f>Table1[[#This Row],[Profit]]*100/Table1[[#This Row],[budget]]</f>
        <v>191.30159259259258</v>
      </c>
      <c r="M686" t="s">
        <v>2286</v>
      </c>
      <c r="N686" t="s">
        <v>6368</v>
      </c>
    </row>
    <row r="687" spans="1:17" x14ac:dyDescent="0.45">
      <c r="A687" t="s">
        <v>35</v>
      </c>
      <c r="B687">
        <v>93</v>
      </c>
      <c r="C687" t="s">
        <v>573</v>
      </c>
      <c r="D687" t="s">
        <v>2713</v>
      </c>
      <c r="E687" t="s">
        <v>11</v>
      </c>
      <c r="F687">
        <v>2004</v>
      </c>
      <c r="G687">
        <v>7.2</v>
      </c>
      <c r="H687">
        <v>436471036</v>
      </c>
      <c r="I687">
        <v>150000000</v>
      </c>
      <c r="J687">
        <f t="shared" si="10"/>
        <v>286471036</v>
      </c>
      <c r="K687">
        <f>Table1[[#This Row],[Profit]]*100/Table1[[#This Row],[budget]]</f>
        <v>190.98069066666667</v>
      </c>
      <c r="M687" t="s">
        <v>6362</v>
      </c>
      <c r="N687" t="s">
        <v>302</v>
      </c>
      <c r="O687" t="s">
        <v>6363</v>
      </c>
      <c r="P687" t="s">
        <v>6364</v>
      </c>
      <c r="Q687" t="s">
        <v>2286</v>
      </c>
    </row>
    <row r="688" spans="1:17" x14ac:dyDescent="0.45">
      <c r="A688" t="s">
        <v>240</v>
      </c>
      <c r="B688">
        <v>131</v>
      </c>
      <c r="C688" t="s">
        <v>17</v>
      </c>
      <c r="D688" t="s">
        <v>4199</v>
      </c>
      <c r="E688" t="s">
        <v>11</v>
      </c>
      <c r="F688">
        <v>1988</v>
      </c>
      <c r="G688">
        <v>8.1999999999999993</v>
      </c>
      <c r="H688">
        <v>81350242</v>
      </c>
      <c r="I688">
        <v>28000000</v>
      </c>
      <c r="J688">
        <f t="shared" si="10"/>
        <v>53350242</v>
      </c>
      <c r="K688">
        <f>Table1[[#This Row],[Profit]]*100/Table1[[#This Row],[budget]]</f>
        <v>190.53657857142858</v>
      </c>
      <c r="M688" t="s">
        <v>1426</v>
      </c>
    </row>
    <row r="689" spans="1:16" x14ac:dyDescent="0.45">
      <c r="A689" t="s">
        <v>22</v>
      </c>
      <c r="B689">
        <v>121</v>
      </c>
      <c r="C689" t="s">
        <v>53</v>
      </c>
      <c r="D689" t="s">
        <v>2741</v>
      </c>
      <c r="E689" t="s">
        <v>11</v>
      </c>
      <c r="F689">
        <v>2002</v>
      </c>
      <c r="G689">
        <v>7.3</v>
      </c>
      <c r="H689">
        <v>403706375</v>
      </c>
      <c r="I689">
        <v>139000000</v>
      </c>
      <c r="J689">
        <f t="shared" si="10"/>
        <v>264706375</v>
      </c>
      <c r="K689">
        <f>Table1[[#This Row],[Profit]]*100/Table1[[#This Row],[budget]]</f>
        <v>190.43624100719424</v>
      </c>
      <c r="M689" t="s">
        <v>178</v>
      </c>
      <c r="N689" t="s">
        <v>6364</v>
      </c>
      <c r="O689" t="s">
        <v>2286</v>
      </c>
    </row>
    <row r="690" spans="1:16" x14ac:dyDescent="0.45">
      <c r="A690" t="s">
        <v>684</v>
      </c>
      <c r="B690">
        <v>91</v>
      </c>
      <c r="C690" t="s">
        <v>101</v>
      </c>
      <c r="D690" t="s">
        <v>3590</v>
      </c>
      <c r="E690" t="s">
        <v>11</v>
      </c>
      <c r="F690">
        <v>1994</v>
      </c>
      <c r="G690">
        <v>4.8</v>
      </c>
      <c r="H690">
        <v>130512915</v>
      </c>
      <c r="I690">
        <v>45000000</v>
      </c>
      <c r="J690">
        <f t="shared" si="10"/>
        <v>85512915</v>
      </c>
      <c r="K690">
        <f>Table1[[#This Row],[Profit]]*100/Table1[[#This Row],[budget]]</f>
        <v>190.02869999999999</v>
      </c>
      <c r="M690" t="s">
        <v>6363</v>
      </c>
      <c r="N690" t="s">
        <v>6364</v>
      </c>
    </row>
    <row r="691" spans="1:16" x14ac:dyDescent="0.45">
      <c r="A691" t="s">
        <v>1387</v>
      </c>
      <c r="B691">
        <v>96</v>
      </c>
      <c r="C691" t="s">
        <v>82</v>
      </c>
      <c r="D691" t="s">
        <v>5558</v>
      </c>
      <c r="E691" t="s">
        <v>11</v>
      </c>
      <c r="F691">
        <v>1988</v>
      </c>
      <c r="G691">
        <v>5.2</v>
      </c>
      <c r="H691">
        <v>20257000</v>
      </c>
      <c r="I691">
        <v>7000000</v>
      </c>
      <c r="J691">
        <f t="shared" si="10"/>
        <v>13257000</v>
      </c>
      <c r="K691">
        <f>Table1[[#This Row],[Profit]]*100/Table1[[#This Row],[budget]]</f>
        <v>189.38571428571427</v>
      </c>
      <c r="M691" t="s">
        <v>302</v>
      </c>
      <c r="N691" t="s">
        <v>6359</v>
      </c>
      <c r="O691" t="s">
        <v>1426</v>
      </c>
    </row>
    <row r="692" spans="1:16" x14ac:dyDescent="0.45">
      <c r="A692" t="s">
        <v>1912</v>
      </c>
      <c r="B692">
        <v>106</v>
      </c>
      <c r="C692" t="s">
        <v>679</v>
      </c>
      <c r="D692" t="s">
        <v>5336</v>
      </c>
      <c r="E692" t="s">
        <v>11</v>
      </c>
      <c r="F692">
        <v>2013</v>
      </c>
      <c r="G692">
        <v>4.0999999999999996</v>
      </c>
      <c r="H692">
        <v>28873374</v>
      </c>
      <c r="I692">
        <v>10000000</v>
      </c>
      <c r="J692">
        <f t="shared" si="10"/>
        <v>18873374</v>
      </c>
      <c r="K692">
        <f>Table1[[#This Row],[Profit]]*100/Table1[[#This Row],[budget]]</f>
        <v>188.73374000000001</v>
      </c>
      <c r="M692" t="s">
        <v>6360</v>
      </c>
    </row>
    <row r="693" spans="1:16" x14ac:dyDescent="0.45">
      <c r="A693" t="s">
        <v>1173</v>
      </c>
      <c r="B693">
        <v>107</v>
      </c>
      <c r="C693" t="s">
        <v>71</v>
      </c>
      <c r="D693" t="s">
        <v>4554</v>
      </c>
      <c r="E693" t="s">
        <v>11</v>
      </c>
      <c r="F693">
        <v>2010</v>
      </c>
      <c r="G693">
        <v>6.2</v>
      </c>
      <c r="H693">
        <v>57744720</v>
      </c>
      <c r="I693">
        <v>20000000</v>
      </c>
      <c r="J693">
        <f t="shared" si="10"/>
        <v>37744720</v>
      </c>
      <c r="K693">
        <f>Table1[[#This Row],[Profit]]*100/Table1[[#This Row],[budget]]</f>
        <v>188.7236</v>
      </c>
      <c r="M693" t="s">
        <v>6359</v>
      </c>
      <c r="N693" t="s">
        <v>1426</v>
      </c>
    </row>
    <row r="694" spans="1:16" x14ac:dyDescent="0.45">
      <c r="A694" t="s">
        <v>16</v>
      </c>
      <c r="B694">
        <v>152</v>
      </c>
      <c r="C694" t="s">
        <v>88</v>
      </c>
      <c r="D694" t="s">
        <v>2629</v>
      </c>
      <c r="E694" t="s">
        <v>11</v>
      </c>
      <c r="F694">
        <v>2008</v>
      </c>
      <c r="G694">
        <v>9</v>
      </c>
      <c r="H694">
        <v>533316061</v>
      </c>
      <c r="I694">
        <v>185000000</v>
      </c>
      <c r="J694">
        <f t="shared" si="10"/>
        <v>348316061</v>
      </c>
      <c r="K694">
        <f>Table1[[#This Row],[Profit]]*100/Table1[[#This Row],[budget]]</f>
        <v>188.27895189189189</v>
      </c>
      <c r="M694" t="s">
        <v>6359</v>
      </c>
      <c r="N694" t="s">
        <v>589</v>
      </c>
      <c r="O694" t="s">
        <v>1426</v>
      </c>
    </row>
    <row r="695" spans="1:16" x14ac:dyDescent="0.45">
      <c r="A695" t="s">
        <v>611</v>
      </c>
      <c r="B695">
        <v>114</v>
      </c>
      <c r="C695" t="s">
        <v>1114</v>
      </c>
      <c r="D695" t="s">
        <v>4415</v>
      </c>
      <c r="E695" t="s">
        <v>11</v>
      </c>
      <c r="F695">
        <v>2007</v>
      </c>
      <c r="G695">
        <v>6.8</v>
      </c>
      <c r="H695">
        <v>71975611</v>
      </c>
      <c r="I695">
        <v>25000000</v>
      </c>
      <c r="J695">
        <f t="shared" si="10"/>
        <v>46975611</v>
      </c>
      <c r="K695">
        <f>Table1[[#This Row],[Profit]]*100/Table1[[#This Row],[budget]]</f>
        <v>187.902444</v>
      </c>
      <c r="M695" t="s">
        <v>999</v>
      </c>
    </row>
    <row r="696" spans="1:16" x14ac:dyDescent="0.45">
      <c r="A696" t="s">
        <v>2141</v>
      </c>
      <c r="B696">
        <v>100</v>
      </c>
      <c r="C696" t="s">
        <v>2142</v>
      </c>
      <c r="D696" t="s">
        <v>5734</v>
      </c>
      <c r="E696" t="s">
        <v>11</v>
      </c>
      <c r="F696">
        <v>1989</v>
      </c>
      <c r="G696">
        <v>4.5</v>
      </c>
      <c r="H696">
        <v>14343976</v>
      </c>
      <c r="I696">
        <v>5000000</v>
      </c>
      <c r="J696">
        <f t="shared" si="10"/>
        <v>9343976</v>
      </c>
      <c r="K696">
        <f>Table1[[#This Row],[Profit]]*100/Table1[[#This Row],[budget]]</f>
        <v>186.87952000000001</v>
      </c>
      <c r="M696" t="s">
        <v>999</v>
      </c>
    </row>
    <row r="697" spans="1:16" x14ac:dyDescent="0.45">
      <c r="A697" t="s">
        <v>542</v>
      </c>
      <c r="B697">
        <v>97</v>
      </c>
      <c r="C697" t="s">
        <v>456</v>
      </c>
      <c r="D697" t="s">
        <v>4938</v>
      </c>
      <c r="E697" t="s">
        <v>11</v>
      </c>
      <c r="F697">
        <v>1997</v>
      </c>
      <c r="G697">
        <v>7.1</v>
      </c>
      <c r="H697">
        <v>43022524</v>
      </c>
      <c r="I697">
        <v>15000000</v>
      </c>
      <c r="J697">
        <f t="shared" si="10"/>
        <v>28022524</v>
      </c>
      <c r="K697">
        <f>Table1[[#This Row],[Profit]]*100/Table1[[#This Row],[budget]]</f>
        <v>186.81682666666666</v>
      </c>
      <c r="M697" t="s">
        <v>589</v>
      </c>
    </row>
    <row r="698" spans="1:16" x14ac:dyDescent="0.45">
      <c r="A698" t="s">
        <v>809</v>
      </c>
      <c r="B698">
        <v>180</v>
      </c>
      <c r="C698" t="s">
        <v>1572</v>
      </c>
      <c r="D698" t="s">
        <v>4755</v>
      </c>
      <c r="E698" t="s">
        <v>11</v>
      </c>
      <c r="F698">
        <v>1984</v>
      </c>
      <c r="G698">
        <v>8.3000000000000007</v>
      </c>
      <c r="H698">
        <v>51600000</v>
      </c>
      <c r="I698">
        <v>18000000</v>
      </c>
      <c r="J698">
        <f t="shared" si="10"/>
        <v>33600000</v>
      </c>
      <c r="K698">
        <f>Table1[[#This Row],[Profit]]*100/Table1[[#This Row],[budget]]</f>
        <v>186.66666666666666</v>
      </c>
      <c r="M698" t="s">
        <v>589</v>
      </c>
      <c r="N698" t="s">
        <v>6367</v>
      </c>
      <c r="O698" t="s">
        <v>6360</v>
      </c>
    </row>
    <row r="699" spans="1:16" x14ac:dyDescent="0.45">
      <c r="A699" t="s">
        <v>1679</v>
      </c>
      <c r="B699">
        <v>112</v>
      </c>
      <c r="C699" t="s">
        <v>173</v>
      </c>
      <c r="D699" t="s">
        <v>4939</v>
      </c>
      <c r="E699" t="s">
        <v>11</v>
      </c>
      <c r="F699">
        <v>2013</v>
      </c>
      <c r="G699">
        <v>6.5</v>
      </c>
      <c r="H699">
        <v>42919096</v>
      </c>
      <c r="I699">
        <v>15000000</v>
      </c>
      <c r="J699">
        <f t="shared" si="10"/>
        <v>27919096</v>
      </c>
      <c r="K699">
        <f>Table1[[#This Row],[Profit]]*100/Table1[[#This Row],[budget]]</f>
        <v>186.12730666666667</v>
      </c>
      <c r="M699" t="s">
        <v>589</v>
      </c>
      <c r="N699" t="s">
        <v>1426</v>
      </c>
    </row>
    <row r="700" spans="1:16" x14ac:dyDescent="0.45">
      <c r="A700" t="s">
        <v>1137</v>
      </c>
      <c r="B700">
        <v>121</v>
      </c>
      <c r="C700" t="s">
        <v>48</v>
      </c>
      <c r="D700" t="s">
        <v>4330</v>
      </c>
      <c r="E700" t="s">
        <v>11</v>
      </c>
      <c r="F700">
        <v>2000</v>
      </c>
      <c r="G700">
        <v>7.3</v>
      </c>
      <c r="H700">
        <v>71309760</v>
      </c>
      <c r="I700">
        <v>25000000</v>
      </c>
      <c r="J700">
        <f t="shared" si="10"/>
        <v>46309760</v>
      </c>
      <c r="K700">
        <f>Table1[[#This Row],[Profit]]*100/Table1[[#This Row],[budget]]</f>
        <v>185.23903999999999</v>
      </c>
      <c r="M700" t="s">
        <v>2286</v>
      </c>
    </row>
    <row r="701" spans="1:16" x14ac:dyDescent="0.45">
      <c r="A701" t="s">
        <v>1199</v>
      </c>
      <c r="B701">
        <v>87</v>
      </c>
      <c r="C701" t="s">
        <v>60</v>
      </c>
      <c r="D701" t="s">
        <v>4084</v>
      </c>
      <c r="E701" t="s">
        <v>11</v>
      </c>
      <c r="F701">
        <v>2004</v>
      </c>
      <c r="G701">
        <v>7</v>
      </c>
      <c r="H701">
        <v>85416609</v>
      </c>
      <c r="I701">
        <v>30000000</v>
      </c>
      <c r="J701">
        <f t="shared" si="10"/>
        <v>55416609</v>
      </c>
      <c r="K701">
        <f>Table1[[#This Row],[Profit]]*100/Table1[[#This Row],[budget]]</f>
        <v>184.72202999999999</v>
      </c>
      <c r="M701" t="s">
        <v>6362</v>
      </c>
      <c r="N701" t="s">
        <v>302</v>
      </c>
      <c r="O701" t="s">
        <v>6363</v>
      </c>
      <c r="P701" t="s">
        <v>6364</v>
      </c>
    </row>
    <row r="702" spans="1:16" x14ac:dyDescent="0.45">
      <c r="A702" t="s">
        <v>802</v>
      </c>
      <c r="B702">
        <v>110</v>
      </c>
      <c r="C702" t="s">
        <v>978</v>
      </c>
      <c r="D702" t="s">
        <v>3675</v>
      </c>
      <c r="E702" t="s">
        <v>11</v>
      </c>
      <c r="F702">
        <v>2002</v>
      </c>
      <c r="G702">
        <v>7</v>
      </c>
      <c r="H702">
        <v>116724075</v>
      </c>
      <c r="I702">
        <v>41000000</v>
      </c>
      <c r="J702">
        <f t="shared" si="10"/>
        <v>75724075</v>
      </c>
      <c r="K702">
        <f>Table1[[#This Row],[Profit]]*100/Table1[[#This Row],[budget]]</f>
        <v>184.69286585365853</v>
      </c>
      <c r="M702" t="s">
        <v>6360</v>
      </c>
    </row>
    <row r="703" spans="1:16" x14ac:dyDescent="0.45">
      <c r="A703" t="s">
        <v>865</v>
      </c>
      <c r="B703">
        <v>94</v>
      </c>
      <c r="C703" t="s">
        <v>1541</v>
      </c>
      <c r="D703" t="s">
        <v>4864</v>
      </c>
      <c r="E703" t="s">
        <v>11</v>
      </c>
      <c r="F703">
        <v>2012</v>
      </c>
      <c r="G703">
        <v>7.8</v>
      </c>
      <c r="H703">
        <v>45507053</v>
      </c>
      <c r="I703">
        <v>16000000</v>
      </c>
      <c r="J703">
        <f t="shared" si="10"/>
        <v>29507053</v>
      </c>
      <c r="K703">
        <f>Table1[[#This Row],[Profit]]*100/Table1[[#This Row],[budget]]</f>
        <v>184.41908125</v>
      </c>
      <c r="M703" t="s">
        <v>302</v>
      </c>
      <c r="N703" t="s">
        <v>589</v>
      </c>
      <c r="O703" t="s">
        <v>2286</v>
      </c>
    </row>
    <row r="704" spans="1:16" x14ac:dyDescent="0.45">
      <c r="A704" t="s">
        <v>118</v>
      </c>
      <c r="B704">
        <v>115</v>
      </c>
      <c r="C704" t="s">
        <v>383</v>
      </c>
      <c r="D704" t="s">
        <v>2921</v>
      </c>
      <c r="E704" t="s">
        <v>11</v>
      </c>
      <c r="F704">
        <v>2004</v>
      </c>
      <c r="G704">
        <v>8</v>
      </c>
      <c r="H704">
        <v>261437578</v>
      </c>
      <c r="I704">
        <v>92000000</v>
      </c>
      <c r="J704">
        <f t="shared" si="10"/>
        <v>169437578</v>
      </c>
      <c r="K704">
        <f>Table1[[#This Row],[Profit]]*100/Table1[[#This Row],[budget]]</f>
        <v>184.1712804347826</v>
      </c>
      <c r="M704" t="s">
        <v>178</v>
      </c>
      <c r="N704" t="s">
        <v>6362</v>
      </c>
      <c r="O704" t="s">
        <v>6363</v>
      </c>
    </row>
    <row r="705" spans="1:15" x14ac:dyDescent="0.45">
      <c r="A705" t="s">
        <v>1680</v>
      </c>
      <c r="B705">
        <v>98</v>
      </c>
      <c r="C705" t="s">
        <v>166</v>
      </c>
      <c r="D705" t="s">
        <v>4940</v>
      </c>
      <c r="E705" t="s">
        <v>11</v>
      </c>
      <c r="F705">
        <v>2015</v>
      </c>
      <c r="G705">
        <v>6.2</v>
      </c>
      <c r="H705">
        <v>42592530</v>
      </c>
      <c r="I705">
        <v>15000000</v>
      </c>
      <c r="J705">
        <f t="shared" si="10"/>
        <v>27592530</v>
      </c>
      <c r="K705">
        <f>Table1[[#This Row],[Profit]]*100/Table1[[#This Row],[budget]]</f>
        <v>183.9502</v>
      </c>
      <c r="M705" t="s">
        <v>6364</v>
      </c>
      <c r="N705" t="s">
        <v>999</v>
      </c>
    </row>
    <row r="706" spans="1:15" x14ac:dyDescent="0.45">
      <c r="A706" t="s">
        <v>16</v>
      </c>
      <c r="B706">
        <v>113</v>
      </c>
      <c r="C706" t="s">
        <v>159</v>
      </c>
      <c r="D706" t="s">
        <v>5436</v>
      </c>
      <c r="E706" t="s">
        <v>11</v>
      </c>
      <c r="F706">
        <v>2000</v>
      </c>
      <c r="G706">
        <v>8.5</v>
      </c>
      <c r="H706">
        <v>25530884</v>
      </c>
      <c r="I706">
        <v>9000000</v>
      </c>
      <c r="J706">
        <f t="shared" ref="J706:J769" si="11">H706-I706</f>
        <v>16530884</v>
      </c>
      <c r="K706">
        <f>Table1[[#This Row],[Profit]]*100/Table1[[#This Row],[budget]]</f>
        <v>183.67648888888888</v>
      </c>
      <c r="M706" t="s">
        <v>1426</v>
      </c>
    </row>
    <row r="707" spans="1:15" x14ac:dyDescent="0.45">
      <c r="A707" t="s">
        <v>1459</v>
      </c>
      <c r="B707">
        <v>134</v>
      </c>
      <c r="C707" t="s">
        <v>943</v>
      </c>
      <c r="D707" t="s">
        <v>4574</v>
      </c>
      <c r="E707" t="s">
        <v>11</v>
      </c>
      <c r="F707">
        <v>2013</v>
      </c>
      <c r="G707">
        <v>8.1</v>
      </c>
      <c r="H707">
        <v>56667870</v>
      </c>
      <c r="I707">
        <v>20000000</v>
      </c>
      <c r="J707">
        <f t="shared" si="11"/>
        <v>36667870</v>
      </c>
      <c r="K707">
        <f>Table1[[#This Row],[Profit]]*100/Table1[[#This Row],[budget]]</f>
        <v>183.33935</v>
      </c>
      <c r="M707" t="s">
        <v>589</v>
      </c>
      <c r="N707" t="s">
        <v>6367</v>
      </c>
    </row>
    <row r="708" spans="1:15" x14ac:dyDescent="0.45">
      <c r="A708" t="s">
        <v>26</v>
      </c>
      <c r="B708">
        <v>173</v>
      </c>
      <c r="C708" t="s">
        <v>21</v>
      </c>
      <c r="D708" t="s">
        <v>2590</v>
      </c>
      <c r="E708" t="s">
        <v>11</v>
      </c>
      <c r="F708">
        <v>2012</v>
      </c>
      <c r="G708">
        <v>8.1</v>
      </c>
      <c r="H708">
        <v>623279547</v>
      </c>
      <c r="I708">
        <v>220000000</v>
      </c>
      <c r="J708">
        <f t="shared" si="11"/>
        <v>403279547</v>
      </c>
      <c r="K708">
        <f>Table1[[#This Row],[Profit]]*100/Table1[[#This Row],[budget]]</f>
        <v>183.308885</v>
      </c>
      <c r="M708" t="s">
        <v>178</v>
      </c>
      <c r="N708" t="s">
        <v>1630</v>
      </c>
    </row>
    <row r="709" spans="1:15" x14ac:dyDescent="0.45">
      <c r="A709" t="s">
        <v>480</v>
      </c>
      <c r="B709">
        <v>108</v>
      </c>
      <c r="C709" t="s">
        <v>306</v>
      </c>
      <c r="D709" t="s">
        <v>4332</v>
      </c>
      <c r="E709" t="s">
        <v>11</v>
      </c>
      <c r="F709">
        <v>2011</v>
      </c>
      <c r="G709">
        <v>6.2</v>
      </c>
      <c r="H709">
        <v>70625986</v>
      </c>
      <c r="I709">
        <v>25000000</v>
      </c>
      <c r="J709">
        <f t="shared" si="11"/>
        <v>45625986</v>
      </c>
      <c r="K709">
        <f>Table1[[#This Row],[Profit]]*100/Table1[[#This Row],[budget]]</f>
        <v>182.50394399999999</v>
      </c>
      <c r="M709" t="s">
        <v>2286</v>
      </c>
    </row>
    <row r="710" spans="1:15" x14ac:dyDescent="0.45">
      <c r="A710" t="s">
        <v>1852</v>
      </c>
      <c r="B710">
        <v>94</v>
      </c>
      <c r="C710" t="s">
        <v>359</v>
      </c>
      <c r="D710" t="s">
        <v>5736</v>
      </c>
      <c r="E710" t="s">
        <v>11</v>
      </c>
      <c r="F710">
        <v>2012</v>
      </c>
      <c r="G710">
        <v>5.3</v>
      </c>
      <c r="H710">
        <v>14123773</v>
      </c>
      <c r="I710">
        <v>5000000</v>
      </c>
      <c r="J710">
        <f t="shared" si="11"/>
        <v>9123773</v>
      </c>
      <c r="K710">
        <f>Table1[[#This Row],[Profit]]*100/Table1[[#This Row],[budget]]</f>
        <v>182.47546</v>
      </c>
      <c r="M710" t="s">
        <v>589</v>
      </c>
    </row>
    <row r="711" spans="1:15" x14ac:dyDescent="0.45">
      <c r="A711" t="s">
        <v>542</v>
      </c>
      <c r="B711">
        <v>110</v>
      </c>
      <c r="C711" t="s">
        <v>456</v>
      </c>
      <c r="D711" t="s">
        <v>5742</v>
      </c>
      <c r="E711" t="s">
        <v>11</v>
      </c>
      <c r="F711">
        <v>1982</v>
      </c>
      <c r="G711">
        <v>7.2</v>
      </c>
      <c r="H711">
        <v>14100000</v>
      </c>
      <c r="I711">
        <v>5000000</v>
      </c>
      <c r="J711">
        <f t="shared" si="11"/>
        <v>9100000</v>
      </c>
      <c r="K711">
        <f>Table1[[#This Row],[Profit]]*100/Table1[[#This Row],[budget]]</f>
        <v>182</v>
      </c>
      <c r="M711" t="s">
        <v>589</v>
      </c>
    </row>
    <row r="712" spans="1:15" x14ac:dyDescent="0.45">
      <c r="A712" t="s">
        <v>1234</v>
      </c>
      <c r="B712">
        <v>118</v>
      </c>
      <c r="C712" t="s">
        <v>921</v>
      </c>
      <c r="D712" t="s">
        <v>4575</v>
      </c>
      <c r="E712" t="s">
        <v>11</v>
      </c>
      <c r="F712">
        <v>2002</v>
      </c>
      <c r="G712">
        <v>5.7</v>
      </c>
      <c r="H712">
        <v>56398162</v>
      </c>
      <c r="I712">
        <v>20000000</v>
      </c>
      <c r="J712">
        <f t="shared" si="11"/>
        <v>36398162</v>
      </c>
      <c r="K712">
        <f>Table1[[#This Row],[Profit]]*100/Table1[[#This Row],[budget]]</f>
        <v>181.99081000000001</v>
      </c>
      <c r="M712" t="s">
        <v>589</v>
      </c>
      <c r="N712" t="s">
        <v>6360</v>
      </c>
      <c r="O712" t="s">
        <v>2286</v>
      </c>
    </row>
    <row r="713" spans="1:15" x14ac:dyDescent="0.45">
      <c r="A713" t="s">
        <v>160</v>
      </c>
      <c r="B713">
        <v>111</v>
      </c>
      <c r="C713" t="s">
        <v>259</v>
      </c>
      <c r="D713" t="s">
        <v>5484</v>
      </c>
      <c r="E713" t="s">
        <v>11</v>
      </c>
      <c r="F713">
        <v>1993</v>
      </c>
      <c r="G713">
        <v>7.4</v>
      </c>
      <c r="H713">
        <v>22551000</v>
      </c>
      <c r="I713">
        <v>8000000</v>
      </c>
      <c r="J713">
        <f t="shared" si="11"/>
        <v>14551000</v>
      </c>
      <c r="K713">
        <f>Table1[[#This Row],[Profit]]*100/Table1[[#This Row],[budget]]</f>
        <v>181.88749999999999</v>
      </c>
      <c r="M713" t="s">
        <v>589</v>
      </c>
      <c r="N713" t="s">
        <v>2286</v>
      </c>
    </row>
    <row r="714" spans="1:15" x14ac:dyDescent="0.45">
      <c r="A714" t="s">
        <v>56</v>
      </c>
      <c r="B714">
        <v>105</v>
      </c>
      <c r="C714" t="s">
        <v>1460</v>
      </c>
      <c r="D714" t="s">
        <v>4577</v>
      </c>
      <c r="E714" t="s">
        <v>11</v>
      </c>
      <c r="F714">
        <v>1990</v>
      </c>
      <c r="G714">
        <v>7.9</v>
      </c>
      <c r="H714">
        <v>56362352</v>
      </c>
      <c r="I714">
        <v>20000000</v>
      </c>
      <c r="J714">
        <f t="shared" si="11"/>
        <v>36362352</v>
      </c>
      <c r="K714">
        <f>Table1[[#This Row],[Profit]]*100/Table1[[#This Row],[budget]]</f>
        <v>181.81175999999999</v>
      </c>
      <c r="M714" t="s">
        <v>2286</v>
      </c>
    </row>
    <row r="715" spans="1:15" x14ac:dyDescent="0.45">
      <c r="A715" t="s">
        <v>408</v>
      </c>
      <c r="B715">
        <v>161</v>
      </c>
      <c r="C715" t="s">
        <v>994</v>
      </c>
      <c r="D715" t="s">
        <v>4044</v>
      </c>
      <c r="E715" t="s">
        <v>11</v>
      </c>
      <c r="F715">
        <v>1985</v>
      </c>
      <c r="G715">
        <v>7.2</v>
      </c>
      <c r="H715">
        <v>87100000</v>
      </c>
      <c r="I715">
        <v>31000000</v>
      </c>
      <c r="J715">
        <f t="shared" si="11"/>
        <v>56100000</v>
      </c>
      <c r="K715">
        <f>Table1[[#This Row],[Profit]]*100/Table1[[#This Row],[budget]]</f>
        <v>180.96774193548387</v>
      </c>
      <c r="M715" t="s">
        <v>589</v>
      </c>
      <c r="N715" t="s">
        <v>2286</v>
      </c>
    </row>
    <row r="716" spans="1:15" x14ac:dyDescent="0.45">
      <c r="A716" t="s">
        <v>1461</v>
      </c>
      <c r="B716">
        <v>110</v>
      </c>
      <c r="C716" t="s">
        <v>48</v>
      </c>
      <c r="D716" t="s">
        <v>4578</v>
      </c>
      <c r="E716" t="s">
        <v>11</v>
      </c>
      <c r="F716">
        <v>2016</v>
      </c>
      <c r="G716">
        <v>7.6</v>
      </c>
      <c r="H716">
        <v>56154094</v>
      </c>
      <c r="I716">
        <v>20000000</v>
      </c>
      <c r="J716">
        <f t="shared" si="11"/>
        <v>36154094</v>
      </c>
      <c r="K716">
        <f>Table1[[#This Row],[Profit]]*100/Table1[[#This Row],[budget]]</f>
        <v>180.77046999999999</v>
      </c>
      <c r="M716" t="s">
        <v>2286</v>
      </c>
    </row>
    <row r="717" spans="1:15" x14ac:dyDescent="0.45">
      <c r="A717" t="s">
        <v>1281</v>
      </c>
      <c r="B717">
        <v>93</v>
      </c>
      <c r="C717" t="s">
        <v>48</v>
      </c>
      <c r="D717" t="s">
        <v>5708</v>
      </c>
      <c r="E717" t="s">
        <v>11</v>
      </c>
      <c r="F717">
        <v>2002</v>
      </c>
      <c r="G717">
        <v>6.5</v>
      </c>
      <c r="H717">
        <v>14015786</v>
      </c>
      <c r="I717">
        <v>5000000</v>
      </c>
      <c r="J717">
        <f t="shared" si="11"/>
        <v>9015786</v>
      </c>
      <c r="K717">
        <f>Table1[[#This Row],[Profit]]*100/Table1[[#This Row],[budget]]</f>
        <v>180.31572</v>
      </c>
      <c r="M717" t="s">
        <v>2286</v>
      </c>
    </row>
    <row r="718" spans="1:15" x14ac:dyDescent="0.45">
      <c r="A718" t="s">
        <v>77</v>
      </c>
      <c r="B718">
        <v>150</v>
      </c>
      <c r="C718" t="s">
        <v>565</v>
      </c>
      <c r="D718" t="s">
        <v>3196</v>
      </c>
      <c r="E718" t="s">
        <v>11</v>
      </c>
      <c r="F718">
        <v>2012</v>
      </c>
      <c r="G718">
        <v>7.4</v>
      </c>
      <c r="H718">
        <v>182204440</v>
      </c>
      <c r="I718">
        <v>65000000</v>
      </c>
      <c r="J718">
        <f t="shared" si="11"/>
        <v>117204440</v>
      </c>
      <c r="K718">
        <f>Table1[[#This Row],[Profit]]*100/Table1[[#This Row],[budget]]</f>
        <v>180.31452307692308</v>
      </c>
      <c r="M718" t="s">
        <v>589</v>
      </c>
      <c r="N718" t="s">
        <v>6367</v>
      </c>
      <c r="O718" t="s">
        <v>6368</v>
      </c>
    </row>
    <row r="719" spans="1:15" x14ac:dyDescent="0.45">
      <c r="A719" t="s">
        <v>1711</v>
      </c>
      <c r="B719">
        <v>100</v>
      </c>
      <c r="C719" t="s">
        <v>589</v>
      </c>
      <c r="D719" t="s">
        <v>5789</v>
      </c>
      <c r="E719" t="s">
        <v>11</v>
      </c>
      <c r="F719">
        <v>2009</v>
      </c>
      <c r="G719">
        <v>7.3</v>
      </c>
      <c r="H719">
        <v>12574715</v>
      </c>
      <c r="I719">
        <v>4500000</v>
      </c>
      <c r="J719">
        <f t="shared" si="11"/>
        <v>8074715</v>
      </c>
      <c r="K719">
        <f>Table1[[#This Row],[Profit]]*100/Table1[[#This Row],[budget]]</f>
        <v>179.43811111111111</v>
      </c>
    </row>
    <row r="720" spans="1:15" x14ac:dyDescent="0.45">
      <c r="A720" t="s">
        <v>76</v>
      </c>
      <c r="B720">
        <v>112</v>
      </c>
      <c r="C720" t="s">
        <v>1641</v>
      </c>
      <c r="D720" t="s">
        <v>5083</v>
      </c>
      <c r="E720" t="s">
        <v>492</v>
      </c>
      <c r="F720">
        <v>2006</v>
      </c>
      <c r="G720">
        <v>8.1999999999999993</v>
      </c>
      <c r="H720">
        <v>37623143</v>
      </c>
      <c r="I720">
        <v>13500000</v>
      </c>
      <c r="J720">
        <f t="shared" si="11"/>
        <v>24123143</v>
      </c>
      <c r="K720">
        <f>Table1[[#This Row],[Profit]]*100/Table1[[#This Row],[budget]]</f>
        <v>178.68994814814815</v>
      </c>
      <c r="M720" t="s">
        <v>6364</v>
      </c>
      <c r="N720" t="s">
        <v>6368</v>
      </c>
    </row>
    <row r="721" spans="1:16" x14ac:dyDescent="0.45">
      <c r="A721" t="s">
        <v>1121</v>
      </c>
      <c r="B721">
        <v>108</v>
      </c>
      <c r="C721" t="s">
        <v>999</v>
      </c>
      <c r="D721" t="s">
        <v>4916</v>
      </c>
      <c r="E721" t="s">
        <v>11</v>
      </c>
      <c r="F721">
        <v>2006</v>
      </c>
      <c r="G721">
        <v>6.4</v>
      </c>
      <c r="H721">
        <v>41777564</v>
      </c>
      <c r="I721">
        <v>15000000</v>
      </c>
      <c r="J721">
        <f t="shared" si="11"/>
        <v>26777564</v>
      </c>
      <c r="K721">
        <f>Table1[[#This Row],[Profit]]*100/Table1[[#This Row],[budget]]</f>
        <v>178.51709333333332</v>
      </c>
    </row>
    <row r="722" spans="1:16" x14ac:dyDescent="0.45">
      <c r="A722" t="s">
        <v>38</v>
      </c>
      <c r="B722">
        <v>98</v>
      </c>
      <c r="C722" t="s">
        <v>385</v>
      </c>
      <c r="D722" t="s">
        <v>2931</v>
      </c>
      <c r="E722" t="s">
        <v>11</v>
      </c>
      <c r="F722">
        <v>1997</v>
      </c>
      <c r="G722">
        <v>7.3</v>
      </c>
      <c r="H722">
        <v>250147615</v>
      </c>
      <c r="I722">
        <v>90000000</v>
      </c>
      <c r="J722">
        <f t="shared" si="11"/>
        <v>160147615</v>
      </c>
      <c r="K722">
        <f>Table1[[#This Row],[Profit]]*100/Table1[[#This Row],[budget]]</f>
        <v>177.94179444444444</v>
      </c>
      <c r="M722" t="s">
        <v>302</v>
      </c>
      <c r="N722" t="s">
        <v>6363</v>
      </c>
      <c r="O722" t="s">
        <v>6366</v>
      </c>
      <c r="P722" t="s">
        <v>1630</v>
      </c>
    </row>
    <row r="723" spans="1:16" x14ac:dyDescent="0.45">
      <c r="A723" t="s">
        <v>2041</v>
      </c>
      <c r="B723">
        <v>119</v>
      </c>
      <c r="C723" t="s">
        <v>21</v>
      </c>
      <c r="D723" t="s">
        <v>5432</v>
      </c>
      <c r="E723" t="s">
        <v>11</v>
      </c>
      <c r="F723">
        <v>1976</v>
      </c>
      <c r="G723">
        <v>6.8</v>
      </c>
      <c r="H723">
        <v>25000000</v>
      </c>
      <c r="I723">
        <v>9000000</v>
      </c>
      <c r="J723">
        <f t="shared" si="11"/>
        <v>16000000</v>
      </c>
      <c r="K723">
        <f>Table1[[#This Row],[Profit]]*100/Table1[[#This Row],[budget]]</f>
        <v>177.77777777777777</v>
      </c>
      <c r="M723" t="s">
        <v>178</v>
      </c>
      <c r="N723" t="s">
        <v>1630</v>
      </c>
    </row>
    <row r="724" spans="1:16" x14ac:dyDescent="0.45">
      <c r="A724" t="s">
        <v>158</v>
      </c>
      <c r="B724">
        <v>140</v>
      </c>
      <c r="C724" t="s">
        <v>398</v>
      </c>
      <c r="D724" t="s">
        <v>3237</v>
      </c>
      <c r="E724" t="s">
        <v>11</v>
      </c>
      <c r="F724">
        <v>1995</v>
      </c>
      <c r="G724">
        <v>7.6</v>
      </c>
      <c r="H724">
        <v>172071312</v>
      </c>
      <c r="I724">
        <v>62000000</v>
      </c>
      <c r="J724">
        <f t="shared" si="11"/>
        <v>110071312</v>
      </c>
      <c r="K724">
        <f>Table1[[#This Row],[Profit]]*100/Table1[[#This Row],[budget]]</f>
        <v>177.53437419354839</v>
      </c>
      <c r="M724" t="s">
        <v>589</v>
      </c>
      <c r="N724" t="s">
        <v>6367</v>
      </c>
    </row>
    <row r="725" spans="1:16" x14ac:dyDescent="0.45">
      <c r="A725" t="s">
        <v>1718</v>
      </c>
      <c r="B725">
        <v>116</v>
      </c>
      <c r="C725" t="s">
        <v>892</v>
      </c>
      <c r="D725" t="s">
        <v>5521</v>
      </c>
      <c r="E725" t="s">
        <v>11</v>
      </c>
      <c r="F725">
        <v>2005</v>
      </c>
      <c r="G725">
        <v>7.4</v>
      </c>
      <c r="H725">
        <v>22201636</v>
      </c>
      <c r="I725">
        <v>8000000</v>
      </c>
      <c r="J725">
        <f t="shared" si="11"/>
        <v>14201636</v>
      </c>
      <c r="K725">
        <f>Table1[[#This Row],[Profit]]*100/Table1[[#This Row],[budget]]</f>
        <v>177.52045000000001</v>
      </c>
      <c r="M725" t="s">
        <v>589</v>
      </c>
      <c r="N725" t="s">
        <v>6360</v>
      </c>
    </row>
    <row r="726" spans="1:16" x14ac:dyDescent="0.45">
      <c r="A726" t="s">
        <v>1903</v>
      </c>
      <c r="B726">
        <v>97</v>
      </c>
      <c r="C726" t="s">
        <v>527</v>
      </c>
      <c r="D726" t="s">
        <v>5324</v>
      </c>
      <c r="E726" t="s">
        <v>11</v>
      </c>
      <c r="F726">
        <v>2015</v>
      </c>
      <c r="G726">
        <v>5.2</v>
      </c>
      <c r="H726">
        <v>27736779</v>
      </c>
      <c r="I726">
        <v>10000000</v>
      </c>
      <c r="J726">
        <f t="shared" si="11"/>
        <v>17736779</v>
      </c>
      <c r="K726">
        <f>Table1[[#This Row],[Profit]]*100/Table1[[#This Row],[budget]]</f>
        <v>177.36779000000001</v>
      </c>
      <c r="M726" t="s">
        <v>6366</v>
      </c>
      <c r="N726" t="s">
        <v>1426</v>
      </c>
    </row>
    <row r="727" spans="1:16" x14ac:dyDescent="0.45">
      <c r="A727" t="s">
        <v>1462</v>
      </c>
      <c r="B727">
        <v>100</v>
      </c>
      <c r="C727" t="s">
        <v>302</v>
      </c>
      <c r="D727" t="s">
        <v>4580</v>
      </c>
      <c r="E727" t="s">
        <v>11</v>
      </c>
      <c r="F727">
        <v>2016</v>
      </c>
      <c r="G727">
        <v>6.7</v>
      </c>
      <c r="H727">
        <v>55461307</v>
      </c>
      <c r="I727">
        <v>20000000</v>
      </c>
      <c r="J727">
        <f t="shared" si="11"/>
        <v>35461307</v>
      </c>
      <c r="K727">
        <f>Table1[[#This Row],[Profit]]*100/Table1[[#This Row],[budget]]</f>
        <v>177.306535</v>
      </c>
    </row>
    <row r="728" spans="1:16" x14ac:dyDescent="0.45">
      <c r="A728" t="s">
        <v>1703</v>
      </c>
      <c r="B728">
        <v>112</v>
      </c>
      <c r="C728" t="s">
        <v>48</v>
      </c>
      <c r="D728" t="s">
        <v>5887</v>
      </c>
      <c r="E728" t="s">
        <v>11</v>
      </c>
      <c r="F728">
        <v>2010</v>
      </c>
      <c r="G728">
        <v>7.4</v>
      </c>
      <c r="H728">
        <v>9701559</v>
      </c>
      <c r="I728">
        <v>3500000</v>
      </c>
      <c r="J728">
        <f t="shared" si="11"/>
        <v>6201559</v>
      </c>
      <c r="K728">
        <f>Table1[[#This Row],[Profit]]*100/Table1[[#This Row],[budget]]</f>
        <v>177.1874</v>
      </c>
      <c r="M728" t="s">
        <v>2286</v>
      </c>
    </row>
    <row r="729" spans="1:16" x14ac:dyDescent="0.45">
      <c r="A729" t="s">
        <v>486</v>
      </c>
      <c r="B729">
        <v>89</v>
      </c>
      <c r="C729" t="s">
        <v>2086</v>
      </c>
      <c r="D729" t="s">
        <v>5515</v>
      </c>
      <c r="E729" t="s">
        <v>11</v>
      </c>
      <c r="F729">
        <v>1989</v>
      </c>
      <c r="G729">
        <v>5.0999999999999996</v>
      </c>
      <c r="H729">
        <v>22168359</v>
      </c>
      <c r="I729">
        <v>8000000</v>
      </c>
      <c r="J729">
        <f t="shared" si="11"/>
        <v>14168359</v>
      </c>
      <c r="K729">
        <f>Table1[[#This Row],[Profit]]*100/Table1[[#This Row],[budget]]</f>
        <v>177.1044875</v>
      </c>
      <c r="M729" t="s">
        <v>999</v>
      </c>
      <c r="N729" t="s">
        <v>2286</v>
      </c>
      <c r="O729" t="s">
        <v>1426</v>
      </c>
    </row>
    <row r="730" spans="1:16" x14ac:dyDescent="0.45">
      <c r="A730" t="s">
        <v>804</v>
      </c>
      <c r="B730">
        <v>108</v>
      </c>
      <c r="C730" t="s">
        <v>805</v>
      </c>
      <c r="D730" t="s">
        <v>3437</v>
      </c>
      <c r="E730" t="s">
        <v>11</v>
      </c>
      <c r="F730">
        <v>2008</v>
      </c>
      <c r="G730">
        <v>6.3</v>
      </c>
      <c r="H730">
        <v>143704210</v>
      </c>
      <c r="I730">
        <v>52000000</v>
      </c>
      <c r="J730">
        <f t="shared" si="11"/>
        <v>91704210</v>
      </c>
      <c r="K730">
        <f>Table1[[#This Row],[Profit]]*100/Table1[[#This Row],[budget]]</f>
        <v>176.35425000000001</v>
      </c>
      <c r="M730" t="s">
        <v>6363</v>
      </c>
      <c r="N730" t="s">
        <v>6365</v>
      </c>
      <c r="O730" t="s">
        <v>2286</v>
      </c>
    </row>
    <row r="731" spans="1:16" x14ac:dyDescent="0.45">
      <c r="A731" t="s">
        <v>2543</v>
      </c>
      <c r="B731">
        <v>90</v>
      </c>
      <c r="C731" t="s">
        <v>1668</v>
      </c>
      <c r="D731" t="s">
        <v>6322</v>
      </c>
      <c r="E731" t="s">
        <v>11</v>
      </c>
      <c r="F731">
        <v>2001</v>
      </c>
      <c r="G731">
        <v>7</v>
      </c>
      <c r="H731">
        <v>110536</v>
      </c>
      <c r="I731">
        <v>40000</v>
      </c>
      <c r="J731">
        <f t="shared" si="11"/>
        <v>70536</v>
      </c>
      <c r="K731">
        <f>Table1[[#This Row],[Profit]]*100/Table1[[#This Row],[budget]]</f>
        <v>176.34</v>
      </c>
      <c r="M731" t="s">
        <v>999</v>
      </c>
      <c r="N731" t="s">
        <v>1630</v>
      </c>
    </row>
    <row r="732" spans="1:16" x14ac:dyDescent="0.45">
      <c r="A732" t="s">
        <v>918</v>
      </c>
      <c r="B732">
        <v>124</v>
      </c>
      <c r="C732" t="s">
        <v>259</v>
      </c>
      <c r="D732" t="s">
        <v>3661</v>
      </c>
      <c r="E732" t="s">
        <v>11</v>
      </c>
      <c r="F732">
        <v>1999</v>
      </c>
      <c r="G732">
        <v>7</v>
      </c>
      <c r="H732">
        <v>116006080</v>
      </c>
      <c r="I732">
        <v>42000000</v>
      </c>
      <c r="J732">
        <f t="shared" si="11"/>
        <v>74006080</v>
      </c>
      <c r="K732">
        <f>Table1[[#This Row],[Profit]]*100/Table1[[#This Row],[budget]]</f>
        <v>176.20495238095239</v>
      </c>
      <c r="M732" t="s">
        <v>589</v>
      </c>
      <c r="N732" t="s">
        <v>2286</v>
      </c>
    </row>
    <row r="733" spans="1:16" x14ac:dyDescent="0.45">
      <c r="A733" t="s">
        <v>904</v>
      </c>
      <c r="B733">
        <v>105</v>
      </c>
      <c r="C733" t="s">
        <v>306</v>
      </c>
      <c r="D733" t="s">
        <v>3578</v>
      </c>
      <c r="E733" t="s">
        <v>11</v>
      </c>
      <c r="F733">
        <v>1997</v>
      </c>
      <c r="G733">
        <v>6.3</v>
      </c>
      <c r="H733">
        <v>126805112</v>
      </c>
      <c r="I733">
        <v>46000000</v>
      </c>
      <c r="J733">
        <f t="shared" si="11"/>
        <v>80805112</v>
      </c>
      <c r="K733">
        <f>Table1[[#This Row],[Profit]]*100/Table1[[#This Row],[budget]]</f>
        <v>175.66328695652174</v>
      </c>
      <c r="M733" t="s">
        <v>2286</v>
      </c>
    </row>
    <row r="734" spans="1:16" x14ac:dyDescent="0.45">
      <c r="A734" t="s">
        <v>1327</v>
      </c>
      <c r="B734">
        <v>97</v>
      </c>
      <c r="C734" t="s">
        <v>259</v>
      </c>
      <c r="D734" t="s">
        <v>4289</v>
      </c>
      <c r="E734" t="s">
        <v>11</v>
      </c>
      <c r="F734">
        <v>2001</v>
      </c>
      <c r="G734">
        <v>6.7</v>
      </c>
      <c r="H734">
        <v>71500556</v>
      </c>
      <c r="I734">
        <v>26000000</v>
      </c>
      <c r="J734">
        <f t="shared" si="11"/>
        <v>45500556</v>
      </c>
      <c r="K734">
        <f>Table1[[#This Row],[Profit]]*100/Table1[[#This Row],[budget]]</f>
        <v>175.00213846153846</v>
      </c>
      <c r="M734" t="s">
        <v>589</v>
      </c>
      <c r="N734" t="s">
        <v>2286</v>
      </c>
    </row>
    <row r="735" spans="1:16" x14ac:dyDescent="0.45">
      <c r="A735" t="s">
        <v>131</v>
      </c>
      <c r="B735">
        <v>149</v>
      </c>
      <c r="C735" t="s">
        <v>396</v>
      </c>
      <c r="D735" t="s">
        <v>3245</v>
      </c>
      <c r="E735" t="s">
        <v>11</v>
      </c>
      <c r="F735">
        <v>2014</v>
      </c>
      <c r="G735">
        <v>8.1</v>
      </c>
      <c r="H735">
        <v>167735396</v>
      </c>
      <c r="I735">
        <v>61000000</v>
      </c>
      <c r="J735">
        <f t="shared" si="11"/>
        <v>106735396</v>
      </c>
      <c r="K735">
        <f>Table1[[#This Row],[Profit]]*100/Table1[[#This Row],[budget]]</f>
        <v>174.97605901639344</v>
      </c>
      <c r="M735" t="s">
        <v>589</v>
      </c>
      <c r="N735" t="s">
        <v>6366</v>
      </c>
      <c r="O735" t="s">
        <v>1426</v>
      </c>
    </row>
    <row r="736" spans="1:16" x14ac:dyDescent="0.45">
      <c r="A736" t="s">
        <v>225</v>
      </c>
      <c r="B736">
        <v>91</v>
      </c>
      <c r="C736" t="s">
        <v>268</v>
      </c>
      <c r="D736" t="s">
        <v>2856</v>
      </c>
      <c r="E736" t="s">
        <v>11</v>
      </c>
      <c r="F736">
        <v>2013</v>
      </c>
      <c r="G736">
        <v>7.8</v>
      </c>
      <c r="H736">
        <v>274084951</v>
      </c>
      <c r="I736">
        <v>100000000</v>
      </c>
      <c r="J736">
        <f t="shared" si="11"/>
        <v>174084951</v>
      </c>
      <c r="K736">
        <f>Table1[[#This Row],[Profit]]*100/Table1[[#This Row],[budget]]</f>
        <v>174.08495099999999</v>
      </c>
      <c r="M736" t="s">
        <v>589</v>
      </c>
      <c r="N736" t="s">
        <v>1630</v>
      </c>
      <c r="O736" t="s">
        <v>1426</v>
      </c>
    </row>
    <row r="737" spans="1:17" x14ac:dyDescent="0.45">
      <c r="A737" t="s">
        <v>2297</v>
      </c>
      <c r="B737">
        <v>95</v>
      </c>
      <c r="C737" t="s">
        <v>259</v>
      </c>
      <c r="D737" t="s">
        <v>5974</v>
      </c>
      <c r="E737" t="s">
        <v>11</v>
      </c>
      <c r="F737">
        <v>2013</v>
      </c>
      <c r="G737">
        <v>7.1</v>
      </c>
      <c r="H737">
        <v>6851969</v>
      </c>
      <c r="I737">
        <v>2500000</v>
      </c>
      <c r="J737">
        <f t="shared" si="11"/>
        <v>4351969</v>
      </c>
      <c r="K737">
        <f>Table1[[#This Row],[Profit]]*100/Table1[[#This Row],[budget]]</f>
        <v>174.07875999999999</v>
      </c>
      <c r="M737" t="s">
        <v>589</v>
      </c>
      <c r="N737" t="s">
        <v>2286</v>
      </c>
    </row>
    <row r="738" spans="1:17" x14ac:dyDescent="0.45">
      <c r="A738" t="s">
        <v>1144</v>
      </c>
      <c r="B738">
        <v>97</v>
      </c>
      <c r="C738" t="s">
        <v>800</v>
      </c>
      <c r="D738" t="s">
        <v>4169</v>
      </c>
      <c r="E738" t="s">
        <v>11</v>
      </c>
      <c r="F738">
        <v>2003</v>
      </c>
      <c r="G738">
        <v>5.8</v>
      </c>
      <c r="H738">
        <v>82163317</v>
      </c>
      <c r="I738">
        <v>30000000</v>
      </c>
      <c r="J738">
        <f t="shared" si="11"/>
        <v>52163317</v>
      </c>
      <c r="K738">
        <f>Table1[[#This Row],[Profit]]*100/Table1[[#This Row],[budget]]</f>
        <v>173.87772333333334</v>
      </c>
      <c r="M738" t="s">
        <v>999</v>
      </c>
      <c r="N738" t="s">
        <v>1426</v>
      </c>
    </row>
    <row r="739" spans="1:17" x14ac:dyDescent="0.45">
      <c r="A739" t="s">
        <v>64</v>
      </c>
      <c r="B739">
        <v>82</v>
      </c>
      <c r="C739" t="s">
        <v>60</v>
      </c>
      <c r="D739" t="s">
        <v>2932</v>
      </c>
      <c r="E739" t="s">
        <v>11</v>
      </c>
      <c r="F739">
        <v>1999</v>
      </c>
      <c r="G739">
        <v>7.9</v>
      </c>
      <c r="H739">
        <v>245823397</v>
      </c>
      <c r="I739">
        <v>90000000</v>
      </c>
      <c r="J739">
        <f t="shared" si="11"/>
        <v>155823397</v>
      </c>
      <c r="K739">
        <f>Table1[[#This Row],[Profit]]*100/Table1[[#This Row],[budget]]</f>
        <v>173.13710777777777</v>
      </c>
      <c r="M739" t="s">
        <v>6362</v>
      </c>
      <c r="N739" t="s">
        <v>302</v>
      </c>
      <c r="O739" t="s">
        <v>6363</v>
      </c>
      <c r="P739" t="s">
        <v>6364</v>
      </c>
    </row>
    <row r="740" spans="1:17" x14ac:dyDescent="0.45">
      <c r="A740" t="s">
        <v>644</v>
      </c>
      <c r="B740">
        <v>123</v>
      </c>
      <c r="C740" t="s">
        <v>510</v>
      </c>
      <c r="D740" t="s">
        <v>5415</v>
      </c>
      <c r="E740" t="s">
        <v>11</v>
      </c>
      <c r="F740">
        <v>2007</v>
      </c>
      <c r="G740">
        <v>8</v>
      </c>
      <c r="H740">
        <v>24530513</v>
      </c>
      <c r="I740">
        <v>9000000</v>
      </c>
      <c r="J740">
        <f t="shared" si="11"/>
        <v>15530513</v>
      </c>
      <c r="K740">
        <f>Table1[[#This Row],[Profit]]*100/Table1[[#This Row],[budget]]</f>
        <v>172.56125555555556</v>
      </c>
      <c r="M740" t="s">
        <v>589</v>
      </c>
    </row>
    <row r="741" spans="1:17" x14ac:dyDescent="0.45">
      <c r="A741" t="s">
        <v>87</v>
      </c>
      <c r="B741">
        <v>136</v>
      </c>
      <c r="C741" t="s">
        <v>127</v>
      </c>
      <c r="D741" t="s">
        <v>3229</v>
      </c>
      <c r="E741" t="s">
        <v>11</v>
      </c>
      <c r="F741">
        <v>1999</v>
      </c>
      <c r="G741">
        <v>8.6999999999999993</v>
      </c>
      <c r="H741">
        <v>171383253</v>
      </c>
      <c r="I741">
        <v>63000000</v>
      </c>
      <c r="J741">
        <f t="shared" si="11"/>
        <v>108383253</v>
      </c>
      <c r="K741">
        <f>Table1[[#This Row],[Profit]]*100/Table1[[#This Row],[budget]]</f>
        <v>172.03690952380953</v>
      </c>
      <c r="M741" t="s">
        <v>1630</v>
      </c>
    </row>
    <row r="742" spans="1:17" x14ac:dyDescent="0.45">
      <c r="A742" t="s">
        <v>1750</v>
      </c>
      <c r="B742">
        <v>99</v>
      </c>
      <c r="C742" t="s">
        <v>527</v>
      </c>
      <c r="D742" t="s">
        <v>5050</v>
      </c>
      <c r="E742" t="s">
        <v>11</v>
      </c>
      <c r="F742">
        <v>1998</v>
      </c>
      <c r="G742">
        <v>5.5</v>
      </c>
      <c r="H742">
        <v>38048637</v>
      </c>
      <c r="I742">
        <v>14000000</v>
      </c>
      <c r="J742">
        <f t="shared" si="11"/>
        <v>24048637</v>
      </c>
      <c r="K742">
        <f>Table1[[#This Row],[Profit]]*100/Table1[[#This Row],[budget]]</f>
        <v>171.77597857142857</v>
      </c>
      <c r="M742" t="s">
        <v>6366</v>
      </c>
      <c r="N742" t="s">
        <v>1426</v>
      </c>
    </row>
    <row r="743" spans="1:17" x14ac:dyDescent="0.45">
      <c r="A743" t="s">
        <v>243</v>
      </c>
      <c r="B743">
        <v>149</v>
      </c>
      <c r="C743" t="s">
        <v>392</v>
      </c>
      <c r="D743" t="s">
        <v>3703</v>
      </c>
      <c r="E743" t="s">
        <v>11</v>
      </c>
      <c r="F743">
        <v>1996</v>
      </c>
      <c r="G743">
        <v>7.4</v>
      </c>
      <c r="H743">
        <v>108706165</v>
      </c>
      <c r="I743">
        <v>40000000</v>
      </c>
      <c r="J743">
        <f t="shared" si="11"/>
        <v>68706165</v>
      </c>
      <c r="K743">
        <f>Table1[[#This Row],[Profit]]*100/Table1[[#This Row],[budget]]</f>
        <v>171.7654125</v>
      </c>
      <c r="M743" t="s">
        <v>589</v>
      </c>
      <c r="N743" t="s">
        <v>1426</v>
      </c>
    </row>
    <row r="744" spans="1:17" x14ac:dyDescent="0.45">
      <c r="A744" t="s">
        <v>246</v>
      </c>
      <c r="B744">
        <v>106</v>
      </c>
      <c r="C744" t="s">
        <v>306</v>
      </c>
      <c r="D744" t="s">
        <v>4432</v>
      </c>
      <c r="E744" t="s">
        <v>11</v>
      </c>
      <c r="F744">
        <v>2014</v>
      </c>
      <c r="G744">
        <v>5.7</v>
      </c>
      <c r="H744">
        <v>65182182</v>
      </c>
      <c r="I744">
        <v>24000000</v>
      </c>
      <c r="J744">
        <f t="shared" si="11"/>
        <v>41182182</v>
      </c>
      <c r="K744">
        <f>Table1[[#This Row],[Profit]]*100/Table1[[#This Row],[budget]]</f>
        <v>171.59242499999999</v>
      </c>
      <c r="M744" t="s">
        <v>2286</v>
      </c>
    </row>
    <row r="745" spans="1:17" x14ac:dyDescent="0.45">
      <c r="A745" t="s">
        <v>1424</v>
      </c>
      <c r="B745">
        <v>170</v>
      </c>
      <c r="C745" t="s">
        <v>943</v>
      </c>
      <c r="D745" t="s">
        <v>4497</v>
      </c>
      <c r="E745" t="s">
        <v>11</v>
      </c>
      <c r="F745">
        <v>2014</v>
      </c>
      <c r="G745">
        <v>5.6</v>
      </c>
      <c r="H745">
        <v>59696176</v>
      </c>
      <c r="I745">
        <v>22000000</v>
      </c>
      <c r="J745">
        <f t="shared" si="11"/>
        <v>37696176</v>
      </c>
      <c r="K745">
        <f>Table1[[#This Row],[Profit]]*100/Table1[[#This Row],[budget]]</f>
        <v>171.34625454545454</v>
      </c>
      <c r="M745" t="s">
        <v>589</v>
      </c>
      <c r="N745" t="s">
        <v>6367</v>
      </c>
    </row>
    <row r="746" spans="1:17" x14ac:dyDescent="0.45">
      <c r="A746" t="s">
        <v>1299</v>
      </c>
      <c r="B746">
        <v>109</v>
      </c>
      <c r="C746" t="s">
        <v>48</v>
      </c>
      <c r="D746" t="s">
        <v>5922</v>
      </c>
      <c r="E746" t="s">
        <v>11</v>
      </c>
      <c r="F746">
        <v>2013</v>
      </c>
      <c r="G746">
        <v>7.9</v>
      </c>
      <c r="H746">
        <v>8114507</v>
      </c>
      <c r="I746">
        <v>3000000</v>
      </c>
      <c r="J746">
        <f t="shared" si="11"/>
        <v>5114507</v>
      </c>
      <c r="K746">
        <f>Table1[[#This Row],[Profit]]*100/Table1[[#This Row],[budget]]</f>
        <v>170.48356666666666</v>
      </c>
      <c r="M746" t="s">
        <v>2286</v>
      </c>
    </row>
    <row r="747" spans="1:17" x14ac:dyDescent="0.45">
      <c r="A747" t="s">
        <v>263</v>
      </c>
      <c r="B747">
        <v>142</v>
      </c>
      <c r="C747" t="s">
        <v>10</v>
      </c>
      <c r="D747" t="s">
        <v>2808</v>
      </c>
      <c r="E747" t="s">
        <v>11</v>
      </c>
      <c r="F747">
        <v>2002</v>
      </c>
      <c r="G747">
        <v>6.7</v>
      </c>
      <c r="H747">
        <v>310675583</v>
      </c>
      <c r="I747">
        <v>115000000</v>
      </c>
      <c r="J747">
        <f t="shared" si="11"/>
        <v>195675583</v>
      </c>
      <c r="K747">
        <f>Table1[[#This Row],[Profit]]*100/Table1[[#This Row],[budget]]</f>
        <v>170.15268086956522</v>
      </c>
      <c r="M747" t="s">
        <v>178</v>
      </c>
      <c r="N747" t="s">
        <v>6364</v>
      </c>
      <c r="O747" t="s">
        <v>1630</v>
      </c>
    </row>
    <row r="748" spans="1:17" x14ac:dyDescent="0.45">
      <c r="A748" t="s">
        <v>100</v>
      </c>
      <c r="B748">
        <v>115</v>
      </c>
      <c r="C748" t="s">
        <v>818</v>
      </c>
      <c r="D748" t="s">
        <v>3470</v>
      </c>
      <c r="E748" t="s">
        <v>11</v>
      </c>
      <c r="F748">
        <v>1998</v>
      </c>
      <c r="G748">
        <v>6.7</v>
      </c>
      <c r="H748">
        <v>135014968</v>
      </c>
      <c r="I748">
        <v>50000000</v>
      </c>
      <c r="J748">
        <f t="shared" si="11"/>
        <v>85014968</v>
      </c>
      <c r="K748">
        <f>Table1[[#This Row],[Profit]]*100/Table1[[#This Row],[budget]]</f>
        <v>170.02993599999999</v>
      </c>
      <c r="M748" t="s">
        <v>302</v>
      </c>
      <c r="N748" t="s">
        <v>589</v>
      </c>
      <c r="O748" t="s">
        <v>2286</v>
      </c>
    </row>
    <row r="749" spans="1:17" x14ac:dyDescent="0.45">
      <c r="A749" t="s">
        <v>2220</v>
      </c>
      <c r="B749">
        <v>96</v>
      </c>
      <c r="C749" t="s">
        <v>259</v>
      </c>
      <c r="D749" t="s">
        <v>5874</v>
      </c>
      <c r="E749" t="s">
        <v>11</v>
      </c>
      <c r="F749">
        <v>1996</v>
      </c>
      <c r="G749">
        <v>6.1</v>
      </c>
      <c r="H749">
        <v>9449219</v>
      </c>
      <c r="I749">
        <v>3500000</v>
      </c>
      <c r="J749">
        <f t="shared" si="11"/>
        <v>5949219</v>
      </c>
      <c r="K749">
        <f>Table1[[#This Row],[Profit]]*100/Table1[[#This Row],[budget]]</f>
        <v>169.97768571428571</v>
      </c>
      <c r="M749" t="s">
        <v>589</v>
      </c>
      <c r="N749" t="s">
        <v>2286</v>
      </c>
    </row>
    <row r="750" spans="1:17" x14ac:dyDescent="0.45">
      <c r="A750" t="s">
        <v>930</v>
      </c>
      <c r="B750">
        <v>82</v>
      </c>
      <c r="C750" t="s">
        <v>92</v>
      </c>
      <c r="D750" t="s">
        <v>4170</v>
      </c>
      <c r="E750" t="s">
        <v>11</v>
      </c>
      <c r="F750">
        <v>2001</v>
      </c>
      <c r="G750">
        <v>6</v>
      </c>
      <c r="H750">
        <v>80920948</v>
      </c>
      <c r="I750">
        <v>30000000</v>
      </c>
      <c r="J750">
        <f t="shared" si="11"/>
        <v>50920948</v>
      </c>
      <c r="K750">
        <f>Table1[[#This Row],[Profit]]*100/Table1[[#This Row],[budget]]</f>
        <v>169.73649333333333</v>
      </c>
      <c r="M750" t="s">
        <v>178</v>
      </c>
      <c r="N750" t="s">
        <v>6362</v>
      </c>
      <c r="O750" t="s">
        <v>302</v>
      </c>
      <c r="P750" t="s">
        <v>6363</v>
      </c>
      <c r="Q750" t="s">
        <v>1630</v>
      </c>
    </row>
    <row r="751" spans="1:17" x14ac:dyDescent="0.45">
      <c r="A751" t="s">
        <v>134</v>
      </c>
      <c r="B751">
        <v>123</v>
      </c>
      <c r="C751" t="s">
        <v>218</v>
      </c>
      <c r="D751" t="s">
        <v>2778</v>
      </c>
      <c r="E751" t="s">
        <v>11</v>
      </c>
      <c r="F751">
        <v>2014</v>
      </c>
      <c r="G751">
        <v>6.7</v>
      </c>
      <c r="H751">
        <v>337103873</v>
      </c>
      <c r="I751">
        <v>125000000</v>
      </c>
      <c r="J751">
        <f t="shared" si="11"/>
        <v>212103873</v>
      </c>
      <c r="K751">
        <f>Table1[[#This Row],[Profit]]*100/Table1[[#This Row],[budget]]</f>
        <v>169.68309840000001</v>
      </c>
      <c r="M751" t="s">
        <v>1630</v>
      </c>
      <c r="N751" t="s">
        <v>1426</v>
      </c>
    </row>
    <row r="752" spans="1:17" x14ac:dyDescent="0.45">
      <c r="A752" t="s">
        <v>210</v>
      </c>
      <c r="B752">
        <v>115</v>
      </c>
      <c r="C752" t="s">
        <v>680</v>
      </c>
      <c r="D752" t="s">
        <v>6018</v>
      </c>
      <c r="E752" t="s">
        <v>492</v>
      </c>
      <c r="F752">
        <v>2000</v>
      </c>
      <c r="G752">
        <v>8.1</v>
      </c>
      <c r="H752">
        <v>5383834</v>
      </c>
      <c r="I752">
        <v>2000000</v>
      </c>
      <c r="J752">
        <f t="shared" si="11"/>
        <v>3383834</v>
      </c>
      <c r="K752">
        <f>Table1[[#This Row],[Profit]]*100/Table1[[#This Row],[budget]]</f>
        <v>169.1917</v>
      </c>
      <c r="M752" t="s">
        <v>1426</v>
      </c>
    </row>
    <row r="753" spans="1:17" x14ac:dyDescent="0.45">
      <c r="A753" t="s">
        <v>900</v>
      </c>
      <c r="B753">
        <v>128</v>
      </c>
      <c r="C753" t="s">
        <v>988</v>
      </c>
      <c r="D753" t="s">
        <v>3706</v>
      </c>
      <c r="E753" t="s">
        <v>11</v>
      </c>
      <c r="F753">
        <v>1992</v>
      </c>
      <c r="G753">
        <v>7.2</v>
      </c>
      <c r="H753">
        <v>107458785</v>
      </c>
      <c r="I753">
        <v>40000000</v>
      </c>
      <c r="J753">
        <f t="shared" si="11"/>
        <v>67458785</v>
      </c>
      <c r="K753">
        <f>Table1[[#This Row],[Profit]]*100/Table1[[#This Row],[budget]]</f>
        <v>168.6469625</v>
      </c>
      <c r="M753" t="s">
        <v>589</v>
      </c>
      <c r="N753" t="s">
        <v>6361</v>
      </c>
    </row>
    <row r="754" spans="1:17" x14ac:dyDescent="0.45">
      <c r="A754" t="s">
        <v>155</v>
      </c>
      <c r="B754">
        <v>102</v>
      </c>
      <c r="C754" t="s">
        <v>156</v>
      </c>
      <c r="D754" t="s">
        <v>2691</v>
      </c>
      <c r="E754" t="s">
        <v>11</v>
      </c>
      <c r="F754">
        <v>2013</v>
      </c>
      <c r="G754">
        <v>7.6</v>
      </c>
      <c r="H754">
        <v>400736600</v>
      </c>
      <c r="I754">
        <v>150000000</v>
      </c>
      <c r="J754">
        <f t="shared" si="11"/>
        <v>250736600</v>
      </c>
      <c r="K754">
        <f>Table1[[#This Row],[Profit]]*100/Table1[[#This Row],[budget]]</f>
        <v>167.15773333333334</v>
      </c>
      <c r="M754" t="s">
        <v>6362</v>
      </c>
      <c r="N754" t="s">
        <v>302</v>
      </c>
      <c r="O754" t="s">
        <v>6363</v>
      </c>
      <c r="P754" t="s">
        <v>6364</v>
      </c>
      <c r="Q754" t="s">
        <v>6365</v>
      </c>
    </row>
    <row r="755" spans="1:17" x14ac:dyDescent="0.45">
      <c r="A755" t="s">
        <v>799</v>
      </c>
      <c r="B755">
        <v>104</v>
      </c>
      <c r="C755" t="s">
        <v>1078</v>
      </c>
      <c r="D755" t="s">
        <v>4941</v>
      </c>
      <c r="E755" t="s">
        <v>11</v>
      </c>
      <c r="F755">
        <v>1998</v>
      </c>
      <c r="G755">
        <v>6.4</v>
      </c>
      <c r="H755">
        <v>40064955</v>
      </c>
      <c r="I755">
        <v>15000000</v>
      </c>
      <c r="J755">
        <f t="shared" si="11"/>
        <v>25064955</v>
      </c>
      <c r="K755">
        <f>Table1[[#This Row],[Profit]]*100/Table1[[#This Row],[budget]]</f>
        <v>167.09970000000001</v>
      </c>
      <c r="M755" t="s">
        <v>6366</v>
      </c>
      <c r="N755" t="s">
        <v>1630</v>
      </c>
    </row>
    <row r="756" spans="1:17" x14ac:dyDescent="0.45">
      <c r="A756" t="s">
        <v>2144</v>
      </c>
      <c r="B756">
        <v>82</v>
      </c>
      <c r="C756" t="s">
        <v>733</v>
      </c>
      <c r="D756" t="s">
        <v>5738</v>
      </c>
      <c r="E756" t="s">
        <v>11</v>
      </c>
      <c r="F756">
        <v>2008</v>
      </c>
      <c r="G756">
        <v>3.8</v>
      </c>
      <c r="H756">
        <v>13350177</v>
      </c>
      <c r="I756">
        <v>5000000</v>
      </c>
      <c r="J756">
        <f t="shared" si="11"/>
        <v>8350177</v>
      </c>
      <c r="K756">
        <f>Table1[[#This Row],[Profit]]*100/Table1[[#This Row],[budget]]</f>
        <v>167.00353999999999</v>
      </c>
      <c r="M756" t="s">
        <v>999</v>
      </c>
      <c r="N756" t="s">
        <v>1426</v>
      </c>
    </row>
    <row r="757" spans="1:17" x14ac:dyDescent="0.45">
      <c r="A757" t="s">
        <v>1834</v>
      </c>
      <c r="B757">
        <v>109</v>
      </c>
      <c r="C757" t="s">
        <v>649</v>
      </c>
      <c r="D757" t="s">
        <v>5192</v>
      </c>
      <c r="E757" t="s">
        <v>11</v>
      </c>
      <c r="F757">
        <v>2015</v>
      </c>
      <c r="G757">
        <v>6.4</v>
      </c>
      <c r="H757">
        <v>31990064</v>
      </c>
      <c r="I757">
        <v>12000000</v>
      </c>
      <c r="J757">
        <f t="shared" si="11"/>
        <v>19990064</v>
      </c>
      <c r="K757">
        <f>Table1[[#This Row],[Profit]]*100/Table1[[#This Row],[budget]]</f>
        <v>166.58386666666667</v>
      </c>
      <c r="M757" t="s">
        <v>6366</v>
      </c>
      <c r="N757" t="s">
        <v>2286</v>
      </c>
    </row>
    <row r="758" spans="1:17" x14ac:dyDescent="0.45">
      <c r="A758" t="s">
        <v>639</v>
      </c>
      <c r="B758">
        <v>89</v>
      </c>
      <c r="C758" t="s">
        <v>386</v>
      </c>
      <c r="D758" t="s">
        <v>4863</v>
      </c>
      <c r="E758" t="s">
        <v>11</v>
      </c>
      <c r="F758">
        <v>2009</v>
      </c>
      <c r="G758">
        <v>4.8</v>
      </c>
      <c r="H758">
        <v>42638165</v>
      </c>
      <c r="I758">
        <v>16000000</v>
      </c>
      <c r="J758">
        <f t="shared" si="11"/>
        <v>26638165</v>
      </c>
      <c r="K758">
        <f>Table1[[#This Row],[Profit]]*100/Table1[[#This Row],[budget]]</f>
        <v>166.48853124999999</v>
      </c>
      <c r="M758" t="s">
        <v>6364</v>
      </c>
      <c r="N758" t="s">
        <v>999</v>
      </c>
      <c r="O758" t="s">
        <v>6366</v>
      </c>
      <c r="P758" t="s">
        <v>1426</v>
      </c>
    </row>
    <row r="759" spans="1:17" x14ac:dyDescent="0.45">
      <c r="A759" t="s">
        <v>650</v>
      </c>
      <c r="B759">
        <v>109</v>
      </c>
      <c r="C759" t="s">
        <v>88</v>
      </c>
      <c r="D759" t="s">
        <v>4344</v>
      </c>
      <c r="E759" t="s">
        <v>11</v>
      </c>
      <c r="F759">
        <v>2012</v>
      </c>
      <c r="G759">
        <v>6.5</v>
      </c>
      <c r="H759">
        <v>66489425</v>
      </c>
      <c r="I759">
        <v>25000000</v>
      </c>
      <c r="J759">
        <f t="shared" si="11"/>
        <v>41489425</v>
      </c>
      <c r="K759">
        <f>Table1[[#This Row],[Profit]]*100/Table1[[#This Row],[budget]]</f>
        <v>165.95769999999999</v>
      </c>
      <c r="M759" t="s">
        <v>6359</v>
      </c>
      <c r="N759" t="s">
        <v>589</v>
      </c>
      <c r="O759" t="s">
        <v>1426</v>
      </c>
    </row>
    <row r="760" spans="1:17" x14ac:dyDescent="0.45">
      <c r="A760" t="s">
        <v>1941</v>
      </c>
      <c r="B760">
        <v>93</v>
      </c>
      <c r="C760" t="s">
        <v>527</v>
      </c>
      <c r="D760" t="s">
        <v>5365</v>
      </c>
      <c r="E760" t="s">
        <v>11</v>
      </c>
      <c r="F760">
        <v>2016</v>
      </c>
      <c r="G760">
        <v>4.8</v>
      </c>
      <c r="H760">
        <v>26583369</v>
      </c>
      <c r="I760">
        <v>10000000</v>
      </c>
      <c r="J760">
        <f t="shared" si="11"/>
        <v>16583369</v>
      </c>
      <c r="K760">
        <f>Table1[[#This Row],[Profit]]*100/Table1[[#This Row],[budget]]</f>
        <v>165.83368999999999</v>
      </c>
      <c r="M760" t="s">
        <v>6366</v>
      </c>
      <c r="N760" t="s">
        <v>1426</v>
      </c>
    </row>
    <row r="761" spans="1:17" x14ac:dyDescent="0.45">
      <c r="A761" t="s">
        <v>1375</v>
      </c>
      <c r="B761">
        <v>101</v>
      </c>
      <c r="C761" t="s">
        <v>392</v>
      </c>
      <c r="D761" t="s">
        <v>4605</v>
      </c>
      <c r="E761" t="s">
        <v>11</v>
      </c>
      <c r="F761">
        <v>1996</v>
      </c>
      <c r="G761">
        <v>6.1</v>
      </c>
      <c r="H761">
        <v>53146000</v>
      </c>
      <c r="I761">
        <v>20000000</v>
      </c>
      <c r="J761">
        <f t="shared" si="11"/>
        <v>33146000</v>
      </c>
      <c r="K761">
        <f>Table1[[#This Row],[Profit]]*100/Table1[[#This Row],[budget]]</f>
        <v>165.73</v>
      </c>
      <c r="M761" t="s">
        <v>589</v>
      </c>
      <c r="N761" t="s">
        <v>1426</v>
      </c>
    </row>
    <row r="762" spans="1:17" x14ac:dyDescent="0.45">
      <c r="A762" t="s">
        <v>1987</v>
      </c>
      <c r="B762">
        <v>135</v>
      </c>
      <c r="C762" t="s">
        <v>1190</v>
      </c>
      <c r="D762" t="s">
        <v>5739</v>
      </c>
      <c r="E762" t="s">
        <v>11</v>
      </c>
      <c r="F762">
        <v>1996</v>
      </c>
      <c r="G762">
        <v>7.6</v>
      </c>
      <c r="H762">
        <v>13269963</v>
      </c>
      <c r="I762">
        <v>5000000</v>
      </c>
      <c r="J762">
        <f t="shared" si="11"/>
        <v>8269963</v>
      </c>
      <c r="K762">
        <f>Table1[[#This Row],[Profit]]*100/Table1[[#This Row],[budget]]</f>
        <v>165.39926</v>
      </c>
      <c r="M762" t="s">
        <v>6366</v>
      </c>
    </row>
    <row r="763" spans="1:17" x14ac:dyDescent="0.45">
      <c r="A763" t="s">
        <v>304</v>
      </c>
      <c r="B763">
        <v>102</v>
      </c>
      <c r="C763" t="s">
        <v>1200</v>
      </c>
      <c r="D763" t="s">
        <v>4088</v>
      </c>
      <c r="E763" t="s">
        <v>11</v>
      </c>
      <c r="F763">
        <v>2009</v>
      </c>
      <c r="G763">
        <v>4.2</v>
      </c>
      <c r="H763">
        <v>79566871</v>
      </c>
      <c r="I763">
        <v>30000000</v>
      </c>
      <c r="J763">
        <f t="shared" si="11"/>
        <v>49566871</v>
      </c>
      <c r="K763">
        <f>Table1[[#This Row],[Profit]]*100/Table1[[#This Row],[budget]]</f>
        <v>165.22290333333333</v>
      </c>
      <c r="M763" t="s">
        <v>589</v>
      </c>
      <c r="N763" t="s">
        <v>6363</v>
      </c>
      <c r="O763" t="s">
        <v>6360</v>
      </c>
      <c r="P763" t="s">
        <v>2286</v>
      </c>
    </row>
    <row r="764" spans="1:17" x14ac:dyDescent="0.45">
      <c r="A764" t="s">
        <v>506</v>
      </c>
      <c r="B764">
        <v>139</v>
      </c>
      <c r="C764" t="s">
        <v>676</v>
      </c>
      <c r="D764" t="s">
        <v>4487</v>
      </c>
      <c r="E764" t="s">
        <v>11</v>
      </c>
      <c r="F764">
        <v>2003</v>
      </c>
      <c r="G764">
        <v>7.5</v>
      </c>
      <c r="H764">
        <v>58328680</v>
      </c>
      <c r="I764">
        <v>22000000</v>
      </c>
      <c r="J764">
        <f t="shared" si="11"/>
        <v>36328680</v>
      </c>
      <c r="K764">
        <f>Table1[[#This Row],[Profit]]*100/Table1[[#This Row],[budget]]</f>
        <v>165.13036363636363</v>
      </c>
      <c r="M764" t="s">
        <v>2286</v>
      </c>
      <c r="N764" t="s">
        <v>1910</v>
      </c>
    </row>
    <row r="765" spans="1:17" x14ac:dyDescent="0.45">
      <c r="A765" t="s">
        <v>1827</v>
      </c>
      <c r="B765">
        <v>89</v>
      </c>
      <c r="C765" t="s">
        <v>721</v>
      </c>
      <c r="D765" t="s">
        <v>5179</v>
      </c>
      <c r="E765" t="s">
        <v>11</v>
      </c>
      <c r="F765">
        <v>2008</v>
      </c>
      <c r="G765">
        <v>6</v>
      </c>
      <c r="H765">
        <v>31691811</v>
      </c>
      <c r="I765">
        <v>12000000</v>
      </c>
      <c r="J765">
        <f t="shared" si="11"/>
        <v>19691811</v>
      </c>
      <c r="K765">
        <f>Table1[[#This Row],[Profit]]*100/Table1[[#This Row],[budget]]</f>
        <v>164.09842499999999</v>
      </c>
      <c r="M765" t="s">
        <v>1630</v>
      </c>
      <c r="N765" t="s">
        <v>1426</v>
      </c>
    </row>
    <row r="766" spans="1:17" x14ac:dyDescent="0.45">
      <c r="A766" t="s">
        <v>1731</v>
      </c>
      <c r="B766">
        <v>96</v>
      </c>
      <c r="C766" t="s">
        <v>680</v>
      </c>
      <c r="D766" t="s">
        <v>5178</v>
      </c>
      <c r="E766" t="s">
        <v>11</v>
      </c>
      <c r="F766">
        <v>2002</v>
      </c>
      <c r="G766">
        <v>6.8</v>
      </c>
      <c r="H766">
        <v>31597131</v>
      </c>
      <c r="I766">
        <v>12000000</v>
      </c>
      <c r="J766">
        <f t="shared" si="11"/>
        <v>19597131</v>
      </c>
      <c r="K766">
        <f>Table1[[#This Row],[Profit]]*100/Table1[[#This Row],[budget]]</f>
        <v>163.309425</v>
      </c>
      <c r="M766" t="s">
        <v>1426</v>
      </c>
    </row>
    <row r="767" spans="1:17" x14ac:dyDescent="0.45">
      <c r="A767" t="s">
        <v>2261</v>
      </c>
      <c r="B767">
        <v>95</v>
      </c>
      <c r="C767" t="s">
        <v>495</v>
      </c>
      <c r="D767" t="s">
        <v>5923</v>
      </c>
      <c r="E767" t="s">
        <v>11</v>
      </c>
      <c r="F767">
        <v>1987</v>
      </c>
      <c r="G767">
        <v>3.2</v>
      </c>
      <c r="H767">
        <v>7888703</v>
      </c>
      <c r="I767">
        <v>3000000</v>
      </c>
      <c r="J767">
        <f t="shared" si="11"/>
        <v>4888703</v>
      </c>
      <c r="K767">
        <f>Table1[[#This Row],[Profit]]*100/Table1[[#This Row],[budget]]</f>
        <v>162.95676666666665</v>
      </c>
      <c r="M767" t="s">
        <v>6364</v>
      </c>
    </row>
    <row r="768" spans="1:17" x14ac:dyDescent="0.45">
      <c r="A768" t="s">
        <v>671</v>
      </c>
      <c r="B768">
        <v>96</v>
      </c>
      <c r="C768" t="s">
        <v>1651</v>
      </c>
      <c r="D768" t="s">
        <v>5824</v>
      </c>
      <c r="E768" t="s">
        <v>11</v>
      </c>
      <c r="F768">
        <v>2006</v>
      </c>
      <c r="G768">
        <v>6.7</v>
      </c>
      <c r="H768">
        <v>10515579</v>
      </c>
      <c r="I768">
        <v>4000000</v>
      </c>
      <c r="J768">
        <f t="shared" si="11"/>
        <v>6515579</v>
      </c>
      <c r="K768">
        <f>Table1[[#This Row],[Profit]]*100/Table1[[#This Row],[budget]]</f>
        <v>162.889475</v>
      </c>
      <c r="M768" t="s">
        <v>6359</v>
      </c>
      <c r="N768" t="s">
        <v>6366</v>
      </c>
    </row>
    <row r="769" spans="1:15" x14ac:dyDescent="0.45">
      <c r="A769" t="s">
        <v>291</v>
      </c>
      <c r="B769">
        <v>113</v>
      </c>
      <c r="C769" t="s">
        <v>138</v>
      </c>
      <c r="D769" t="s">
        <v>2925</v>
      </c>
      <c r="E769" t="s">
        <v>11</v>
      </c>
      <c r="F769">
        <v>1996</v>
      </c>
      <c r="G769">
        <v>6.3</v>
      </c>
      <c r="H769">
        <v>241688385</v>
      </c>
      <c r="I769">
        <v>92000000</v>
      </c>
      <c r="J769">
        <f t="shared" si="11"/>
        <v>149688385</v>
      </c>
      <c r="K769">
        <f>Table1[[#This Row],[Profit]]*100/Table1[[#This Row],[budget]]</f>
        <v>162.70476630434783</v>
      </c>
      <c r="M769" t="s">
        <v>178</v>
      </c>
      <c r="N769" t="s">
        <v>589</v>
      </c>
      <c r="O769" t="s">
        <v>1426</v>
      </c>
    </row>
    <row r="770" spans="1:15" x14ac:dyDescent="0.45">
      <c r="A770" t="s">
        <v>232</v>
      </c>
      <c r="B770">
        <v>174</v>
      </c>
      <c r="C770" t="s">
        <v>28</v>
      </c>
      <c r="D770" t="s">
        <v>2857</v>
      </c>
      <c r="E770" t="s">
        <v>11</v>
      </c>
      <c r="F770">
        <v>2002</v>
      </c>
      <c r="G770">
        <v>7.4</v>
      </c>
      <c r="H770">
        <v>261970615</v>
      </c>
      <c r="I770">
        <v>100000000</v>
      </c>
      <c r="J770">
        <f t="shared" ref="J770:J833" si="12">H770-I770</f>
        <v>161970615</v>
      </c>
      <c r="K770">
        <f>Table1[[#This Row],[Profit]]*100/Table1[[#This Row],[budget]]</f>
        <v>161.97061500000001</v>
      </c>
      <c r="M770" t="s">
        <v>6363</v>
      </c>
      <c r="N770" t="s">
        <v>6364</v>
      </c>
      <c r="O770" t="s">
        <v>6366</v>
      </c>
    </row>
    <row r="771" spans="1:15" x14ac:dyDescent="0.45">
      <c r="A771" t="s">
        <v>1828</v>
      </c>
      <c r="B771">
        <v>92</v>
      </c>
      <c r="C771" t="s">
        <v>828</v>
      </c>
      <c r="D771" t="s">
        <v>5180</v>
      </c>
      <c r="E771" t="s">
        <v>11</v>
      </c>
      <c r="F771">
        <v>2008</v>
      </c>
      <c r="G771">
        <v>5.4</v>
      </c>
      <c r="H771">
        <v>31397498</v>
      </c>
      <c r="I771">
        <v>12000000</v>
      </c>
      <c r="J771">
        <f t="shared" si="12"/>
        <v>19397498</v>
      </c>
      <c r="K771">
        <f>Table1[[#This Row],[Profit]]*100/Table1[[#This Row],[budget]]</f>
        <v>161.64581666666666</v>
      </c>
      <c r="M771" t="s">
        <v>6366</v>
      </c>
    </row>
    <row r="772" spans="1:15" x14ac:dyDescent="0.45">
      <c r="A772" t="s">
        <v>1242</v>
      </c>
      <c r="B772">
        <v>129</v>
      </c>
      <c r="C772" t="s">
        <v>297</v>
      </c>
      <c r="D772" t="s">
        <v>4825</v>
      </c>
      <c r="E772" t="s">
        <v>11</v>
      </c>
      <c r="F772">
        <v>2015</v>
      </c>
      <c r="G772">
        <v>7.4</v>
      </c>
      <c r="H772">
        <v>44469602</v>
      </c>
      <c r="I772">
        <v>17000000</v>
      </c>
      <c r="J772">
        <f t="shared" si="12"/>
        <v>27469602</v>
      </c>
      <c r="K772">
        <f>Table1[[#This Row],[Profit]]*100/Table1[[#This Row],[budget]]</f>
        <v>161.58589411764706</v>
      </c>
      <c r="M772" t="s">
        <v>589</v>
      </c>
      <c r="N772" t="s">
        <v>6361</v>
      </c>
    </row>
    <row r="773" spans="1:15" x14ac:dyDescent="0.45">
      <c r="A773" t="s">
        <v>432</v>
      </c>
      <c r="B773">
        <v>127</v>
      </c>
      <c r="C773" t="s">
        <v>626</v>
      </c>
      <c r="D773" t="s">
        <v>3156</v>
      </c>
      <c r="E773" t="s">
        <v>11</v>
      </c>
      <c r="F773">
        <v>2000</v>
      </c>
      <c r="G773">
        <v>6.4</v>
      </c>
      <c r="H773">
        <v>182805123</v>
      </c>
      <c r="I773">
        <v>70000000</v>
      </c>
      <c r="J773">
        <f t="shared" si="12"/>
        <v>112805123</v>
      </c>
      <c r="K773">
        <f>Table1[[#This Row],[Profit]]*100/Table1[[#This Row],[budget]]</f>
        <v>161.15017571428572</v>
      </c>
      <c r="M773" t="s">
        <v>6364</v>
      </c>
      <c r="N773" t="s">
        <v>2286</v>
      </c>
    </row>
    <row r="774" spans="1:15" x14ac:dyDescent="0.45">
      <c r="A774" t="s">
        <v>1465</v>
      </c>
      <c r="B774">
        <v>128</v>
      </c>
      <c r="C774" t="s">
        <v>943</v>
      </c>
      <c r="D774" t="s">
        <v>4583</v>
      </c>
      <c r="E774" t="s">
        <v>11</v>
      </c>
      <c r="F774">
        <v>2014</v>
      </c>
      <c r="G774">
        <v>7.5</v>
      </c>
      <c r="H774">
        <v>52066000</v>
      </c>
      <c r="I774">
        <v>20000000</v>
      </c>
      <c r="J774">
        <f t="shared" si="12"/>
        <v>32066000</v>
      </c>
      <c r="K774">
        <f>Table1[[#This Row],[Profit]]*100/Table1[[#This Row],[budget]]</f>
        <v>160.33000000000001</v>
      </c>
      <c r="M774" t="s">
        <v>589</v>
      </c>
      <c r="N774" t="s">
        <v>6367</v>
      </c>
    </row>
    <row r="775" spans="1:15" x14ac:dyDescent="0.45">
      <c r="A775" t="s">
        <v>1829</v>
      </c>
      <c r="B775">
        <v>97</v>
      </c>
      <c r="C775" t="s">
        <v>302</v>
      </c>
      <c r="D775" t="s">
        <v>5181</v>
      </c>
      <c r="E775" t="s">
        <v>11</v>
      </c>
      <c r="F775">
        <v>2004</v>
      </c>
      <c r="G775">
        <v>4.3</v>
      </c>
      <c r="H775">
        <v>31179516</v>
      </c>
      <c r="I775">
        <v>12000000</v>
      </c>
      <c r="J775">
        <f t="shared" si="12"/>
        <v>19179516</v>
      </c>
      <c r="K775">
        <f>Table1[[#This Row],[Profit]]*100/Table1[[#This Row],[budget]]</f>
        <v>159.82929999999999</v>
      </c>
    </row>
    <row r="776" spans="1:15" x14ac:dyDescent="0.45">
      <c r="A776" t="s">
        <v>764</v>
      </c>
      <c r="B776">
        <v>93</v>
      </c>
      <c r="C776" t="s">
        <v>495</v>
      </c>
      <c r="D776" t="s">
        <v>5182</v>
      </c>
      <c r="E776" t="s">
        <v>11</v>
      </c>
      <c r="F776">
        <v>2001</v>
      </c>
      <c r="G776">
        <v>6.2</v>
      </c>
      <c r="H776">
        <v>31155435</v>
      </c>
      <c r="I776">
        <v>12000000</v>
      </c>
      <c r="J776">
        <f t="shared" si="12"/>
        <v>19155435</v>
      </c>
      <c r="K776">
        <f>Table1[[#This Row],[Profit]]*100/Table1[[#This Row],[budget]]</f>
        <v>159.628625</v>
      </c>
      <c r="M776" t="s">
        <v>6364</v>
      </c>
    </row>
    <row r="777" spans="1:15" x14ac:dyDescent="0.45">
      <c r="A777" t="s">
        <v>85</v>
      </c>
      <c r="B777">
        <v>143</v>
      </c>
      <c r="C777" t="s">
        <v>424</v>
      </c>
      <c r="D777" t="s">
        <v>2951</v>
      </c>
      <c r="E777" t="s">
        <v>11</v>
      </c>
      <c r="F777">
        <v>2000</v>
      </c>
      <c r="G777">
        <v>7.7</v>
      </c>
      <c r="H777">
        <v>233630478</v>
      </c>
      <c r="I777">
        <v>90000000</v>
      </c>
      <c r="J777">
        <f t="shared" si="12"/>
        <v>143630478</v>
      </c>
      <c r="K777">
        <f>Table1[[#This Row],[Profit]]*100/Table1[[#This Row],[budget]]</f>
        <v>159.58941999999999</v>
      </c>
      <c r="M777" t="s">
        <v>589</v>
      </c>
      <c r="N777" t="s">
        <v>2286</v>
      </c>
    </row>
    <row r="778" spans="1:15" x14ac:dyDescent="0.45">
      <c r="A778" t="s">
        <v>1899</v>
      </c>
      <c r="B778">
        <v>88</v>
      </c>
      <c r="C778" t="s">
        <v>48</v>
      </c>
      <c r="D778" t="s">
        <v>6186</v>
      </c>
      <c r="E778" t="s">
        <v>11</v>
      </c>
      <c r="F778">
        <v>2002</v>
      </c>
      <c r="G778">
        <v>7.2</v>
      </c>
      <c r="H778">
        <v>2073984</v>
      </c>
      <c r="I778">
        <v>800000</v>
      </c>
      <c r="J778">
        <f t="shared" si="12"/>
        <v>1273984</v>
      </c>
      <c r="K778">
        <f>Table1[[#This Row],[Profit]]*100/Table1[[#This Row],[budget]]</f>
        <v>159.24799999999999</v>
      </c>
      <c r="M778" t="s">
        <v>2286</v>
      </c>
    </row>
    <row r="779" spans="1:15" x14ac:dyDescent="0.45">
      <c r="A779" t="s">
        <v>102</v>
      </c>
      <c r="B779">
        <v>102</v>
      </c>
      <c r="C779" t="s">
        <v>187</v>
      </c>
      <c r="D779" t="s">
        <v>5611</v>
      </c>
      <c r="E779" t="s">
        <v>11</v>
      </c>
      <c r="F779">
        <v>1999</v>
      </c>
      <c r="G779">
        <v>7.3</v>
      </c>
      <c r="H779">
        <v>16842303</v>
      </c>
      <c r="I779">
        <v>6500000</v>
      </c>
      <c r="J779">
        <f t="shared" si="12"/>
        <v>10342303</v>
      </c>
      <c r="K779">
        <f>Table1[[#This Row],[Profit]]*100/Table1[[#This Row],[budget]]</f>
        <v>159.11235384615384</v>
      </c>
      <c r="M779" t="s">
        <v>6359</v>
      </c>
    </row>
    <row r="780" spans="1:15" x14ac:dyDescent="0.45">
      <c r="A780" t="s">
        <v>2145</v>
      </c>
      <c r="B780">
        <v>89</v>
      </c>
      <c r="C780" t="s">
        <v>828</v>
      </c>
      <c r="D780" t="s">
        <v>5741</v>
      </c>
      <c r="E780" t="s">
        <v>11</v>
      </c>
      <c r="F780">
        <v>1986</v>
      </c>
      <c r="G780">
        <v>6.2</v>
      </c>
      <c r="H780">
        <v>12947763</v>
      </c>
      <c r="I780">
        <v>5000000</v>
      </c>
      <c r="J780">
        <f t="shared" si="12"/>
        <v>7947763</v>
      </c>
      <c r="K780">
        <f>Table1[[#This Row],[Profit]]*100/Table1[[#This Row],[budget]]</f>
        <v>158.95526000000001</v>
      </c>
      <c r="M780" t="s">
        <v>6366</v>
      </c>
    </row>
    <row r="781" spans="1:15" x14ac:dyDescent="0.45">
      <c r="A781" t="s">
        <v>197</v>
      </c>
      <c r="B781">
        <v>136</v>
      </c>
      <c r="C781" t="s">
        <v>48</v>
      </c>
      <c r="D781" t="s">
        <v>4849</v>
      </c>
      <c r="E781" t="s">
        <v>11</v>
      </c>
      <c r="F781">
        <v>1995</v>
      </c>
      <c r="G781">
        <v>7.7</v>
      </c>
      <c r="H781">
        <v>42700000</v>
      </c>
      <c r="I781">
        <v>16500000</v>
      </c>
      <c r="J781">
        <f t="shared" si="12"/>
        <v>26200000</v>
      </c>
      <c r="K781">
        <f>Table1[[#This Row],[Profit]]*100/Table1[[#This Row],[budget]]</f>
        <v>158.78787878787878</v>
      </c>
      <c r="M781" t="s">
        <v>2286</v>
      </c>
    </row>
    <row r="782" spans="1:15" x14ac:dyDescent="0.45">
      <c r="A782" t="s">
        <v>278</v>
      </c>
      <c r="B782">
        <v>190</v>
      </c>
      <c r="C782" t="s">
        <v>392</v>
      </c>
      <c r="D782" t="s">
        <v>3557</v>
      </c>
      <c r="E782" t="s">
        <v>11</v>
      </c>
      <c r="F782">
        <v>2000</v>
      </c>
      <c r="G782">
        <v>7.6</v>
      </c>
      <c r="H782">
        <v>124107476</v>
      </c>
      <c r="I782">
        <v>48000000</v>
      </c>
      <c r="J782">
        <f t="shared" si="12"/>
        <v>76107476</v>
      </c>
      <c r="K782">
        <f>Table1[[#This Row],[Profit]]*100/Table1[[#This Row],[budget]]</f>
        <v>158.55724166666667</v>
      </c>
      <c r="M782" t="s">
        <v>589</v>
      </c>
      <c r="N782" t="s">
        <v>1426</v>
      </c>
    </row>
    <row r="783" spans="1:15" x14ac:dyDescent="0.45">
      <c r="A783" t="s">
        <v>1293</v>
      </c>
      <c r="B783">
        <v>116</v>
      </c>
      <c r="C783" t="s">
        <v>589</v>
      </c>
      <c r="D783" t="s">
        <v>4243</v>
      </c>
      <c r="E783" t="s">
        <v>11</v>
      </c>
      <c r="F783">
        <v>2002</v>
      </c>
      <c r="G783">
        <v>6</v>
      </c>
      <c r="H783">
        <v>69586544</v>
      </c>
      <c r="I783">
        <v>27000000</v>
      </c>
      <c r="J783">
        <f t="shared" si="12"/>
        <v>42586544</v>
      </c>
      <c r="K783">
        <f>Table1[[#This Row],[Profit]]*100/Table1[[#This Row],[budget]]</f>
        <v>157.72794074074073</v>
      </c>
    </row>
    <row r="784" spans="1:15" x14ac:dyDescent="0.45">
      <c r="A784" t="s">
        <v>1624</v>
      </c>
      <c r="B784">
        <v>101</v>
      </c>
      <c r="C784" t="s">
        <v>2202</v>
      </c>
      <c r="D784" t="s">
        <v>5895</v>
      </c>
      <c r="E784" t="s">
        <v>11</v>
      </c>
      <c r="F784">
        <v>2003</v>
      </c>
      <c r="G784">
        <v>7</v>
      </c>
      <c r="H784">
        <v>8243880</v>
      </c>
      <c r="I784">
        <v>3200000</v>
      </c>
      <c r="J784">
        <f t="shared" si="12"/>
        <v>5043880</v>
      </c>
      <c r="K784">
        <f>Table1[[#This Row],[Profit]]*100/Table1[[#This Row],[budget]]</f>
        <v>157.62125</v>
      </c>
      <c r="M784" t="s">
        <v>589</v>
      </c>
      <c r="N784" t="s">
        <v>6364</v>
      </c>
      <c r="O784" t="s">
        <v>2286</v>
      </c>
    </row>
    <row r="785" spans="1:18" x14ac:dyDescent="0.45">
      <c r="A785" t="s">
        <v>151</v>
      </c>
      <c r="B785">
        <v>86</v>
      </c>
      <c r="C785" t="s">
        <v>90</v>
      </c>
      <c r="D785" t="s">
        <v>3073</v>
      </c>
      <c r="E785" t="s">
        <v>11</v>
      </c>
      <c r="F785">
        <v>2005</v>
      </c>
      <c r="G785">
        <v>6.9</v>
      </c>
      <c r="H785">
        <v>193136719</v>
      </c>
      <c r="I785">
        <v>75000000</v>
      </c>
      <c r="J785">
        <f t="shared" si="12"/>
        <v>118136719</v>
      </c>
      <c r="K785">
        <f>Table1[[#This Row],[Profit]]*100/Table1[[#This Row],[budget]]</f>
        <v>157.51562533333333</v>
      </c>
      <c r="M785" t="s">
        <v>6362</v>
      </c>
      <c r="N785" t="s">
        <v>302</v>
      </c>
      <c r="O785" t="s">
        <v>6363</v>
      </c>
    </row>
    <row r="786" spans="1:18" x14ac:dyDescent="0.45">
      <c r="A786" t="s">
        <v>759</v>
      </c>
      <c r="B786">
        <v>84</v>
      </c>
      <c r="C786" t="s">
        <v>760</v>
      </c>
      <c r="D786" t="s">
        <v>3373</v>
      </c>
      <c r="E786" t="s">
        <v>11</v>
      </c>
      <c r="F786">
        <v>1995</v>
      </c>
      <c r="G786">
        <v>6.6</v>
      </c>
      <c r="H786">
        <v>141600000</v>
      </c>
      <c r="I786">
        <v>55000000</v>
      </c>
      <c r="J786">
        <f t="shared" si="12"/>
        <v>86600000</v>
      </c>
      <c r="K786">
        <f>Table1[[#This Row],[Profit]]*100/Table1[[#This Row],[budget]]</f>
        <v>157.45454545454547</v>
      </c>
      <c r="M786" t="s">
        <v>6362</v>
      </c>
      <c r="N786" t="s">
        <v>589</v>
      </c>
      <c r="O786" t="s">
        <v>6363</v>
      </c>
      <c r="P786" t="s">
        <v>6367</v>
      </c>
      <c r="Q786" t="s">
        <v>6365</v>
      </c>
      <c r="R786" t="s">
        <v>2286</v>
      </c>
    </row>
    <row r="787" spans="1:18" x14ac:dyDescent="0.45">
      <c r="A787" t="s">
        <v>684</v>
      </c>
      <c r="B787">
        <v>95</v>
      </c>
      <c r="C787" t="s">
        <v>1367</v>
      </c>
      <c r="D787" t="s">
        <v>4038</v>
      </c>
      <c r="E787" t="s">
        <v>11</v>
      </c>
      <c r="F787">
        <v>2005</v>
      </c>
      <c r="G787">
        <v>4.5999999999999996</v>
      </c>
      <c r="H787">
        <v>82301521</v>
      </c>
      <c r="I787">
        <v>32000000</v>
      </c>
      <c r="J787">
        <f t="shared" si="12"/>
        <v>50301521</v>
      </c>
      <c r="K787">
        <f>Table1[[#This Row],[Profit]]*100/Table1[[#This Row],[budget]]</f>
        <v>157.19225312500001</v>
      </c>
      <c r="M787" t="s">
        <v>302</v>
      </c>
      <c r="N787" t="s">
        <v>6363</v>
      </c>
      <c r="O787" t="s">
        <v>2286</v>
      </c>
    </row>
    <row r="788" spans="1:18" x14ac:dyDescent="0.45">
      <c r="A788" t="s">
        <v>1554</v>
      </c>
      <c r="B788">
        <v>95</v>
      </c>
      <c r="C788" t="s">
        <v>485</v>
      </c>
      <c r="D788" t="s">
        <v>4685</v>
      </c>
      <c r="E788" t="s">
        <v>11</v>
      </c>
      <c r="F788">
        <v>2004</v>
      </c>
      <c r="G788">
        <v>5.9</v>
      </c>
      <c r="H788">
        <v>51431160</v>
      </c>
      <c r="I788">
        <v>20000000</v>
      </c>
      <c r="J788">
        <f t="shared" si="12"/>
        <v>31431160</v>
      </c>
      <c r="K788">
        <f>Table1[[#This Row],[Profit]]*100/Table1[[#This Row],[budget]]</f>
        <v>157.1558</v>
      </c>
      <c r="M788" t="s">
        <v>6363</v>
      </c>
      <c r="N788" t="s">
        <v>2286</v>
      </c>
    </row>
    <row r="789" spans="1:18" x14ac:dyDescent="0.45">
      <c r="A789" t="s">
        <v>1254</v>
      </c>
      <c r="B789">
        <v>103</v>
      </c>
      <c r="C789" t="s">
        <v>649</v>
      </c>
      <c r="D789" t="s">
        <v>6039</v>
      </c>
      <c r="E789" t="s">
        <v>11</v>
      </c>
      <c r="F789">
        <v>1994</v>
      </c>
      <c r="G789">
        <v>7.2</v>
      </c>
      <c r="H789">
        <v>5132222</v>
      </c>
      <c r="I789">
        <v>2000000</v>
      </c>
      <c r="J789">
        <f t="shared" si="12"/>
        <v>3132222</v>
      </c>
      <c r="K789">
        <f>Table1[[#This Row],[Profit]]*100/Table1[[#This Row],[budget]]</f>
        <v>156.61109999999999</v>
      </c>
      <c r="M789" t="s">
        <v>6366</v>
      </c>
      <c r="N789" t="s">
        <v>2286</v>
      </c>
    </row>
    <row r="790" spans="1:18" x14ac:dyDescent="0.45">
      <c r="A790" t="s">
        <v>1488</v>
      </c>
      <c r="B790">
        <v>75</v>
      </c>
      <c r="C790" t="s">
        <v>889</v>
      </c>
      <c r="D790" t="s">
        <v>5404</v>
      </c>
      <c r="E790" t="s">
        <v>11</v>
      </c>
      <c r="F790">
        <v>2006</v>
      </c>
      <c r="G790">
        <v>5.0999999999999996</v>
      </c>
      <c r="H790">
        <v>23078294</v>
      </c>
      <c r="I790">
        <v>9000000</v>
      </c>
      <c r="J790">
        <f t="shared" si="12"/>
        <v>14078294</v>
      </c>
      <c r="K790">
        <f>Table1[[#This Row],[Profit]]*100/Table1[[#This Row],[budget]]</f>
        <v>156.42548888888888</v>
      </c>
      <c r="M790" t="s">
        <v>1426</v>
      </c>
    </row>
    <row r="791" spans="1:18" x14ac:dyDescent="0.45">
      <c r="A791" t="s">
        <v>959</v>
      </c>
      <c r="B791">
        <v>104</v>
      </c>
      <c r="C791" t="s">
        <v>589</v>
      </c>
      <c r="D791" t="s">
        <v>5969</v>
      </c>
      <c r="E791" t="s">
        <v>11</v>
      </c>
      <c r="F791">
        <v>1991</v>
      </c>
      <c r="G791">
        <v>7.1</v>
      </c>
      <c r="H791">
        <v>6401336</v>
      </c>
      <c r="I791">
        <v>2500000</v>
      </c>
      <c r="J791">
        <f t="shared" si="12"/>
        <v>3901336</v>
      </c>
      <c r="K791">
        <f>Table1[[#This Row],[Profit]]*100/Table1[[#This Row],[budget]]</f>
        <v>156.05343999999999</v>
      </c>
    </row>
    <row r="792" spans="1:18" x14ac:dyDescent="0.45">
      <c r="A792" t="s">
        <v>983</v>
      </c>
      <c r="B792">
        <v>111</v>
      </c>
      <c r="C792" t="s">
        <v>306</v>
      </c>
      <c r="D792" t="s">
        <v>4087</v>
      </c>
      <c r="E792" t="s">
        <v>11</v>
      </c>
      <c r="F792">
        <v>2008</v>
      </c>
      <c r="G792">
        <v>6.1</v>
      </c>
      <c r="H792">
        <v>76806312</v>
      </c>
      <c r="I792">
        <v>30000000</v>
      </c>
      <c r="J792">
        <f t="shared" si="12"/>
        <v>46806312</v>
      </c>
      <c r="K792">
        <f>Table1[[#This Row],[Profit]]*100/Table1[[#This Row],[budget]]</f>
        <v>156.02104</v>
      </c>
      <c r="M792" t="s">
        <v>2286</v>
      </c>
    </row>
    <row r="793" spans="1:18" x14ac:dyDescent="0.45">
      <c r="A793" t="s">
        <v>795</v>
      </c>
      <c r="B793">
        <v>114</v>
      </c>
      <c r="C793" t="s">
        <v>359</v>
      </c>
      <c r="D793" t="s">
        <v>5323</v>
      </c>
      <c r="E793" t="s">
        <v>11</v>
      </c>
      <c r="F793">
        <v>1983</v>
      </c>
      <c r="G793">
        <v>7.2</v>
      </c>
      <c r="H793">
        <v>25600000</v>
      </c>
      <c r="I793">
        <v>10000000</v>
      </c>
      <c r="J793">
        <f t="shared" si="12"/>
        <v>15600000</v>
      </c>
      <c r="K793">
        <f>Table1[[#This Row],[Profit]]*100/Table1[[#This Row],[budget]]</f>
        <v>156</v>
      </c>
      <c r="M793" t="s">
        <v>589</v>
      </c>
    </row>
    <row r="794" spans="1:18" x14ac:dyDescent="0.45">
      <c r="A794" t="s">
        <v>37</v>
      </c>
      <c r="B794">
        <v>125</v>
      </c>
      <c r="C794" t="s">
        <v>823</v>
      </c>
      <c r="D794" t="s">
        <v>3479</v>
      </c>
      <c r="E794" t="s">
        <v>11</v>
      </c>
      <c r="F794">
        <v>2014</v>
      </c>
      <c r="G794">
        <v>6</v>
      </c>
      <c r="H794">
        <v>127997349</v>
      </c>
      <c r="I794">
        <v>50000000</v>
      </c>
      <c r="J794">
        <f t="shared" si="12"/>
        <v>77997349</v>
      </c>
      <c r="K794">
        <f>Table1[[#This Row],[Profit]]*100/Table1[[#This Row],[budget]]</f>
        <v>155.994698</v>
      </c>
      <c r="M794" t="s">
        <v>302</v>
      </c>
      <c r="N794" t="s">
        <v>589</v>
      </c>
      <c r="O794" t="s">
        <v>6364</v>
      </c>
      <c r="P794" t="s">
        <v>6365</v>
      </c>
    </row>
    <row r="795" spans="1:18" x14ac:dyDescent="0.45">
      <c r="A795" t="s">
        <v>70</v>
      </c>
      <c r="B795">
        <v>134</v>
      </c>
      <c r="C795" t="s">
        <v>527</v>
      </c>
      <c r="D795" t="s">
        <v>3707</v>
      </c>
      <c r="E795" t="s">
        <v>11</v>
      </c>
      <c r="F795">
        <v>2016</v>
      </c>
      <c r="G795">
        <v>7.8</v>
      </c>
      <c r="H795">
        <v>102310175</v>
      </c>
      <c r="I795">
        <v>40000000</v>
      </c>
      <c r="J795">
        <f t="shared" si="12"/>
        <v>62310175</v>
      </c>
      <c r="K795">
        <f>Table1[[#This Row],[Profit]]*100/Table1[[#This Row],[budget]]</f>
        <v>155.77543750000001</v>
      </c>
      <c r="M795" t="s">
        <v>6366</v>
      </c>
      <c r="N795" t="s">
        <v>1426</v>
      </c>
    </row>
    <row r="796" spans="1:18" x14ac:dyDescent="0.45">
      <c r="A796" t="s">
        <v>1201</v>
      </c>
      <c r="B796">
        <v>78</v>
      </c>
      <c r="C796" t="s">
        <v>372</v>
      </c>
      <c r="D796" t="s">
        <v>4089</v>
      </c>
      <c r="E796" t="s">
        <v>11</v>
      </c>
      <c r="F796">
        <v>2000</v>
      </c>
      <c r="G796">
        <v>6.1</v>
      </c>
      <c r="H796">
        <v>76501438</v>
      </c>
      <c r="I796">
        <v>30000000</v>
      </c>
      <c r="J796">
        <f t="shared" si="12"/>
        <v>46501438</v>
      </c>
      <c r="K796">
        <f>Table1[[#This Row],[Profit]]*100/Table1[[#This Row],[budget]]</f>
        <v>155.00479333333334</v>
      </c>
      <c r="M796" t="s">
        <v>6362</v>
      </c>
      <c r="N796" t="s">
        <v>302</v>
      </c>
      <c r="O796" t="s">
        <v>6363</v>
      </c>
      <c r="P796" t="s">
        <v>2286</v>
      </c>
    </row>
    <row r="797" spans="1:18" x14ac:dyDescent="0.45">
      <c r="A797" t="s">
        <v>2087</v>
      </c>
      <c r="B797">
        <v>144</v>
      </c>
      <c r="C797" t="s">
        <v>676</v>
      </c>
      <c r="D797" t="s">
        <v>5516</v>
      </c>
      <c r="E797" t="s">
        <v>11</v>
      </c>
      <c r="F797">
        <v>1946</v>
      </c>
      <c r="G797">
        <v>6.9</v>
      </c>
      <c r="H797">
        <v>20400000</v>
      </c>
      <c r="I797">
        <v>8000000</v>
      </c>
      <c r="J797">
        <f t="shared" si="12"/>
        <v>12400000</v>
      </c>
      <c r="K797">
        <f>Table1[[#This Row],[Profit]]*100/Table1[[#This Row],[budget]]</f>
        <v>155</v>
      </c>
      <c r="M797" t="s">
        <v>2286</v>
      </c>
      <c r="N797" t="s">
        <v>1910</v>
      </c>
    </row>
    <row r="798" spans="1:18" x14ac:dyDescent="0.45">
      <c r="A798" t="s">
        <v>1137</v>
      </c>
      <c r="B798">
        <v>115</v>
      </c>
      <c r="C798" t="s">
        <v>1279</v>
      </c>
      <c r="D798" t="s">
        <v>4207</v>
      </c>
      <c r="E798" t="s">
        <v>11</v>
      </c>
      <c r="F798">
        <v>2013</v>
      </c>
      <c r="G798">
        <v>6.7</v>
      </c>
      <c r="H798">
        <v>71346930</v>
      </c>
      <c r="I798">
        <v>28000000</v>
      </c>
      <c r="J798">
        <f t="shared" si="12"/>
        <v>43346930</v>
      </c>
      <c r="K798">
        <f>Table1[[#This Row],[Profit]]*100/Table1[[#This Row],[budget]]</f>
        <v>154.81046428571429</v>
      </c>
      <c r="M798" t="s">
        <v>2286</v>
      </c>
      <c r="N798" t="s">
        <v>1426</v>
      </c>
    </row>
    <row r="799" spans="1:18" x14ac:dyDescent="0.45">
      <c r="A799" t="s">
        <v>1905</v>
      </c>
      <c r="B799">
        <v>98</v>
      </c>
      <c r="C799" t="s">
        <v>819</v>
      </c>
      <c r="D799" t="s">
        <v>5326</v>
      </c>
      <c r="E799" t="s">
        <v>11</v>
      </c>
      <c r="F799">
        <v>2009</v>
      </c>
      <c r="G799">
        <v>5.9</v>
      </c>
      <c r="H799">
        <v>25464480</v>
      </c>
      <c r="I799">
        <v>10000000</v>
      </c>
      <c r="J799">
        <f t="shared" si="12"/>
        <v>15464480</v>
      </c>
      <c r="K799">
        <f>Table1[[#This Row],[Profit]]*100/Table1[[#This Row],[budget]]</f>
        <v>154.6448</v>
      </c>
      <c r="M799" t="s">
        <v>1630</v>
      </c>
      <c r="N799" t="s">
        <v>1426</v>
      </c>
    </row>
    <row r="800" spans="1:18" x14ac:dyDescent="0.45">
      <c r="A800" t="s">
        <v>232</v>
      </c>
      <c r="B800">
        <v>159</v>
      </c>
      <c r="C800" t="s">
        <v>46</v>
      </c>
      <c r="D800" t="s">
        <v>2777</v>
      </c>
      <c r="E800" t="s">
        <v>11</v>
      </c>
      <c r="F800">
        <v>2001</v>
      </c>
      <c r="G800">
        <v>7.5</v>
      </c>
      <c r="H800">
        <v>317557891</v>
      </c>
      <c r="I800">
        <v>125000000</v>
      </c>
      <c r="J800">
        <f t="shared" si="12"/>
        <v>192557891</v>
      </c>
      <c r="K800">
        <f>Table1[[#This Row],[Profit]]*100/Table1[[#This Row],[budget]]</f>
        <v>154.04631280000001</v>
      </c>
      <c r="M800" t="s">
        <v>6363</v>
      </c>
      <c r="N800" t="s">
        <v>6364</v>
      </c>
    </row>
    <row r="801" spans="1:16" x14ac:dyDescent="0.45">
      <c r="A801" t="s">
        <v>73</v>
      </c>
      <c r="B801">
        <v>112</v>
      </c>
      <c r="C801" t="s">
        <v>819</v>
      </c>
      <c r="D801" t="s">
        <v>3473</v>
      </c>
      <c r="E801" t="s">
        <v>11</v>
      </c>
      <c r="F801">
        <v>2011</v>
      </c>
      <c r="G801">
        <v>7.1</v>
      </c>
      <c r="H801">
        <v>126975169</v>
      </c>
      <c r="I801">
        <v>50000000</v>
      </c>
      <c r="J801">
        <f t="shared" si="12"/>
        <v>76975169</v>
      </c>
      <c r="K801">
        <f>Table1[[#This Row],[Profit]]*100/Table1[[#This Row],[budget]]</f>
        <v>153.95033799999999</v>
      </c>
      <c r="M801" t="s">
        <v>1630</v>
      </c>
      <c r="N801" t="s">
        <v>1426</v>
      </c>
    </row>
    <row r="802" spans="1:16" x14ac:dyDescent="0.45">
      <c r="A802" t="s">
        <v>1985</v>
      </c>
      <c r="B802">
        <v>96</v>
      </c>
      <c r="C802" t="s">
        <v>302</v>
      </c>
      <c r="D802" t="s">
        <v>5446</v>
      </c>
      <c r="E802" t="s">
        <v>11</v>
      </c>
      <c r="F802">
        <v>2013</v>
      </c>
      <c r="G802">
        <v>5</v>
      </c>
      <c r="H802">
        <v>21564616</v>
      </c>
      <c r="I802">
        <v>8500000</v>
      </c>
      <c r="J802">
        <f t="shared" si="12"/>
        <v>13064616</v>
      </c>
      <c r="K802">
        <f>Table1[[#This Row],[Profit]]*100/Table1[[#This Row],[budget]]</f>
        <v>153.70136470588236</v>
      </c>
    </row>
    <row r="803" spans="1:16" x14ac:dyDescent="0.45">
      <c r="A803" t="s">
        <v>546</v>
      </c>
      <c r="B803">
        <v>118</v>
      </c>
      <c r="C803" t="s">
        <v>306</v>
      </c>
      <c r="D803" t="s">
        <v>3163</v>
      </c>
      <c r="E803" t="s">
        <v>11</v>
      </c>
      <c r="F803">
        <v>2005</v>
      </c>
      <c r="G803">
        <v>6.6</v>
      </c>
      <c r="H803">
        <v>177575142</v>
      </c>
      <c r="I803">
        <v>70000000</v>
      </c>
      <c r="J803">
        <f t="shared" si="12"/>
        <v>107575142</v>
      </c>
      <c r="K803">
        <f>Table1[[#This Row],[Profit]]*100/Table1[[#This Row],[budget]]</f>
        <v>153.6787742857143</v>
      </c>
      <c r="M803" t="s">
        <v>2286</v>
      </c>
    </row>
    <row r="804" spans="1:16" x14ac:dyDescent="0.45">
      <c r="A804" t="s">
        <v>1116</v>
      </c>
      <c r="B804">
        <v>84</v>
      </c>
      <c r="C804" t="s">
        <v>881</v>
      </c>
      <c r="D804" t="s">
        <v>4493</v>
      </c>
      <c r="E804" t="s">
        <v>11</v>
      </c>
      <c r="F804">
        <v>2001</v>
      </c>
      <c r="G804">
        <v>4.8</v>
      </c>
      <c r="H804">
        <v>55762229</v>
      </c>
      <c r="I804">
        <v>22000000</v>
      </c>
      <c r="J804">
        <f t="shared" si="12"/>
        <v>33762229</v>
      </c>
      <c r="K804">
        <f>Table1[[#This Row],[Profit]]*100/Table1[[#This Row],[budget]]</f>
        <v>153.46467727272727</v>
      </c>
      <c r="M804" t="s">
        <v>1630</v>
      </c>
    </row>
    <row r="805" spans="1:16" x14ac:dyDescent="0.45">
      <c r="A805" t="s">
        <v>1429</v>
      </c>
      <c r="B805">
        <v>100</v>
      </c>
      <c r="C805" t="s">
        <v>306</v>
      </c>
      <c r="D805" t="s">
        <v>5322</v>
      </c>
      <c r="E805" t="s">
        <v>11</v>
      </c>
      <c r="F805">
        <v>1998</v>
      </c>
      <c r="G805">
        <v>6.5</v>
      </c>
      <c r="H805">
        <v>25339117</v>
      </c>
      <c r="I805">
        <v>10000000</v>
      </c>
      <c r="J805">
        <f t="shared" si="12"/>
        <v>15339117</v>
      </c>
      <c r="K805">
        <f>Table1[[#This Row],[Profit]]*100/Table1[[#This Row],[budget]]</f>
        <v>153.39116999999999</v>
      </c>
      <c r="M805" t="s">
        <v>2286</v>
      </c>
    </row>
    <row r="806" spans="1:16" x14ac:dyDescent="0.45">
      <c r="A806" t="s">
        <v>966</v>
      </c>
      <c r="B806">
        <v>132</v>
      </c>
      <c r="C806" t="s">
        <v>504</v>
      </c>
      <c r="D806" t="s">
        <v>5175</v>
      </c>
      <c r="E806" t="s">
        <v>11</v>
      </c>
      <c r="F806">
        <v>1983</v>
      </c>
      <c r="G806">
        <v>6.6</v>
      </c>
      <c r="H806">
        <v>30400000</v>
      </c>
      <c r="I806">
        <v>12000000</v>
      </c>
      <c r="J806">
        <f t="shared" si="12"/>
        <v>18400000</v>
      </c>
      <c r="K806">
        <f>Table1[[#This Row],[Profit]]*100/Table1[[#This Row],[budget]]</f>
        <v>153.33333333333334</v>
      </c>
      <c r="M806" t="s">
        <v>6365</v>
      </c>
      <c r="N806" t="s">
        <v>2286</v>
      </c>
    </row>
    <row r="807" spans="1:16" x14ac:dyDescent="0.45">
      <c r="A807" t="s">
        <v>1810</v>
      </c>
      <c r="B807">
        <v>105</v>
      </c>
      <c r="C807" t="s">
        <v>71</v>
      </c>
      <c r="D807" t="s">
        <v>5282</v>
      </c>
      <c r="E807" t="s">
        <v>11</v>
      </c>
      <c r="F807">
        <v>2010</v>
      </c>
      <c r="G807">
        <v>6.7</v>
      </c>
      <c r="H807">
        <v>26589953</v>
      </c>
      <c r="I807">
        <v>10500000</v>
      </c>
      <c r="J807">
        <f t="shared" si="12"/>
        <v>16089953</v>
      </c>
      <c r="K807">
        <f>Table1[[#This Row],[Profit]]*100/Table1[[#This Row],[budget]]</f>
        <v>153.23764761904761</v>
      </c>
      <c r="M807" t="s">
        <v>6359</v>
      </c>
      <c r="N807" t="s">
        <v>1426</v>
      </c>
    </row>
    <row r="808" spans="1:16" x14ac:dyDescent="0.45">
      <c r="A808" t="s">
        <v>546</v>
      </c>
      <c r="B808">
        <v>121</v>
      </c>
      <c r="C808" t="s">
        <v>259</v>
      </c>
      <c r="D808" t="s">
        <v>4270</v>
      </c>
      <c r="E808" t="s">
        <v>11</v>
      </c>
      <c r="F808">
        <v>1998</v>
      </c>
      <c r="G808">
        <v>7</v>
      </c>
      <c r="H808">
        <v>65703412</v>
      </c>
      <c r="I808">
        <v>26000000</v>
      </c>
      <c r="J808">
        <f t="shared" si="12"/>
        <v>39703412</v>
      </c>
      <c r="K808">
        <f>Table1[[#This Row],[Profit]]*100/Table1[[#This Row],[budget]]</f>
        <v>152.70543076923076</v>
      </c>
      <c r="M808" t="s">
        <v>589</v>
      </c>
      <c r="N808" t="s">
        <v>2286</v>
      </c>
    </row>
    <row r="809" spans="1:16" x14ac:dyDescent="0.45">
      <c r="A809" t="s">
        <v>1139</v>
      </c>
      <c r="B809">
        <v>115</v>
      </c>
      <c r="C809" t="s">
        <v>1500</v>
      </c>
      <c r="D809" t="s">
        <v>4947</v>
      </c>
      <c r="E809" t="s">
        <v>11</v>
      </c>
      <c r="F809">
        <v>2014</v>
      </c>
      <c r="G809">
        <v>7.1</v>
      </c>
      <c r="H809">
        <v>37877959</v>
      </c>
      <c r="I809">
        <v>15000000</v>
      </c>
      <c r="J809">
        <f t="shared" si="12"/>
        <v>22877959</v>
      </c>
      <c r="K809">
        <f>Table1[[#This Row],[Profit]]*100/Table1[[#This Row],[budget]]</f>
        <v>152.51972666666666</v>
      </c>
      <c r="M809" t="s">
        <v>6358</v>
      </c>
      <c r="N809" t="s">
        <v>589</v>
      </c>
    </row>
    <row r="810" spans="1:16" x14ac:dyDescent="0.45">
      <c r="A810" t="s">
        <v>2201</v>
      </c>
      <c r="B810">
        <v>93</v>
      </c>
      <c r="C810" t="s">
        <v>302</v>
      </c>
      <c r="D810" t="s">
        <v>5825</v>
      </c>
      <c r="E810" t="s">
        <v>11</v>
      </c>
      <c r="F810">
        <v>2001</v>
      </c>
      <c r="G810">
        <v>4.5999999999999996</v>
      </c>
      <c r="H810">
        <v>10097096</v>
      </c>
      <c r="I810">
        <v>4000000</v>
      </c>
      <c r="J810">
        <f t="shared" si="12"/>
        <v>6097096</v>
      </c>
      <c r="K810">
        <f>Table1[[#This Row],[Profit]]*100/Table1[[#This Row],[budget]]</f>
        <v>152.42740000000001</v>
      </c>
    </row>
    <row r="811" spans="1:16" x14ac:dyDescent="0.45">
      <c r="A811" t="s">
        <v>494</v>
      </c>
      <c r="B811">
        <v>96</v>
      </c>
      <c r="C811" t="s">
        <v>306</v>
      </c>
      <c r="D811" t="s">
        <v>3472</v>
      </c>
      <c r="E811" t="s">
        <v>11</v>
      </c>
      <c r="F811">
        <v>2002</v>
      </c>
      <c r="G811">
        <v>5.8</v>
      </c>
      <c r="H811">
        <v>126203320</v>
      </c>
      <c r="I811">
        <v>50000000</v>
      </c>
      <c r="J811">
        <f t="shared" si="12"/>
        <v>76203320</v>
      </c>
      <c r="K811">
        <f>Table1[[#This Row],[Profit]]*100/Table1[[#This Row],[budget]]</f>
        <v>152.40664000000001</v>
      </c>
      <c r="M811" t="s">
        <v>2286</v>
      </c>
    </row>
    <row r="812" spans="1:16" x14ac:dyDescent="0.45">
      <c r="A812" t="s">
        <v>1640</v>
      </c>
      <c r="B812">
        <v>80</v>
      </c>
      <c r="C812" t="s">
        <v>530</v>
      </c>
      <c r="D812" t="s">
        <v>4866</v>
      </c>
      <c r="E812" t="s">
        <v>11</v>
      </c>
      <c r="F812">
        <v>2002</v>
      </c>
      <c r="G812">
        <v>3.3</v>
      </c>
      <c r="H812">
        <v>40363530</v>
      </c>
      <c r="I812">
        <v>16000000</v>
      </c>
      <c r="J812">
        <f t="shared" si="12"/>
        <v>24363530</v>
      </c>
      <c r="K812">
        <f>Table1[[#This Row],[Profit]]*100/Table1[[#This Row],[budget]]</f>
        <v>152.2720625</v>
      </c>
      <c r="M812" t="s">
        <v>6363</v>
      </c>
    </row>
    <row r="813" spans="1:16" x14ac:dyDescent="0.45">
      <c r="A813" t="s">
        <v>198</v>
      </c>
      <c r="B813">
        <v>98</v>
      </c>
      <c r="C813" t="s">
        <v>790</v>
      </c>
      <c r="D813" t="s">
        <v>4482</v>
      </c>
      <c r="E813" t="s">
        <v>11</v>
      </c>
      <c r="F813">
        <v>2008</v>
      </c>
      <c r="G813">
        <v>6.2</v>
      </c>
      <c r="H813">
        <v>58006147</v>
      </c>
      <c r="I813">
        <v>23000000</v>
      </c>
      <c r="J813">
        <f t="shared" si="12"/>
        <v>35006147</v>
      </c>
      <c r="K813">
        <f>Table1[[#This Row],[Profit]]*100/Table1[[#This Row],[budget]]</f>
        <v>152.20063913043478</v>
      </c>
      <c r="M813" t="s">
        <v>6360</v>
      </c>
      <c r="N813" t="s">
        <v>6365</v>
      </c>
      <c r="O813" t="s">
        <v>2286</v>
      </c>
    </row>
    <row r="814" spans="1:16" x14ac:dyDescent="0.45">
      <c r="A814" t="s">
        <v>822</v>
      </c>
      <c r="B814">
        <v>107</v>
      </c>
      <c r="C814" t="s">
        <v>318</v>
      </c>
      <c r="D814" t="s">
        <v>3476</v>
      </c>
      <c r="E814" t="s">
        <v>11</v>
      </c>
      <c r="F814">
        <v>2016</v>
      </c>
      <c r="G814">
        <v>6.6</v>
      </c>
      <c r="H814">
        <v>126088877</v>
      </c>
      <c r="I814">
        <v>50000000</v>
      </c>
      <c r="J814">
        <f t="shared" si="12"/>
        <v>76088877</v>
      </c>
      <c r="K814">
        <f>Table1[[#This Row],[Profit]]*100/Table1[[#This Row],[budget]]</f>
        <v>152.17775399999999</v>
      </c>
      <c r="M814" t="s">
        <v>302</v>
      </c>
      <c r="N814" t="s">
        <v>6359</v>
      </c>
    </row>
    <row r="815" spans="1:16" x14ac:dyDescent="0.45">
      <c r="A815" t="s">
        <v>89</v>
      </c>
      <c r="B815">
        <v>92</v>
      </c>
      <c r="C815" t="s">
        <v>60</v>
      </c>
      <c r="D815" t="s">
        <v>2809</v>
      </c>
      <c r="E815" t="s">
        <v>11</v>
      </c>
      <c r="F815">
        <v>2001</v>
      </c>
      <c r="G815">
        <v>8.1</v>
      </c>
      <c r="H815">
        <v>289907418</v>
      </c>
      <c r="I815">
        <v>115000000</v>
      </c>
      <c r="J815">
        <f t="shared" si="12"/>
        <v>174907418</v>
      </c>
      <c r="K815">
        <f>Table1[[#This Row],[Profit]]*100/Table1[[#This Row],[budget]]</f>
        <v>152.09340695652173</v>
      </c>
      <c r="M815" t="s">
        <v>6362</v>
      </c>
      <c r="N815" t="s">
        <v>302</v>
      </c>
      <c r="O815" t="s">
        <v>6363</v>
      </c>
      <c r="P815" t="s">
        <v>6364</v>
      </c>
    </row>
    <row r="816" spans="1:16" x14ac:dyDescent="0.45">
      <c r="A816" t="s">
        <v>1615</v>
      </c>
      <c r="B816">
        <v>92</v>
      </c>
      <c r="C816" t="s">
        <v>828</v>
      </c>
      <c r="D816" t="s">
        <v>5255</v>
      </c>
      <c r="E816" t="s">
        <v>11</v>
      </c>
      <c r="F816">
        <v>2009</v>
      </c>
      <c r="G816">
        <v>6</v>
      </c>
      <c r="H816">
        <v>27669413</v>
      </c>
      <c r="I816">
        <v>11000000</v>
      </c>
      <c r="J816">
        <f t="shared" si="12"/>
        <v>16669413</v>
      </c>
      <c r="K816">
        <f>Table1[[#This Row],[Profit]]*100/Table1[[#This Row],[budget]]</f>
        <v>151.54011818181817</v>
      </c>
      <c r="M816" t="s">
        <v>6366</v>
      </c>
    </row>
    <row r="817" spans="1:17" x14ac:dyDescent="0.45">
      <c r="A817" t="s">
        <v>57</v>
      </c>
      <c r="B817">
        <v>90</v>
      </c>
      <c r="C817" t="s">
        <v>82</v>
      </c>
      <c r="D817" t="s">
        <v>2933</v>
      </c>
      <c r="E817" t="s">
        <v>11</v>
      </c>
      <c r="F817">
        <v>2001</v>
      </c>
      <c r="G817">
        <v>6.6</v>
      </c>
      <c r="H817">
        <v>226138454</v>
      </c>
      <c r="I817">
        <v>90000000</v>
      </c>
      <c r="J817">
        <f t="shared" si="12"/>
        <v>136138454</v>
      </c>
      <c r="K817">
        <f>Table1[[#This Row],[Profit]]*100/Table1[[#This Row],[budget]]</f>
        <v>151.26494888888888</v>
      </c>
      <c r="M817" t="s">
        <v>302</v>
      </c>
      <c r="N817" t="s">
        <v>6359</v>
      </c>
      <c r="O817" t="s">
        <v>1426</v>
      </c>
    </row>
    <row r="818" spans="1:17" x14ac:dyDescent="0.45">
      <c r="A818" t="s">
        <v>1677</v>
      </c>
      <c r="B818">
        <v>94</v>
      </c>
      <c r="C818" t="s">
        <v>1678</v>
      </c>
      <c r="D818" t="s">
        <v>4842</v>
      </c>
      <c r="E818" t="s">
        <v>11</v>
      </c>
      <c r="F818">
        <v>2003</v>
      </c>
      <c r="G818">
        <v>5.3</v>
      </c>
      <c r="H818">
        <v>42672630</v>
      </c>
      <c r="I818">
        <v>17000000</v>
      </c>
      <c r="J818">
        <f t="shared" si="12"/>
        <v>25672630</v>
      </c>
      <c r="K818">
        <f>Table1[[#This Row],[Profit]]*100/Table1[[#This Row],[budget]]</f>
        <v>151.0154705882353</v>
      </c>
      <c r="M818" t="s">
        <v>302</v>
      </c>
      <c r="N818" t="s">
        <v>6363</v>
      </c>
      <c r="O818" t="s">
        <v>6360</v>
      </c>
      <c r="P818" t="s">
        <v>2286</v>
      </c>
    </row>
    <row r="819" spans="1:17" x14ac:dyDescent="0.45">
      <c r="A819" t="s">
        <v>1445</v>
      </c>
      <c r="B819">
        <v>96</v>
      </c>
      <c r="C819" t="s">
        <v>39</v>
      </c>
      <c r="D819" t="s">
        <v>4805</v>
      </c>
      <c r="E819" t="s">
        <v>11</v>
      </c>
      <c r="F819">
        <v>1993</v>
      </c>
      <c r="G819">
        <v>4.8</v>
      </c>
      <c r="H819">
        <v>42660000</v>
      </c>
      <c r="I819">
        <v>17000000</v>
      </c>
      <c r="J819">
        <f t="shared" si="12"/>
        <v>25660000</v>
      </c>
      <c r="K819">
        <f>Table1[[#This Row],[Profit]]*100/Table1[[#This Row],[budget]]</f>
        <v>150.94117647058823</v>
      </c>
      <c r="M819" t="s">
        <v>178</v>
      </c>
      <c r="N819" t="s">
        <v>302</v>
      </c>
      <c r="O819" t="s">
        <v>6363</v>
      </c>
      <c r="P819" t="s">
        <v>6364</v>
      </c>
      <c r="Q819" t="s">
        <v>1630</v>
      </c>
    </row>
    <row r="820" spans="1:17" x14ac:dyDescent="0.45">
      <c r="A820" t="s">
        <v>175</v>
      </c>
      <c r="B820">
        <v>99</v>
      </c>
      <c r="C820" t="s">
        <v>530</v>
      </c>
      <c r="D820" t="s">
        <v>4549</v>
      </c>
      <c r="E820" t="s">
        <v>11</v>
      </c>
      <c r="F820">
        <v>2011</v>
      </c>
      <c r="G820">
        <v>6.6</v>
      </c>
      <c r="H820">
        <v>52691009</v>
      </c>
      <c r="I820">
        <v>21000000</v>
      </c>
      <c r="J820">
        <f t="shared" si="12"/>
        <v>31691009</v>
      </c>
      <c r="K820">
        <f>Table1[[#This Row],[Profit]]*100/Table1[[#This Row],[budget]]</f>
        <v>150.90956666666668</v>
      </c>
      <c r="M820" t="s">
        <v>6363</v>
      </c>
    </row>
    <row r="821" spans="1:17" x14ac:dyDescent="0.45">
      <c r="A821" t="s">
        <v>2414</v>
      </c>
      <c r="B821">
        <v>97</v>
      </c>
      <c r="C821" t="s">
        <v>359</v>
      </c>
      <c r="D821" t="s">
        <v>6138</v>
      </c>
      <c r="E821" t="s">
        <v>11</v>
      </c>
      <c r="F821">
        <v>2008</v>
      </c>
      <c r="G821">
        <v>7.2</v>
      </c>
      <c r="H821">
        <v>2508841</v>
      </c>
      <c r="I821">
        <v>1000000</v>
      </c>
      <c r="J821">
        <f t="shared" si="12"/>
        <v>1508841</v>
      </c>
      <c r="K821">
        <f>Table1[[#This Row],[Profit]]*100/Table1[[#This Row],[budget]]</f>
        <v>150.88409999999999</v>
      </c>
      <c r="M821" t="s">
        <v>589</v>
      </c>
    </row>
    <row r="822" spans="1:17" x14ac:dyDescent="0.45">
      <c r="A822" t="s">
        <v>317</v>
      </c>
      <c r="B822">
        <v>130</v>
      </c>
      <c r="C822" t="s">
        <v>532</v>
      </c>
      <c r="D822" t="s">
        <v>4201</v>
      </c>
      <c r="E822" t="s">
        <v>11</v>
      </c>
      <c r="F822">
        <v>2015</v>
      </c>
      <c r="G822">
        <v>7.8</v>
      </c>
      <c r="H822">
        <v>70235322</v>
      </c>
      <c r="I822">
        <v>28000000</v>
      </c>
      <c r="J822">
        <f t="shared" si="12"/>
        <v>42235322</v>
      </c>
      <c r="K822">
        <f>Table1[[#This Row],[Profit]]*100/Table1[[#This Row],[budget]]</f>
        <v>150.84043571428572</v>
      </c>
      <c r="M822" t="s">
        <v>302</v>
      </c>
      <c r="N822" t="s">
        <v>589</v>
      </c>
      <c r="O822" t="s">
        <v>6367</v>
      </c>
    </row>
    <row r="823" spans="1:17" x14ac:dyDescent="0.45">
      <c r="A823" t="s">
        <v>1170</v>
      </c>
      <c r="B823">
        <v>92</v>
      </c>
      <c r="C823" t="s">
        <v>1171</v>
      </c>
      <c r="D823" t="s">
        <v>4021</v>
      </c>
      <c r="E823" t="s">
        <v>11</v>
      </c>
      <c r="F823">
        <v>2006</v>
      </c>
      <c r="G823">
        <v>5.7</v>
      </c>
      <c r="H823">
        <v>80197993</v>
      </c>
      <c r="I823">
        <v>32000000</v>
      </c>
      <c r="J823">
        <f t="shared" si="12"/>
        <v>48197993</v>
      </c>
      <c r="K823">
        <f>Table1[[#This Row],[Profit]]*100/Table1[[#This Row],[budget]]</f>
        <v>150.61872812499999</v>
      </c>
      <c r="M823" t="s">
        <v>6363</v>
      </c>
      <c r="N823" t="s">
        <v>6361</v>
      </c>
    </row>
    <row r="824" spans="1:17" x14ac:dyDescent="0.45">
      <c r="A824" t="s">
        <v>2478</v>
      </c>
      <c r="B824">
        <v>102</v>
      </c>
      <c r="C824" t="s">
        <v>259</v>
      </c>
      <c r="D824" t="s">
        <v>6222</v>
      </c>
      <c r="E824" t="s">
        <v>11</v>
      </c>
      <c r="F824">
        <v>2002</v>
      </c>
      <c r="G824">
        <v>6.4</v>
      </c>
      <c r="H824">
        <v>1250798</v>
      </c>
      <c r="I824">
        <v>500000</v>
      </c>
      <c r="J824">
        <f t="shared" si="12"/>
        <v>750798</v>
      </c>
      <c r="K824">
        <f>Table1[[#This Row],[Profit]]*100/Table1[[#This Row],[budget]]</f>
        <v>150.15960000000001</v>
      </c>
      <c r="M824" t="s">
        <v>589</v>
      </c>
      <c r="N824" t="s">
        <v>2286</v>
      </c>
    </row>
    <row r="825" spans="1:17" x14ac:dyDescent="0.45">
      <c r="A825" t="s">
        <v>795</v>
      </c>
      <c r="B825">
        <v>289</v>
      </c>
      <c r="C825" t="s">
        <v>586</v>
      </c>
      <c r="D825" t="s">
        <v>4039</v>
      </c>
      <c r="E825" t="s">
        <v>11</v>
      </c>
      <c r="F825">
        <v>1979</v>
      </c>
      <c r="G825">
        <v>8.5</v>
      </c>
      <c r="H825">
        <v>78800000</v>
      </c>
      <c r="I825">
        <v>31500000</v>
      </c>
      <c r="J825">
        <f t="shared" si="12"/>
        <v>47300000</v>
      </c>
      <c r="K825">
        <f>Table1[[#This Row],[Profit]]*100/Table1[[#This Row],[budget]]</f>
        <v>150.15873015873015</v>
      </c>
      <c r="M825" t="s">
        <v>6368</v>
      </c>
    </row>
    <row r="826" spans="1:17" x14ac:dyDescent="0.45">
      <c r="A826" t="s">
        <v>1753</v>
      </c>
      <c r="B826">
        <v>103</v>
      </c>
      <c r="C826" t="s">
        <v>1304</v>
      </c>
      <c r="D826" t="s">
        <v>5562</v>
      </c>
      <c r="E826" t="s">
        <v>11</v>
      </c>
      <c r="F826">
        <v>2015</v>
      </c>
      <c r="G826">
        <v>7.3</v>
      </c>
      <c r="H826">
        <v>17474107</v>
      </c>
      <c r="I826">
        <v>7000000</v>
      </c>
      <c r="J826">
        <f t="shared" si="12"/>
        <v>10474107</v>
      </c>
      <c r="K826">
        <f>Table1[[#This Row],[Profit]]*100/Table1[[#This Row],[budget]]</f>
        <v>149.6301</v>
      </c>
      <c r="M826" t="s">
        <v>6359</v>
      </c>
      <c r="N826" t="s">
        <v>589</v>
      </c>
    </row>
    <row r="827" spans="1:17" x14ac:dyDescent="0.45">
      <c r="A827" t="s">
        <v>1292</v>
      </c>
      <c r="B827">
        <v>110</v>
      </c>
      <c r="C827" t="s">
        <v>51</v>
      </c>
      <c r="D827" t="s">
        <v>4165</v>
      </c>
      <c r="E827" t="s">
        <v>11</v>
      </c>
      <c r="F827">
        <v>1991</v>
      </c>
      <c r="G827">
        <v>7.2</v>
      </c>
      <c r="H827">
        <v>74888996</v>
      </c>
      <c r="I827">
        <v>30000000</v>
      </c>
      <c r="J827">
        <f t="shared" si="12"/>
        <v>44888996</v>
      </c>
      <c r="K827">
        <f>Table1[[#This Row],[Profit]]*100/Table1[[#This Row],[budget]]</f>
        <v>149.62998666666667</v>
      </c>
      <c r="M827" t="s">
        <v>178</v>
      </c>
      <c r="N827" t="s">
        <v>1630</v>
      </c>
      <c r="O827" t="s">
        <v>1426</v>
      </c>
    </row>
    <row r="828" spans="1:17" x14ac:dyDescent="0.45">
      <c r="A828" t="s">
        <v>865</v>
      </c>
      <c r="B828">
        <v>110</v>
      </c>
      <c r="C828" t="s">
        <v>456</v>
      </c>
      <c r="D828" t="s">
        <v>4532</v>
      </c>
      <c r="E828" t="s">
        <v>11</v>
      </c>
      <c r="F828">
        <v>2001</v>
      </c>
      <c r="G828">
        <v>7.6</v>
      </c>
      <c r="H828">
        <v>52353636</v>
      </c>
      <c r="I828">
        <v>21000000</v>
      </c>
      <c r="J828">
        <f t="shared" si="12"/>
        <v>31353636</v>
      </c>
      <c r="K828">
        <f>Table1[[#This Row],[Profit]]*100/Table1[[#This Row],[budget]]</f>
        <v>149.30302857142857</v>
      </c>
      <c r="M828" t="s">
        <v>589</v>
      </c>
    </row>
    <row r="829" spans="1:17" x14ac:dyDescent="0.45">
      <c r="A829" t="s">
        <v>966</v>
      </c>
      <c r="B829">
        <v>132</v>
      </c>
      <c r="C829" t="s">
        <v>48</v>
      </c>
      <c r="D829" t="s">
        <v>4090</v>
      </c>
      <c r="E829" t="s">
        <v>11</v>
      </c>
      <c r="F829">
        <v>1991</v>
      </c>
      <c r="G829">
        <v>6.6</v>
      </c>
      <c r="H829">
        <v>74787599</v>
      </c>
      <c r="I829">
        <v>30000000</v>
      </c>
      <c r="J829">
        <f t="shared" si="12"/>
        <v>44787599</v>
      </c>
      <c r="K829">
        <f>Table1[[#This Row],[Profit]]*100/Table1[[#This Row],[budget]]</f>
        <v>149.29199666666668</v>
      </c>
      <c r="M829" t="s">
        <v>2286</v>
      </c>
    </row>
    <row r="830" spans="1:17" x14ac:dyDescent="0.45">
      <c r="A830" t="s">
        <v>950</v>
      </c>
      <c r="B830">
        <v>150</v>
      </c>
      <c r="C830" t="s">
        <v>392</v>
      </c>
      <c r="D830" t="s">
        <v>3838</v>
      </c>
      <c r="E830" t="s">
        <v>11</v>
      </c>
      <c r="F830">
        <v>2010</v>
      </c>
      <c r="G830">
        <v>7.6</v>
      </c>
      <c r="H830">
        <v>92173235</v>
      </c>
      <c r="I830">
        <v>37000000</v>
      </c>
      <c r="J830">
        <f t="shared" si="12"/>
        <v>55173235</v>
      </c>
      <c r="K830">
        <f>Table1[[#This Row],[Profit]]*100/Table1[[#This Row],[budget]]</f>
        <v>149.11685135135136</v>
      </c>
      <c r="M830" t="s">
        <v>589</v>
      </c>
      <c r="N830" t="s">
        <v>1426</v>
      </c>
    </row>
    <row r="831" spans="1:17" x14ac:dyDescent="0.45">
      <c r="A831" t="s">
        <v>434</v>
      </c>
      <c r="B831">
        <v>110</v>
      </c>
      <c r="C831" t="s">
        <v>571</v>
      </c>
      <c r="D831" t="s">
        <v>4858</v>
      </c>
      <c r="E831" t="s">
        <v>11</v>
      </c>
      <c r="F831">
        <v>2006</v>
      </c>
      <c r="G831">
        <v>7.6</v>
      </c>
      <c r="H831">
        <v>39825798</v>
      </c>
      <c r="I831">
        <v>16000000</v>
      </c>
      <c r="J831">
        <f t="shared" si="12"/>
        <v>23825798</v>
      </c>
      <c r="K831">
        <f>Table1[[#This Row],[Profit]]*100/Table1[[#This Row],[budget]]</f>
        <v>148.9112375</v>
      </c>
      <c r="M831" t="s">
        <v>6366</v>
      </c>
      <c r="N831" t="s">
        <v>2286</v>
      </c>
      <c r="O831" t="s">
        <v>1426</v>
      </c>
    </row>
    <row r="832" spans="1:17" x14ac:dyDescent="0.45">
      <c r="A832" t="s">
        <v>1751</v>
      </c>
      <c r="B832">
        <v>107</v>
      </c>
      <c r="C832" t="s">
        <v>1077</v>
      </c>
      <c r="D832" t="s">
        <v>5051</v>
      </c>
      <c r="E832" t="s">
        <v>11</v>
      </c>
      <c r="F832">
        <v>1991</v>
      </c>
      <c r="G832">
        <v>6.7</v>
      </c>
      <c r="H832">
        <v>34793160</v>
      </c>
      <c r="I832">
        <v>14000000</v>
      </c>
      <c r="J832">
        <f t="shared" si="12"/>
        <v>20793160</v>
      </c>
      <c r="K832">
        <f>Table1[[#This Row],[Profit]]*100/Table1[[#This Row],[budget]]</f>
        <v>148.52257142857144</v>
      </c>
      <c r="M832" t="s">
        <v>589</v>
      </c>
    </row>
    <row r="833" spans="1:17" x14ac:dyDescent="0.45">
      <c r="A833" t="s">
        <v>903</v>
      </c>
      <c r="B833">
        <v>119</v>
      </c>
      <c r="C833" t="s">
        <v>48</v>
      </c>
      <c r="D833" t="s">
        <v>5039</v>
      </c>
      <c r="E833" t="s">
        <v>11</v>
      </c>
      <c r="F833">
        <v>1988</v>
      </c>
      <c r="G833">
        <v>7.7</v>
      </c>
      <c r="H833">
        <v>34700000</v>
      </c>
      <c r="I833">
        <v>14000000</v>
      </c>
      <c r="J833">
        <f t="shared" si="12"/>
        <v>20700000</v>
      </c>
      <c r="K833">
        <f>Table1[[#This Row],[Profit]]*100/Table1[[#This Row],[budget]]</f>
        <v>147.85714285714286</v>
      </c>
      <c r="M833" t="s">
        <v>2286</v>
      </c>
    </row>
    <row r="834" spans="1:17" x14ac:dyDescent="0.45">
      <c r="A834" t="s">
        <v>1443</v>
      </c>
      <c r="B834">
        <v>81</v>
      </c>
      <c r="C834" t="s">
        <v>1444</v>
      </c>
      <c r="D834" t="s">
        <v>4537</v>
      </c>
      <c r="E834" t="s">
        <v>11</v>
      </c>
      <c r="F834">
        <v>1999</v>
      </c>
      <c r="G834">
        <v>7.8</v>
      </c>
      <c r="H834">
        <v>52008288</v>
      </c>
      <c r="I834">
        <v>21000000</v>
      </c>
      <c r="J834">
        <f t="shared" ref="J834:J897" si="13">H834-I834</f>
        <v>31008288</v>
      </c>
      <c r="K834">
        <f>Table1[[#This Row],[Profit]]*100/Table1[[#This Row],[budget]]</f>
        <v>147.65851428571429</v>
      </c>
      <c r="M834" t="s">
        <v>302</v>
      </c>
      <c r="N834" t="s">
        <v>6364</v>
      </c>
      <c r="O834" t="s">
        <v>6365</v>
      </c>
    </row>
    <row r="835" spans="1:17" x14ac:dyDescent="0.45">
      <c r="A835" t="s">
        <v>1607</v>
      </c>
      <c r="B835">
        <v>109</v>
      </c>
      <c r="C835" t="s">
        <v>589</v>
      </c>
      <c r="D835" t="s">
        <v>5681</v>
      </c>
      <c r="E835" t="s">
        <v>11</v>
      </c>
      <c r="F835">
        <v>1997</v>
      </c>
      <c r="G835">
        <v>7.3</v>
      </c>
      <c r="H835">
        <v>14821531</v>
      </c>
      <c r="I835">
        <v>6000000</v>
      </c>
      <c r="J835">
        <f t="shared" si="13"/>
        <v>8821531</v>
      </c>
      <c r="K835">
        <f>Table1[[#This Row],[Profit]]*100/Table1[[#This Row],[budget]]</f>
        <v>147.02551666666668</v>
      </c>
    </row>
    <row r="836" spans="1:17" x14ac:dyDescent="0.45">
      <c r="A836" t="s">
        <v>165</v>
      </c>
      <c r="B836">
        <v>83</v>
      </c>
      <c r="C836" t="s">
        <v>999</v>
      </c>
      <c r="D836" t="s">
        <v>4865</v>
      </c>
      <c r="E836" t="s">
        <v>11</v>
      </c>
      <c r="F836">
        <v>2006</v>
      </c>
      <c r="G836">
        <v>5.9</v>
      </c>
      <c r="H836">
        <v>39511038</v>
      </c>
      <c r="I836">
        <v>16000000</v>
      </c>
      <c r="J836">
        <f t="shared" si="13"/>
        <v>23511038</v>
      </c>
      <c r="K836">
        <f>Table1[[#This Row],[Profit]]*100/Table1[[#This Row],[budget]]</f>
        <v>146.94398749999999</v>
      </c>
    </row>
    <row r="837" spans="1:17" x14ac:dyDescent="0.45">
      <c r="A837" t="s">
        <v>969</v>
      </c>
      <c r="B837">
        <v>131</v>
      </c>
      <c r="C837" t="s">
        <v>15</v>
      </c>
      <c r="D837" t="s">
        <v>4235</v>
      </c>
      <c r="E837" t="s">
        <v>11</v>
      </c>
      <c r="F837">
        <v>1983</v>
      </c>
      <c r="G837">
        <v>6.6</v>
      </c>
      <c r="H837">
        <v>67900000</v>
      </c>
      <c r="I837">
        <v>27500000</v>
      </c>
      <c r="J837">
        <f t="shared" si="13"/>
        <v>40400000</v>
      </c>
      <c r="K837">
        <f>Table1[[#This Row],[Profit]]*100/Table1[[#This Row],[budget]]</f>
        <v>146.90909090909091</v>
      </c>
      <c r="M837" t="s">
        <v>178</v>
      </c>
      <c r="N837" t="s">
        <v>1426</v>
      </c>
    </row>
    <row r="838" spans="1:17" x14ac:dyDescent="0.45">
      <c r="A838" t="s">
        <v>1137</v>
      </c>
      <c r="B838">
        <v>122</v>
      </c>
      <c r="C838" t="s">
        <v>456</v>
      </c>
      <c r="D838" t="s">
        <v>4494</v>
      </c>
      <c r="E838" t="s">
        <v>11</v>
      </c>
      <c r="F838">
        <v>2014</v>
      </c>
      <c r="G838">
        <v>7.3</v>
      </c>
      <c r="H838">
        <v>54235441</v>
      </c>
      <c r="I838">
        <v>22000000</v>
      </c>
      <c r="J838">
        <f t="shared" si="13"/>
        <v>32235441</v>
      </c>
      <c r="K838">
        <f>Table1[[#This Row],[Profit]]*100/Table1[[#This Row],[budget]]</f>
        <v>146.52473181818181</v>
      </c>
      <c r="M838" t="s">
        <v>589</v>
      </c>
    </row>
    <row r="839" spans="1:17" x14ac:dyDescent="0.45">
      <c r="A839" t="s">
        <v>606</v>
      </c>
      <c r="B839">
        <v>109</v>
      </c>
      <c r="C839" t="s">
        <v>302</v>
      </c>
      <c r="D839" t="s">
        <v>3877</v>
      </c>
      <c r="E839" t="s">
        <v>11</v>
      </c>
      <c r="F839">
        <v>2014</v>
      </c>
      <c r="G839">
        <v>5.7</v>
      </c>
      <c r="H839">
        <v>86208010</v>
      </c>
      <c r="I839">
        <v>35000000</v>
      </c>
      <c r="J839">
        <f t="shared" si="13"/>
        <v>51208010</v>
      </c>
      <c r="K839">
        <f>Table1[[#This Row],[Profit]]*100/Table1[[#This Row],[budget]]</f>
        <v>146.30860000000001</v>
      </c>
    </row>
    <row r="840" spans="1:17" x14ac:dyDescent="0.45">
      <c r="A840" t="s">
        <v>1534</v>
      </c>
      <c r="B840">
        <v>91</v>
      </c>
      <c r="C840" t="s">
        <v>48</v>
      </c>
      <c r="D840" t="s">
        <v>5893</v>
      </c>
      <c r="E840" t="s">
        <v>11</v>
      </c>
      <c r="F840">
        <v>2006</v>
      </c>
      <c r="G840">
        <v>7.4</v>
      </c>
      <c r="H840">
        <v>8108247</v>
      </c>
      <c r="I840">
        <v>3300000</v>
      </c>
      <c r="J840">
        <f t="shared" si="13"/>
        <v>4808247</v>
      </c>
      <c r="K840">
        <f>Table1[[#This Row],[Profit]]*100/Table1[[#This Row],[budget]]</f>
        <v>145.70445454545455</v>
      </c>
      <c r="M840" t="s">
        <v>2286</v>
      </c>
    </row>
    <row r="841" spans="1:17" x14ac:dyDescent="0.45">
      <c r="A841" t="s">
        <v>566</v>
      </c>
      <c r="B841">
        <v>87</v>
      </c>
      <c r="C841" t="s">
        <v>567</v>
      </c>
      <c r="D841" t="s">
        <v>3096</v>
      </c>
      <c r="E841" t="s">
        <v>11</v>
      </c>
      <c r="F841">
        <v>2007</v>
      </c>
      <c r="G841">
        <v>7.4</v>
      </c>
      <c r="H841">
        <v>183132370</v>
      </c>
      <c r="I841">
        <v>75000000</v>
      </c>
      <c r="J841">
        <f t="shared" si="13"/>
        <v>108132370</v>
      </c>
      <c r="K841">
        <f>Table1[[#This Row],[Profit]]*100/Table1[[#This Row],[budget]]</f>
        <v>144.17649333333333</v>
      </c>
      <c r="M841" t="s">
        <v>6362</v>
      </c>
      <c r="N841" t="s">
        <v>302</v>
      </c>
    </row>
    <row r="842" spans="1:17" x14ac:dyDescent="0.45">
      <c r="A842" t="s">
        <v>235</v>
      </c>
      <c r="B842">
        <v>115</v>
      </c>
      <c r="C842" t="s">
        <v>193</v>
      </c>
      <c r="D842" t="s">
        <v>3039</v>
      </c>
      <c r="E842" t="s">
        <v>11</v>
      </c>
      <c r="F842">
        <v>2006</v>
      </c>
      <c r="G842">
        <v>6.9</v>
      </c>
      <c r="H842">
        <v>195329763</v>
      </c>
      <c r="I842">
        <v>80000000</v>
      </c>
      <c r="J842">
        <f t="shared" si="13"/>
        <v>115329763</v>
      </c>
      <c r="K842">
        <f>Table1[[#This Row],[Profit]]*100/Table1[[#This Row],[budget]]</f>
        <v>144.16220375</v>
      </c>
      <c r="M842" t="s">
        <v>178</v>
      </c>
      <c r="N842" t="s">
        <v>6362</v>
      </c>
      <c r="O842" t="s">
        <v>302</v>
      </c>
      <c r="P842" t="s">
        <v>6363</v>
      </c>
      <c r="Q842" t="s">
        <v>6364</v>
      </c>
    </row>
    <row r="843" spans="1:17" x14ac:dyDescent="0.45">
      <c r="A843" t="s">
        <v>196</v>
      </c>
      <c r="B843">
        <v>188</v>
      </c>
      <c r="C843" t="s">
        <v>761</v>
      </c>
      <c r="D843" t="s">
        <v>3374</v>
      </c>
      <c r="E843" t="s">
        <v>11</v>
      </c>
      <c r="F843">
        <v>1978</v>
      </c>
      <c r="G843">
        <v>7.3</v>
      </c>
      <c r="H843">
        <v>134218018</v>
      </c>
      <c r="I843">
        <v>55000000</v>
      </c>
      <c r="J843">
        <f t="shared" si="13"/>
        <v>79218018</v>
      </c>
      <c r="K843">
        <f>Table1[[#This Row],[Profit]]*100/Table1[[#This Row],[budget]]</f>
        <v>144.03276</v>
      </c>
      <c r="M843" t="s">
        <v>178</v>
      </c>
      <c r="N843" t="s">
        <v>589</v>
      </c>
      <c r="O843" t="s">
        <v>2286</v>
      </c>
      <c r="P843" t="s">
        <v>1630</v>
      </c>
    </row>
    <row r="844" spans="1:17" x14ac:dyDescent="0.45">
      <c r="A844" t="s">
        <v>2146</v>
      </c>
      <c r="B844">
        <v>107</v>
      </c>
      <c r="C844" t="s">
        <v>1417</v>
      </c>
      <c r="D844" t="s">
        <v>5743</v>
      </c>
      <c r="E844" t="s">
        <v>11</v>
      </c>
      <c r="F844">
        <v>1983</v>
      </c>
      <c r="G844">
        <v>6.3</v>
      </c>
      <c r="H844">
        <v>12200000</v>
      </c>
      <c r="I844">
        <v>5000000</v>
      </c>
      <c r="J844">
        <f t="shared" si="13"/>
        <v>7200000</v>
      </c>
      <c r="K844">
        <f>Table1[[#This Row],[Profit]]*100/Table1[[#This Row],[budget]]</f>
        <v>144</v>
      </c>
      <c r="M844" t="s">
        <v>6359</v>
      </c>
      <c r="N844" t="s">
        <v>589</v>
      </c>
      <c r="O844" t="s">
        <v>1426</v>
      </c>
      <c r="P844" t="s">
        <v>1910</v>
      </c>
    </row>
    <row r="845" spans="1:17" x14ac:dyDescent="0.45">
      <c r="A845" t="s">
        <v>629</v>
      </c>
      <c r="B845">
        <v>158</v>
      </c>
      <c r="C845" t="s">
        <v>504</v>
      </c>
      <c r="D845" t="s">
        <v>3243</v>
      </c>
      <c r="E845" t="s">
        <v>11</v>
      </c>
      <c r="F845">
        <v>2012</v>
      </c>
      <c r="G845">
        <v>7.6</v>
      </c>
      <c r="H845">
        <v>148775460</v>
      </c>
      <c r="I845">
        <v>61000000</v>
      </c>
      <c r="J845">
        <f t="shared" si="13"/>
        <v>87775460</v>
      </c>
      <c r="K845">
        <f>Table1[[#This Row],[Profit]]*100/Table1[[#This Row],[budget]]</f>
        <v>143.89419672131149</v>
      </c>
      <c r="M845" t="s">
        <v>6365</v>
      </c>
      <c r="N845" t="s">
        <v>2286</v>
      </c>
    </row>
    <row r="846" spans="1:17" x14ac:dyDescent="0.45">
      <c r="A846" t="s">
        <v>1575</v>
      </c>
      <c r="B846">
        <v>106</v>
      </c>
      <c r="C846" t="s">
        <v>1576</v>
      </c>
      <c r="D846" t="s">
        <v>4761</v>
      </c>
      <c r="E846" t="s">
        <v>11</v>
      </c>
      <c r="F846">
        <v>2011</v>
      </c>
      <c r="G846">
        <v>7.1</v>
      </c>
      <c r="H846">
        <v>43853424</v>
      </c>
      <c r="I846">
        <v>18000000</v>
      </c>
      <c r="J846">
        <f t="shared" si="13"/>
        <v>25853424</v>
      </c>
      <c r="K846">
        <f>Table1[[#This Row],[Profit]]*100/Table1[[#This Row],[budget]]</f>
        <v>143.63013333333333</v>
      </c>
      <c r="M846" t="s">
        <v>589</v>
      </c>
      <c r="N846" t="s">
        <v>6363</v>
      </c>
      <c r="O846" t="s">
        <v>6361</v>
      </c>
    </row>
    <row r="847" spans="1:17" x14ac:dyDescent="0.45">
      <c r="A847" t="s">
        <v>205</v>
      </c>
      <c r="B847">
        <v>115</v>
      </c>
      <c r="C847" t="s">
        <v>206</v>
      </c>
      <c r="D847" t="s">
        <v>2789</v>
      </c>
      <c r="E847" t="s">
        <v>11</v>
      </c>
      <c r="F847">
        <v>2012</v>
      </c>
      <c r="G847">
        <v>5.5</v>
      </c>
      <c r="H847">
        <v>292298923</v>
      </c>
      <c r="I847">
        <v>120000000</v>
      </c>
      <c r="J847">
        <f t="shared" si="13"/>
        <v>172298923</v>
      </c>
      <c r="K847">
        <f>Table1[[#This Row],[Profit]]*100/Table1[[#This Row],[budget]]</f>
        <v>143.58243583333334</v>
      </c>
      <c r="M847" t="s">
        <v>589</v>
      </c>
      <c r="N847" t="s">
        <v>6364</v>
      </c>
      <c r="O847" t="s">
        <v>2286</v>
      </c>
    </row>
    <row r="848" spans="1:17" x14ac:dyDescent="0.45">
      <c r="A848" t="s">
        <v>2149</v>
      </c>
      <c r="B848">
        <v>97</v>
      </c>
      <c r="C848" t="s">
        <v>718</v>
      </c>
      <c r="D848" t="s">
        <v>5924</v>
      </c>
      <c r="E848" t="s">
        <v>11</v>
      </c>
      <c r="F848">
        <v>1988</v>
      </c>
      <c r="G848">
        <v>6.5</v>
      </c>
      <c r="H848">
        <v>7282851</v>
      </c>
      <c r="I848">
        <v>3000000</v>
      </c>
      <c r="J848">
        <f t="shared" si="13"/>
        <v>4282851</v>
      </c>
      <c r="K848">
        <f>Table1[[#This Row],[Profit]]*100/Table1[[#This Row],[budget]]</f>
        <v>142.76169999999999</v>
      </c>
      <c r="M848" t="s">
        <v>6364</v>
      </c>
      <c r="N848" t="s">
        <v>999</v>
      </c>
      <c r="O848" t="s">
        <v>1630</v>
      </c>
      <c r="P848" t="s">
        <v>1426</v>
      </c>
    </row>
    <row r="849" spans="1:15" x14ac:dyDescent="0.45">
      <c r="A849" t="s">
        <v>1463</v>
      </c>
      <c r="B849">
        <v>85</v>
      </c>
      <c r="C849" t="s">
        <v>306</v>
      </c>
      <c r="D849" t="s">
        <v>4581</v>
      </c>
      <c r="E849" t="s">
        <v>11</v>
      </c>
      <c r="F849">
        <v>2006</v>
      </c>
      <c r="G849">
        <v>2.7</v>
      </c>
      <c r="H849">
        <v>48546578</v>
      </c>
      <c r="I849">
        <v>20000000</v>
      </c>
      <c r="J849">
        <f t="shared" si="13"/>
        <v>28546578</v>
      </c>
      <c r="K849">
        <f>Table1[[#This Row],[Profit]]*100/Table1[[#This Row],[budget]]</f>
        <v>142.73289</v>
      </c>
      <c r="M849" t="s">
        <v>2286</v>
      </c>
    </row>
    <row r="850" spans="1:15" x14ac:dyDescent="0.45">
      <c r="A850" t="s">
        <v>131</v>
      </c>
      <c r="B850">
        <v>120</v>
      </c>
      <c r="C850" t="s">
        <v>281</v>
      </c>
      <c r="D850" t="s">
        <v>3708</v>
      </c>
      <c r="E850" t="s">
        <v>11</v>
      </c>
      <c r="F850">
        <v>2010</v>
      </c>
      <c r="G850">
        <v>7.7</v>
      </c>
      <c r="H850">
        <v>96917897</v>
      </c>
      <c r="I850">
        <v>40000000</v>
      </c>
      <c r="J850">
        <f t="shared" si="13"/>
        <v>56917897</v>
      </c>
      <c r="K850">
        <f>Table1[[#This Row],[Profit]]*100/Table1[[#This Row],[budget]]</f>
        <v>142.29474250000001</v>
      </c>
      <c r="M850" t="s">
        <v>589</v>
      </c>
    </row>
    <row r="851" spans="1:15" x14ac:dyDescent="0.45">
      <c r="A851" t="s">
        <v>1573</v>
      </c>
      <c r="B851">
        <v>113</v>
      </c>
      <c r="C851" t="s">
        <v>259</v>
      </c>
      <c r="D851" t="s">
        <v>4756</v>
      </c>
      <c r="E851" t="s">
        <v>11</v>
      </c>
      <c r="F851">
        <v>2003</v>
      </c>
      <c r="G851">
        <v>6.7</v>
      </c>
      <c r="H851">
        <v>43601508</v>
      </c>
      <c r="I851">
        <v>18000000</v>
      </c>
      <c r="J851">
        <f t="shared" si="13"/>
        <v>25601508</v>
      </c>
      <c r="K851">
        <f>Table1[[#This Row],[Profit]]*100/Table1[[#This Row],[budget]]</f>
        <v>142.23060000000001</v>
      </c>
      <c r="M851" t="s">
        <v>589</v>
      </c>
      <c r="N851" t="s">
        <v>2286</v>
      </c>
    </row>
    <row r="852" spans="1:15" x14ac:dyDescent="0.45">
      <c r="A852" t="s">
        <v>1464</v>
      </c>
      <c r="B852">
        <v>72</v>
      </c>
      <c r="C852" t="s">
        <v>124</v>
      </c>
      <c r="D852" t="s">
        <v>4582</v>
      </c>
      <c r="E852" t="s">
        <v>11</v>
      </c>
      <c r="F852">
        <v>2002</v>
      </c>
      <c r="G852">
        <v>5.8</v>
      </c>
      <c r="H852">
        <v>48423368</v>
      </c>
      <c r="I852">
        <v>20000000</v>
      </c>
      <c r="J852">
        <f t="shared" si="13"/>
        <v>28423368</v>
      </c>
      <c r="K852">
        <f>Table1[[#This Row],[Profit]]*100/Table1[[#This Row],[budget]]</f>
        <v>142.11684</v>
      </c>
      <c r="M852" t="s">
        <v>6362</v>
      </c>
      <c r="N852" t="s">
        <v>6363</v>
      </c>
      <c r="O852" t="s">
        <v>6364</v>
      </c>
    </row>
    <row r="853" spans="1:15" x14ac:dyDescent="0.45">
      <c r="A853" t="s">
        <v>2350</v>
      </c>
      <c r="B853">
        <v>99</v>
      </c>
      <c r="C853" t="s">
        <v>359</v>
      </c>
      <c r="D853" t="s">
        <v>6045</v>
      </c>
      <c r="E853" t="s">
        <v>11</v>
      </c>
      <c r="F853">
        <v>1986</v>
      </c>
      <c r="G853">
        <v>7.1</v>
      </c>
      <c r="H853">
        <v>4600000</v>
      </c>
      <c r="I853">
        <v>1900000</v>
      </c>
      <c r="J853">
        <f t="shared" si="13"/>
        <v>2700000</v>
      </c>
      <c r="K853">
        <f>Table1[[#This Row],[Profit]]*100/Table1[[#This Row],[budget]]</f>
        <v>142.10526315789474</v>
      </c>
      <c r="M853" t="s">
        <v>589</v>
      </c>
    </row>
    <row r="854" spans="1:15" x14ac:dyDescent="0.45">
      <c r="A854" t="s">
        <v>1097</v>
      </c>
      <c r="B854">
        <v>101</v>
      </c>
      <c r="C854" t="s">
        <v>48</v>
      </c>
      <c r="D854" t="s">
        <v>4336</v>
      </c>
      <c r="E854" t="s">
        <v>11</v>
      </c>
      <c r="F854">
        <v>2012</v>
      </c>
      <c r="G854">
        <v>6.5</v>
      </c>
      <c r="H854">
        <v>60443237</v>
      </c>
      <c r="I854">
        <v>25000000</v>
      </c>
      <c r="J854">
        <f t="shared" si="13"/>
        <v>35443237</v>
      </c>
      <c r="K854">
        <f>Table1[[#This Row],[Profit]]*100/Table1[[#This Row],[budget]]</f>
        <v>141.77294800000001</v>
      </c>
      <c r="M854" t="s">
        <v>2286</v>
      </c>
    </row>
    <row r="855" spans="1:15" x14ac:dyDescent="0.45">
      <c r="A855" t="s">
        <v>1684</v>
      </c>
      <c r="B855">
        <v>109</v>
      </c>
      <c r="C855" t="s">
        <v>2044</v>
      </c>
      <c r="D855" t="s">
        <v>5561</v>
      </c>
      <c r="E855" t="s">
        <v>11</v>
      </c>
      <c r="F855">
        <v>2005</v>
      </c>
      <c r="G855">
        <v>6.9</v>
      </c>
      <c r="H855">
        <v>16901126</v>
      </c>
      <c r="I855">
        <v>7000000</v>
      </c>
      <c r="J855">
        <f t="shared" si="13"/>
        <v>9901126</v>
      </c>
      <c r="K855">
        <f>Table1[[#This Row],[Profit]]*100/Table1[[#This Row],[budget]]</f>
        <v>141.44465714285715</v>
      </c>
      <c r="M855" t="s">
        <v>999</v>
      </c>
    </row>
    <row r="856" spans="1:15" x14ac:dyDescent="0.45">
      <c r="A856" t="s">
        <v>278</v>
      </c>
      <c r="B856">
        <v>131</v>
      </c>
      <c r="C856" t="s">
        <v>281</v>
      </c>
      <c r="D856" t="s">
        <v>3445</v>
      </c>
      <c r="E856" t="s">
        <v>11</v>
      </c>
      <c r="F856">
        <v>2000</v>
      </c>
      <c r="G856">
        <v>7.3</v>
      </c>
      <c r="H856">
        <v>125548685</v>
      </c>
      <c r="I856">
        <v>52000000</v>
      </c>
      <c r="J856">
        <f t="shared" si="13"/>
        <v>73548685</v>
      </c>
      <c r="K856">
        <f>Table1[[#This Row],[Profit]]*100/Table1[[#This Row],[budget]]</f>
        <v>141.43977884615384</v>
      </c>
      <c r="M856" t="s">
        <v>589</v>
      </c>
    </row>
    <row r="857" spans="1:15" x14ac:dyDescent="0.45">
      <c r="A857" t="s">
        <v>1167</v>
      </c>
      <c r="B857">
        <v>101</v>
      </c>
      <c r="C857" t="s">
        <v>302</v>
      </c>
      <c r="D857" t="s">
        <v>4200</v>
      </c>
      <c r="E857" t="s">
        <v>11</v>
      </c>
      <c r="F857">
        <v>2008</v>
      </c>
      <c r="G857">
        <v>6.9</v>
      </c>
      <c r="H857">
        <v>67266300</v>
      </c>
      <c r="I857">
        <v>28000000</v>
      </c>
      <c r="J857">
        <f t="shared" si="13"/>
        <v>39266300</v>
      </c>
      <c r="K857">
        <f>Table1[[#This Row],[Profit]]*100/Table1[[#This Row],[budget]]</f>
        <v>140.2367857142857</v>
      </c>
    </row>
    <row r="858" spans="1:15" x14ac:dyDescent="0.45">
      <c r="A858" t="s">
        <v>1499</v>
      </c>
      <c r="B858">
        <v>121</v>
      </c>
      <c r="C858" t="s">
        <v>589</v>
      </c>
      <c r="D858" t="s">
        <v>5408</v>
      </c>
      <c r="E858" t="s">
        <v>11</v>
      </c>
      <c r="F858">
        <v>2014</v>
      </c>
      <c r="G858">
        <v>6.6</v>
      </c>
      <c r="H858">
        <v>21569041</v>
      </c>
      <c r="I858">
        <v>9000000</v>
      </c>
      <c r="J858">
        <f t="shared" si="13"/>
        <v>12569041</v>
      </c>
      <c r="K858">
        <f>Table1[[#This Row],[Profit]]*100/Table1[[#This Row],[budget]]</f>
        <v>139.6560111111111</v>
      </c>
    </row>
    <row r="859" spans="1:15" x14ac:dyDescent="0.45">
      <c r="A859" t="s">
        <v>1466</v>
      </c>
      <c r="B859">
        <v>72</v>
      </c>
      <c r="C859" t="s">
        <v>1467</v>
      </c>
      <c r="D859" t="s">
        <v>4584</v>
      </c>
      <c r="E859" t="s">
        <v>11</v>
      </c>
      <c r="F859">
        <v>2003</v>
      </c>
      <c r="G859">
        <v>5.4</v>
      </c>
      <c r="H859">
        <v>47887943</v>
      </c>
      <c r="I859">
        <v>20000000</v>
      </c>
      <c r="J859">
        <f t="shared" si="13"/>
        <v>27887943</v>
      </c>
      <c r="K859">
        <f>Table1[[#This Row],[Profit]]*100/Table1[[#This Row],[budget]]</f>
        <v>139.43971500000001</v>
      </c>
      <c r="M859" t="s">
        <v>6362</v>
      </c>
      <c r="N859" t="s">
        <v>6363</v>
      </c>
      <c r="O859" t="s">
        <v>6365</v>
      </c>
    </row>
    <row r="860" spans="1:15" x14ac:dyDescent="0.45">
      <c r="A860" t="s">
        <v>417</v>
      </c>
      <c r="B860">
        <v>157</v>
      </c>
      <c r="C860" t="s">
        <v>499</v>
      </c>
      <c r="D860" t="s">
        <v>3680</v>
      </c>
      <c r="E860" t="s">
        <v>11</v>
      </c>
      <c r="F860">
        <v>2012</v>
      </c>
      <c r="G860">
        <v>7.4</v>
      </c>
      <c r="H860">
        <v>95720716</v>
      </c>
      <c r="I860">
        <v>40000000</v>
      </c>
      <c r="J860">
        <f t="shared" si="13"/>
        <v>55720716</v>
      </c>
      <c r="K860">
        <f>Table1[[#This Row],[Profit]]*100/Table1[[#This Row],[budget]]</f>
        <v>139.30179000000001</v>
      </c>
      <c r="M860" t="s">
        <v>6367</v>
      </c>
      <c r="N860" t="s">
        <v>1426</v>
      </c>
    </row>
    <row r="861" spans="1:15" x14ac:dyDescent="0.45">
      <c r="A861" t="s">
        <v>1468</v>
      </c>
      <c r="B861">
        <v>96</v>
      </c>
      <c r="C861" t="s">
        <v>357</v>
      </c>
      <c r="D861" t="s">
        <v>4586</v>
      </c>
      <c r="E861" t="s">
        <v>11</v>
      </c>
      <c r="F861">
        <v>2007</v>
      </c>
      <c r="G861">
        <v>5.9</v>
      </c>
      <c r="H861">
        <v>47852604</v>
      </c>
      <c r="I861">
        <v>20000000</v>
      </c>
      <c r="J861">
        <f t="shared" si="13"/>
        <v>27852604</v>
      </c>
      <c r="K861">
        <f>Table1[[#This Row],[Profit]]*100/Table1[[#This Row],[budget]]</f>
        <v>139.26302000000001</v>
      </c>
      <c r="M861" t="s">
        <v>6366</v>
      </c>
      <c r="N861" t="s">
        <v>1426</v>
      </c>
    </row>
    <row r="862" spans="1:15" x14ac:dyDescent="0.45">
      <c r="A862" t="s">
        <v>1682</v>
      </c>
      <c r="B862">
        <v>123</v>
      </c>
      <c r="C862" t="s">
        <v>994</v>
      </c>
      <c r="D862" t="s">
        <v>4943</v>
      </c>
      <c r="E862" t="s">
        <v>11</v>
      </c>
      <c r="F862">
        <v>2014</v>
      </c>
      <c r="G862">
        <v>7.7</v>
      </c>
      <c r="H862">
        <v>35887263</v>
      </c>
      <c r="I862">
        <v>15000000</v>
      </c>
      <c r="J862">
        <f t="shared" si="13"/>
        <v>20887263</v>
      </c>
      <c r="K862">
        <f>Table1[[#This Row],[Profit]]*100/Table1[[#This Row],[budget]]</f>
        <v>139.24842000000001</v>
      </c>
      <c r="M862" t="s">
        <v>589</v>
      </c>
      <c r="N862" t="s">
        <v>2286</v>
      </c>
    </row>
    <row r="863" spans="1:15" x14ac:dyDescent="0.45">
      <c r="A863" t="s">
        <v>1281</v>
      </c>
      <c r="B863">
        <v>81</v>
      </c>
      <c r="C863" t="s">
        <v>530</v>
      </c>
      <c r="D863" t="s">
        <v>4212</v>
      </c>
      <c r="E863" t="s">
        <v>11</v>
      </c>
      <c r="F863">
        <v>2014</v>
      </c>
      <c r="G863">
        <v>6.2</v>
      </c>
      <c r="H863">
        <v>66950483</v>
      </c>
      <c r="I863">
        <v>28000000</v>
      </c>
      <c r="J863">
        <f t="shared" si="13"/>
        <v>38950483</v>
      </c>
      <c r="K863">
        <f>Table1[[#This Row],[Profit]]*100/Table1[[#This Row],[budget]]</f>
        <v>139.10886785714285</v>
      </c>
      <c r="M863" t="s">
        <v>6363</v>
      </c>
    </row>
    <row r="864" spans="1:15" x14ac:dyDescent="0.45">
      <c r="A864" t="s">
        <v>824</v>
      </c>
      <c r="B864">
        <v>120</v>
      </c>
      <c r="C864" t="s">
        <v>1011</v>
      </c>
      <c r="D864" t="s">
        <v>5985</v>
      </c>
      <c r="E864" t="s">
        <v>11</v>
      </c>
      <c r="F864">
        <v>1996</v>
      </c>
      <c r="G864">
        <v>6.8</v>
      </c>
      <c r="H864">
        <v>5731103</v>
      </c>
      <c r="I864">
        <v>2400000</v>
      </c>
      <c r="J864">
        <f t="shared" si="13"/>
        <v>3331103</v>
      </c>
      <c r="K864">
        <f>Table1[[#This Row],[Profit]]*100/Table1[[#This Row],[budget]]</f>
        <v>138.79595833333335</v>
      </c>
      <c r="M864" t="s">
        <v>6367</v>
      </c>
    </row>
    <row r="865" spans="1:16" x14ac:dyDescent="0.45">
      <c r="A865" t="s">
        <v>1117</v>
      </c>
      <c r="B865">
        <v>97</v>
      </c>
      <c r="C865" t="s">
        <v>259</v>
      </c>
      <c r="D865" t="s">
        <v>4890</v>
      </c>
      <c r="E865" t="s">
        <v>11</v>
      </c>
      <c r="F865">
        <v>1999</v>
      </c>
      <c r="G865">
        <v>7.2</v>
      </c>
      <c r="H865">
        <v>38176108</v>
      </c>
      <c r="I865">
        <v>16000000</v>
      </c>
      <c r="J865">
        <f t="shared" si="13"/>
        <v>22176108</v>
      </c>
      <c r="K865">
        <f>Table1[[#This Row],[Profit]]*100/Table1[[#This Row],[budget]]</f>
        <v>138.600675</v>
      </c>
      <c r="M865" t="s">
        <v>589</v>
      </c>
      <c r="N865" t="s">
        <v>2286</v>
      </c>
    </row>
    <row r="866" spans="1:16" x14ac:dyDescent="0.45">
      <c r="A866" t="s">
        <v>1069</v>
      </c>
      <c r="B866">
        <v>98</v>
      </c>
      <c r="C866" t="s">
        <v>187</v>
      </c>
      <c r="D866" t="s">
        <v>4433</v>
      </c>
      <c r="E866" t="s">
        <v>11</v>
      </c>
      <c r="F866">
        <v>2000</v>
      </c>
      <c r="G866">
        <v>6.7</v>
      </c>
      <c r="H866">
        <v>57262492</v>
      </c>
      <c r="I866">
        <v>24000000</v>
      </c>
      <c r="J866">
        <f t="shared" si="13"/>
        <v>33262492</v>
      </c>
      <c r="K866">
        <f>Table1[[#This Row],[Profit]]*100/Table1[[#This Row],[budget]]</f>
        <v>138.59371666666667</v>
      </c>
      <c r="M866" t="s">
        <v>6359</v>
      </c>
    </row>
    <row r="867" spans="1:16" x14ac:dyDescent="0.45">
      <c r="A867" t="s">
        <v>665</v>
      </c>
      <c r="B867">
        <v>115</v>
      </c>
      <c r="C867" t="s">
        <v>666</v>
      </c>
      <c r="D867" t="s">
        <v>3258</v>
      </c>
      <c r="E867" t="s">
        <v>11</v>
      </c>
      <c r="F867">
        <v>2008</v>
      </c>
      <c r="G867">
        <v>7.1</v>
      </c>
      <c r="H867">
        <v>143151473</v>
      </c>
      <c r="I867">
        <v>60000000</v>
      </c>
      <c r="J867">
        <f t="shared" si="13"/>
        <v>83151473</v>
      </c>
      <c r="K867">
        <f>Table1[[#This Row],[Profit]]*100/Table1[[#This Row],[budget]]</f>
        <v>138.58578833333334</v>
      </c>
      <c r="M867" t="s">
        <v>589</v>
      </c>
      <c r="N867" t="s">
        <v>6363</v>
      </c>
    </row>
    <row r="868" spans="1:16" x14ac:dyDescent="0.45">
      <c r="A868" t="s">
        <v>100</v>
      </c>
      <c r="B868">
        <v>95</v>
      </c>
      <c r="C868" t="s">
        <v>447</v>
      </c>
      <c r="D868" t="s">
        <v>3420</v>
      </c>
      <c r="E868" t="s">
        <v>11</v>
      </c>
      <c r="F868">
        <v>1996</v>
      </c>
      <c r="G868">
        <v>5.6</v>
      </c>
      <c r="H868">
        <v>128769345</v>
      </c>
      <c r="I868">
        <v>54000000</v>
      </c>
      <c r="J868">
        <f t="shared" si="13"/>
        <v>74769345</v>
      </c>
      <c r="K868">
        <f>Table1[[#This Row],[Profit]]*100/Table1[[#This Row],[budget]]</f>
        <v>138.46174999999999</v>
      </c>
      <c r="M868" t="s">
        <v>2286</v>
      </c>
      <c r="N868" t="s">
        <v>1630</v>
      </c>
    </row>
    <row r="869" spans="1:16" x14ac:dyDescent="0.45">
      <c r="A869" t="s">
        <v>2392</v>
      </c>
      <c r="B869">
        <v>113</v>
      </c>
      <c r="C869" t="s">
        <v>642</v>
      </c>
      <c r="D869" t="s">
        <v>6108</v>
      </c>
      <c r="E869" t="s">
        <v>11</v>
      </c>
      <c r="F869">
        <v>2013</v>
      </c>
      <c r="G869">
        <v>6</v>
      </c>
      <c r="H869">
        <v>2859955</v>
      </c>
      <c r="I869">
        <v>1200000</v>
      </c>
      <c r="J869">
        <f t="shared" si="13"/>
        <v>1659955</v>
      </c>
      <c r="K869">
        <f>Table1[[#This Row],[Profit]]*100/Table1[[#This Row],[budget]]</f>
        <v>138.32958333333335</v>
      </c>
      <c r="M869" t="s">
        <v>6361</v>
      </c>
    </row>
    <row r="870" spans="1:16" x14ac:dyDescent="0.45">
      <c r="A870" t="s">
        <v>38</v>
      </c>
      <c r="B870">
        <v>105</v>
      </c>
      <c r="C870" t="s">
        <v>946</v>
      </c>
      <c r="D870" t="s">
        <v>4053</v>
      </c>
      <c r="E870" t="s">
        <v>11</v>
      </c>
      <c r="F870">
        <v>1995</v>
      </c>
      <c r="G870">
        <v>6.9</v>
      </c>
      <c r="H870">
        <v>72077000</v>
      </c>
      <c r="I870">
        <v>30250000</v>
      </c>
      <c r="J870">
        <f t="shared" si="13"/>
        <v>41827000</v>
      </c>
      <c r="K870">
        <f>Table1[[#This Row],[Profit]]*100/Table1[[#This Row],[budget]]</f>
        <v>138.27107438016529</v>
      </c>
      <c r="M870" t="s">
        <v>6359</v>
      </c>
      <c r="N870" t="s">
        <v>1426</v>
      </c>
    </row>
    <row r="871" spans="1:16" x14ac:dyDescent="0.45">
      <c r="A871" t="s">
        <v>381</v>
      </c>
      <c r="B871">
        <v>125</v>
      </c>
      <c r="C871" t="s">
        <v>1110</v>
      </c>
      <c r="D871" t="s">
        <v>3905</v>
      </c>
      <c r="E871" t="s">
        <v>11</v>
      </c>
      <c r="F871">
        <v>2013</v>
      </c>
      <c r="G871">
        <v>7.5</v>
      </c>
      <c r="H871">
        <v>83299761</v>
      </c>
      <c r="I871">
        <v>35000000</v>
      </c>
      <c r="J871">
        <f t="shared" si="13"/>
        <v>48299761</v>
      </c>
      <c r="K871">
        <f>Table1[[#This Row],[Profit]]*100/Table1[[#This Row],[budget]]</f>
        <v>137.99931714285714</v>
      </c>
      <c r="M871" t="s">
        <v>302</v>
      </c>
      <c r="N871" t="s">
        <v>589</v>
      </c>
      <c r="O871" t="s">
        <v>6367</v>
      </c>
      <c r="P871" t="s">
        <v>6360</v>
      </c>
    </row>
    <row r="872" spans="1:16" x14ac:dyDescent="0.45">
      <c r="A872" t="s">
        <v>574</v>
      </c>
      <c r="B872">
        <v>113</v>
      </c>
      <c r="C872" t="s">
        <v>485</v>
      </c>
      <c r="D872" t="s">
        <v>3687</v>
      </c>
      <c r="E872" t="s">
        <v>11</v>
      </c>
      <c r="F872">
        <v>2004</v>
      </c>
      <c r="G872">
        <v>5.7</v>
      </c>
      <c r="H872">
        <v>95149435</v>
      </c>
      <c r="I872">
        <v>40000000</v>
      </c>
      <c r="J872">
        <f t="shared" si="13"/>
        <v>55149435</v>
      </c>
      <c r="K872">
        <f>Table1[[#This Row],[Profit]]*100/Table1[[#This Row],[budget]]</f>
        <v>137.87358750000001</v>
      </c>
      <c r="M872" t="s">
        <v>6363</v>
      </c>
      <c r="N872" t="s">
        <v>2286</v>
      </c>
    </row>
    <row r="873" spans="1:16" x14ac:dyDescent="0.45">
      <c r="A873" t="s">
        <v>825</v>
      </c>
      <c r="B873">
        <v>128</v>
      </c>
      <c r="C873" t="s">
        <v>297</v>
      </c>
      <c r="D873" t="s">
        <v>3715</v>
      </c>
      <c r="E873" t="s">
        <v>11</v>
      </c>
      <c r="F873">
        <v>2013</v>
      </c>
      <c r="G873">
        <v>7.5</v>
      </c>
      <c r="H873">
        <v>95001343</v>
      </c>
      <c r="I873">
        <v>40000000</v>
      </c>
      <c r="J873">
        <f t="shared" si="13"/>
        <v>55001343</v>
      </c>
      <c r="K873">
        <f>Table1[[#This Row],[Profit]]*100/Table1[[#This Row],[budget]]</f>
        <v>137.50335749999999</v>
      </c>
      <c r="M873" t="s">
        <v>589</v>
      </c>
      <c r="N873" t="s">
        <v>6361</v>
      </c>
    </row>
    <row r="874" spans="1:16" x14ac:dyDescent="0.45">
      <c r="A874" t="s">
        <v>706</v>
      </c>
      <c r="B874">
        <v>109</v>
      </c>
      <c r="C874" t="s">
        <v>912</v>
      </c>
      <c r="D874" t="s">
        <v>3592</v>
      </c>
      <c r="E874" t="s">
        <v>11</v>
      </c>
      <c r="F874">
        <v>2000</v>
      </c>
      <c r="G874">
        <v>6.2</v>
      </c>
      <c r="H874">
        <v>106807667</v>
      </c>
      <c r="I874">
        <v>45000000</v>
      </c>
      <c r="J874">
        <f t="shared" si="13"/>
        <v>61807667</v>
      </c>
      <c r="K874">
        <f>Table1[[#This Row],[Profit]]*100/Table1[[#This Row],[budget]]</f>
        <v>137.35037111111112</v>
      </c>
      <c r="M874" t="s">
        <v>302</v>
      </c>
      <c r="N874" t="s">
        <v>6359</v>
      </c>
      <c r="O874" t="s">
        <v>2286</v>
      </c>
    </row>
    <row r="875" spans="1:16" x14ac:dyDescent="0.45">
      <c r="A875" t="s">
        <v>779</v>
      </c>
      <c r="B875">
        <v>84</v>
      </c>
      <c r="C875" t="s">
        <v>162</v>
      </c>
      <c r="D875" t="s">
        <v>3630</v>
      </c>
      <c r="E875" t="s">
        <v>11</v>
      </c>
      <c r="F875">
        <v>2000</v>
      </c>
      <c r="G875">
        <v>7</v>
      </c>
      <c r="H875">
        <v>106793915</v>
      </c>
      <c r="I875">
        <v>45000000</v>
      </c>
      <c r="J875">
        <f t="shared" si="13"/>
        <v>61793915</v>
      </c>
      <c r="K875">
        <f>Table1[[#This Row],[Profit]]*100/Table1[[#This Row],[budget]]</f>
        <v>137.31981111111111</v>
      </c>
      <c r="M875" t="s">
        <v>6362</v>
      </c>
      <c r="N875" t="s">
        <v>302</v>
      </c>
      <c r="O875" t="s">
        <v>589</v>
      </c>
      <c r="P875" t="s">
        <v>6363</v>
      </c>
    </row>
    <row r="876" spans="1:16" x14ac:dyDescent="0.45">
      <c r="A876" t="s">
        <v>1902</v>
      </c>
      <c r="B876">
        <v>103</v>
      </c>
      <c r="C876" t="s">
        <v>306</v>
      </c>
      <c r="D876" t="s">
        <v>5230</v>
      </c>
      <c r="E876" t="s">
        <v>11</v>
      </c>
      <c r="F876">
        <v>2006</v>
      </c>
      <c r="G876">
        <v>5.5</v>
      </c>
      <c r="H876">
        <v>28435406</v>
      </c>
      <c r="I876">
        <v>12000000</v>
      </c>
      <c r="J876">
        <f t="shared" si="13"/>
        <v>16435406</v>
      </c>
      <c r="K876">
        <f>Table1[[#This Row],[Profit]]*100/Table1[[#This Row],[budget]]</f>
        <v>136.96171666666666</v>
      </c>
      <c r="M876" t="s">
        <v>2286</v>
      </c>
    </row>
    <row r="877" spans="1:16" x14ac:dyDescent="0.45">
      <c r="A877" t="s">
        <v>833</v>
      </c>
      <c r="B877">
        <v>94</v>
      </c>
      <c r="C877" t="s">
        <v>318</v>
      </c>
      <c r="D877" t="s">
        <v>4063</v>
      </c>
      <c r="E877" t="s">
        <v>11</v>
      </c>
      <c r="F877">
        <v>2015</v>
      </c>
      <c r="G877">
        <v>4.4000000000000004</v>
      </c>
      <c r="H877">
        <v>71038190</v>
      </c>
      <c r="I877">
        <v>30000000</v>
      </c>
      <c r="J877">
        <f t="shared" si="13"/>
        <v>41038190</v>
      </c>
      <c r="K877">
        <f>Table1[[#This Row],[Profit]]*100/Table1[[#This Row],[budget]]</f>
        <v>136.79396666666668</v>
      </c>
      <c r="M877" t="s">
        <v>302</v>
      </c>
      <c r="N877" t="s">
        <v>6359</v>
      </c>
    </row>
    <row r="878" spans="1:16" x14ac:dyDescent="0.45">
      <c r="A878" t="s">
        <v>1681</v>
      </c>
      <c r="B878">
        <v>99</v>
      </c>
      <c r="C878" t="s">
        <v>302</v>
      </c>
      <c r="D878" t="s">
        <v>4886</v>
      </c>
      <c r="E878" t="s">
        <v>11</v>
      </c>
      <c r="F878">
        <v>2001</v>
      </c>
      <c r="G878">
        <v>5.7</v>
      </c>
      <c r="H878">
        <v>37882551</v>
      </c>
      <c r="I878">
        <v>16000000</v>
      </c>
      <c r="J878">
        <f t="shared" si="13"/>
        <v>21882551</v>
      </c>
      <c r="K878">
        <f>Table1[[#This Row],[Profit]]*100/Table1[[#This Row],[budget]]</f>
        <v>136.76594374999999</v>
      </c>
    </row>
    <row r="879" spans="1:16" x14ac:dyDescent="0.45">
      <c r="A879" t="s">
        <v>243</v>
      </c>
      <c r="B879">
        <v>115</v>
      </c>
      <c r="C879" t="s">
        <v>554</v>
      </c>
      <c r="D879" t="s">
        <v>4271</v>
      </c>
      <c r="E879" t="s">
        <v>11</v>
      </c>
      <c r="F879">
        <v>1990</v>
      </c>
      <c r="G879">
        <v>6.6</v>
      </c>
      <c r="H879">
        <v>61490000</v>
      </c>
      <c r="I879">
        <v>26000000</v>
      </c>
      <c r="J879">
        <f t="shared" si="13"/>
        <v>35490000</v>
      </c>
      <c r="K879">
        <f>Table1[[#This Row],[Profit]]*100/Table1[[#This Row],[budget]]</f>
        <v>136.5</v>
      </c>
      <c r="M879" t="s">
        <v>999</v>
      </c>
      <c r="N879" t="s">
        <v>1630</v>
      </c>
      <c r="O879" t="s">
        <v>1426</v>
      </c>
    </row>
    <row r="880" spans="1:16" x14ac:dyDescent="0.45">
      <c r="A880" t="s">
        <v>865</v>
      </c>
      <c r="B880">
        <v>99</v>
      </c>
      <c r="C880" t="s">
        <v>1189</v>
      </c>
      <c r="D880" t="s">
        <v>4308</v>
      </c>
      <c r="E880" t="s">
        <v>11</v>
      </c>
      <c r="F880">
        <v>2014</v>
      </c>
      <c r="G880">
        <v>8.1</v>
      </c>
      <c r="H880">
        <v>59073773</v>
      </c>
      <c r="I880">
        <v>25000000</v>
      </c>
      <c r="J880">
        <f t="shared" si="13"/>
        <v>34073773</v>
      </c>
      <c r="K880">
        <f>Table1[[#This Row],[Profit]]*100/Table1[[#This Row],[budget]]</f>
        <v>136.29509200000001</v>
      </c>
      <c r="M880" t="s">
        <v>302</v>
      </c>
      <c r="N880" t="s">
        <v>6359</v>
      </c>
      <c r="O880" t="s">
        <v>589</v>
      </c>
    </row>
    <row r="881" spans="1:16" x14ac:dyDescent="0.45">
      <c r="A881" t="s">
        <v>2260</v>
      </c>
      <c r="B881">
        <v>99</v>
      </c>
      <c r="C881" t="s">
        <v>302</v>
      </c>
      <c r="D881" t="s">
        <v>5921</v>
      </c>
      <c r="E881" t="s">
        <v>11</v>
      </c>
      <c r="F881">
        <v>2006</v>
      </c>
      <c r="G881">
        <v>3</v>
      </c>
      <c r="H881">
        <v>7059537</v>
      </c>
      <c r="I881">
        <v>3000000</v>
      </c>
      <c r="J881">
        <f t="shared" si="13"/>
        <v>4059537</v>
      </c>
      <c r="K881">
        <f>Table1[[#This Row],[Profit]]*100/Table1[[#This Row],[budget]]</f>
        <v>135.31790000000001</v>
      </c>
    </row>
    <row r="882" spans="1:16" x14ac:dyDescent="0.45">
      <c r="A882" t="s">
        <v>630</v>
      </c>
      <c r="B882">
        <v>123</v>
      </c>
      <c r="C882" t="s">
        <v>994</v>
      </c>
      <c r="D882" t="s">
        <v>3714</v>
      </c>
      <c r="E882" t="s">
        <v>11</v>
      </c>
      <c r="F882">
        <v>2009</v>
      </c>
      <c r="G882">
        <v>7</v>
      </c>
      <c r="H882">
        <v>94125426</v>
      </c>
      <c r="I882">
        <v>40000000</v>
      </c>
      <c r="J882">
        <f t="shared" si="13"/>
        <v>54125426</v>
      </c>
      <c r="K882">
        <f>Table1[[#This Row],[Profit]]*100/Table1[[#This Row],[budget]]</f>
        <v>135.31356500000001</v>
      </c>
      <c r="M882" t="s">
        <v>589</v>
      </c>
      <c r="N882" t="s">
        <v>2286</v>
      </c>
    </row>
    <row r="883" spans="1:16" x14ac:dyDescent="0.45">
      <c r="A883" t="s">
        <v>210</v>
      </c>
      <c r="B883">
        <v>119</v>
      </c>
      <c r="C883" t="s">
        <v>259</v>
      </c>
      <c r="D883" t="s">
        <v>4758</v>
      </c>
      <c r="E883" t="s">
        <v>11</v>
      </c>
      <c r="F883">
        <v>2014</v>
      </c>
      <c r="G883">
        <v>7.8</v>
      </c>
      <c r="H883">
        <v>42335698</v>
      </c>
      <c r="I883">
        <v>18000000</v>
      </c>
      <c r="J883">
        <f t="shared" si="13"/>
        <v>24335698</v>
      </c>
      <c r="K883">
        <f>Table1[[#This Row],[Profit]]*100/Table1[[#This Row],[budget]]</f>
        <v>135.19832222222223</v>
      </c>
      <c r="M883" t="s">
        <v>589</v>
      </c>
      <c r="N883" t="s">
        <v>2286</v>
      </c>
    </row>
    <row r="884" spans="1:16" x14ac:dyDescent="0.45">
      <c r="A884" t="s">
        <v>1104</v>
      </c>
      <c r="B884">
        <v>143</v>
      </c>
      <c r="C884" t="s">
        <v>251</v>
      </c>
      <c r="D884" t="s">
        <v>3890</v>
      </c>
      <c r="E884" t="s">
        <v>11</v>
      </c>
      <c r="F884">
        <v>1979</v>
      </c>
      <c r="G884">
        <v>6.4</v>
      </c>
      <c r="H884">
        <v>82300000</v>
      </c>
      <c r="I884">
        <v>35000000</v>
      </c>
      <c r="J884">
        <f t="shared" si="13"/>
        <v>47300000</v>
      </c>
      <c r="K884">
        <f>Table1[[#This Row],[Profit]]*100/Table1[[#This Row],[budget]]</f>
        <v>135.14285714285714</v>
      </c>
      <c r="M884" t="s">
        <v>6366</v>
      </c>
      <c r="N884" t="s">
        <v>1630</v>
      </c>
    </row>
    <row r="885" spans="1:16" x14ac:dyDescent="0.45">
      <c r="A885" t="s">
        <v>989</v>
      </c>
      <c r="B885">
        <v>129</v>
      </c>
      <c r="C885" t="s">
        <v>259</v>
      </c>
      <c r="D885" t="s">
        <v>3709</v>
      </c>
      <c r="E885" t="s">
        <v>11</v>
      </c>
      <c r="F885">
        <v>2009</v>
      </c>
      <c r="G885">
        <v>6.4</v>
      </c>
      <c r="H885">
        <v>93952276</v>
      </c>
      <c r="I885">
        <v>40000000</v>
      </c>
      <c r="J885">
        <f t="shared" si="13"/>
        <v>53952276</v>
      </c>
      <c r="K885">
        <f>Table1[[#This Row],[Profit]]*100/Table1[[#This Row],[budget]]</f>
        <v>134.88068999999999</v>
      </c>
      <c r="M885" t="s">
        <v>589</v>
      </c>
      <c r="N885" t="s">
        <v>2286</v>
      </c>
    </row>
    <row r="886" spans="1:16" x14ac:dyDescent="0.45">
      <c r="A886" t="s">
        <v>214</v>
      </c>
      <c r="B886">
        <v>108</v>
      </c>
      <c r="C886" t="s">
        <v>215</v>
      </c>
      <c r="D886" t="s">
        <v>3062</v>
      </c>
      <c r="E886" t="s">
        <v>11</v>
      </c>
      <c r="F886">
        <v>2004</v>
      </c>
      <c r="G886">
        <v>7.8</v>
      </c>
      <c r="H886">
        <v>176049130</v>
      </c>
      <c r="I886">
        <v>75000000</v>
      </c>
      <c r="J886">
        <f t="shared" si="13"/>
        <v>101049130</v>
      </c>
      <c r="K886">
        <f>Table1[[#This Row],[Profit]]*100/Table1[[#This Row],[budget]]</f>
        <v>134.73217333333332</v>
      </c>
      <c r="M886" t="s">
        <v>6366</v>
      </c>
      <c r="N886" t="s">
        <v>1426</v>
      </c>
    </row>
    <row r="887" spans="1:16" x14ac:dyDescent="0.45">
      <c r="A887" t="s">
        <v>321</v>
      </c>
      <c r="B887">
        <v>99</v>
      </c>
      <c r="C887" t="s">
        <v>392</v>
      </c>
      <c r="D887" t="s">
        <v>6109</v>
      </c>
      <c r="E887" t="s">
        <v>11</v>
      </c>
      <c r="F887">
        <v>1992</v>
      </c>
      <c r="G887">
        <v>8.4</v>
      </c>
      <c r="H887">
        <v>2812029</v>
      </c>
      <c r="I887">
        <v>1200000</v>
      </c>
      <c r="J887">
        <f t="shared" si="13"/>
        <v>1612029</v>
      </c>
      <c r="K887">
        <f>Table1[[#This Row],[Profit]]*100/Table1[[#This Row],[budget]]</f>
        <v>134.33574999999999</v>
      </c>
      <c r="M887" t="s">
        <v>589</v>
      </c>
      <c r="N887" t="s">
        <v>1426</v>
      </c>
    </row>
    <row r="888" spans="1:16" x14ac:dyDescent="0.45">
      <c r="A888" t="s">
        <v>293</v>
      </c>
      <c r="B888">
        <v>133</v>
      </c>
      <c r="C888" t="s">
        <v>249</v>
      </c>
      <c r="D888" t="s">
        <v>4498</v>
      </c>
      <c r="E888" t="s">
        <v>11</v>
      </c>
      <c r="F888">
        <v>2003</v>
      </c>
      <c r="G888">
        <v>7</v>
      </c>
      <c r="H888">
        <v>51483949</v>
      </c>
      <c r="I888">
        <v>22000000</v>
      </c>
      <c r="J888">
        <f t="shared" si="13"/>
        <v>29483949</v>
      </c>
      <c r="K888">
        <f>Table1[[#This Row],[Profit]]*100/Table1[[#This Row],[budget]]</f>
        <v>134.01795000000001</v>
      </c>
      <c r="M888" t="s">
        <v>6364</v>
      </c>
      <c r="N888" t="s">
        <v>1426</v>
      </c>
    </row>
    <row r="889" spans="1:16" x14ac:dyDescent="0.45">
      <c r="A889" t="s">
        <v>538</v>
      </c>
      <c r="B889">
        <v>96</v>
      </c>
      <c r="C889" t="s">
        <v>306</v>
      </c>
      <c r="D889" t="s">
        <v>3817</v>
      </c>
      <c r="E889" t="s">
        <v>11</v>
      </c>
      <c r="F889">
        <v>2009</v>
      </c>
      <c r="G889">
        <v>6.5</v>
      </c>
      <c r="H889">
        <v>88915214</v>
      </c>
      <c r="I889">
        <v>38000000</v>
      </c>
      <c r="J889">
        <f t="shared" si="13"/>
        <v>50915214</v>
      </c>
      <c r="K889">
        <f>Table1[[#This Row],[Profit]]*100/Table1[[#This Row],[budget]]</f>
        <v>133.98740526315788</v>
      </c>
      <c r="M889" t="s">
        <v>2286</v>
      </c>
    </row>
    <row r="890" spans="1:16" x14ac:dyDescent="0.45">
      <c r="A890" t="s">
        <v>1688</v>
      </c>
      <c r="B890">
        <v>100</v>
      </c>
      <c r="C890" t="s">
        <v>359</v>
      </c>
      <c r="D890" t="s">
        <v>4952</v>
      </c>
      <c r="E890" t="s">
        <v>11</v>
      </c>
      <c r="F890">
        <v>2011</v>
      </c>
      <c r="G890">
        <v>7.8</v>
      </c>
      <c r="H890">
        <v>35054909</v>
      </c>
      <c r="I890">
        <v>15000000</v>
      </c>
      <c r="J890">
        <f t="shared" si="13"/>
        <v>20054909</v>
      </c>
      <c r="K890">
        <f>Table1[[#This Row],[Profit]]*100/Table1[[#This Row],[budget]]</f>
        <v>133.69939333333335</v>
      </c>
      <c r="M890" t="s">
        <v>589</v>
      </c>
    </row>
    <row r="891" spans="1:16" x14ac:dyDescent="0.45">
      <c r="A891" t="s">
        <v>321</v>
      </c>
      <c r="B891">
        <v>111</v>
      </c>
      <c r="C891" t="s">
        <v>244</v>
      </c>
      <c r="D891" t="s">
        <v>4055</v>
      </c>
      <c r="E891" t="s">
        <v>11</v>
      </c>
      <c r="F891">
        <v>2003</v>
      </c>
      <c r="G891">
        <v>8.1</v>
      </c>
      <c r="H891">
        <v>70098138</v>
      </c>
      <c r="I891">
        <v>30000000</v>
      </c>
      <c r="J891">
        <f t="shared" si="13"/>
        <v>40098138</v>
      </c>
      <c r="K891">
        <f>Table1[[#This Row],[Profit]]*100/Table1[[#This Row],[budget]]</f>
        <v>133.66046</v>
      </c>
    </row>
    <row r="892" spans="1:16" x14ac:dyDescent="0.45">
      <c r="A892" t="s">
        <v>2150</v>
      </c>
      <c r="B892">
        <v>92</v>
      </c>
      <c r="C892" t="s">
        <v>302</v>
      </c>
      <c r="D892" t="s">
        <v>5746</v>
      </c>
      <c r="E892" t="s">
        <v>11</v>
      </c>
      <c r="F892">
        <v>2016</v>
      </c>
      <c r="G892">
        <v>3.5</v>
      </c>
      <c r="H892">
        <v>11675178</v>
      </c>
      <c r="I892">
        <v>5000000</v>
      </c>
      <c r="J892">
        <f t="shared" si="13"/>
        <v>6675178</v>
      </c>
      <c r="K892">
        <f>Table1[[#This Row],[Profit]]*100/Table1[[#This Row],[budget]]</f>
        <v>133.50355999999999</v>
      </c>
    </row>
    <row r="893" spans="1:16" x14ac:dyDescent="0.45">
      <c r="A893" t="s">
        <v>96</v>
      </c>
      <c r="B893">
        <v>106</v>
      </c>
      <c r="C893" t="s">
        <v>88</v>
      </c>
      <c r="D893" t="s">
        <v>4942</v>
      </c>
      <c r="E893" t="s">
        <v>11</v>
      </c>
      <c r="F893">
        <v>2000</v>
      </c>
      <c r="G893">
        <v>5.6</v>
      </c>
      <c r="H893">
        <v>35007180</v>
      </c>
      <c r="I893">
        <v>15000000</v>
      </c>
      <c r="J893">
        <f t="shared" si="13"/>
        <v>20007180</v>
      </c>
      <c r="K893">
        <f>Table1[[#This Row],[Profit]]*100/Table1[[#This Row],[budget]]</f>
        <v>133.38120000000001</v>
      </c>
      <c r="M893" t="s">
        <v>6359</v>
      </c>
      <c r="N893" t="s">
        <v>589</v>
      </c>
      <c r="O893" t="s">
        <v>1426</v>
      </c>
    </row>
    <row r="894" spans="1:16" x14ac:dyDescent="0.45">
      <c r="A894" t="s">
        <v>765</v>
      </c>
      <c r="B894">
        <v>106</v>
      </c>
      <c r="C894" t="s">
        <v>666</v>
      </c>
      <c r="D894" t="s">
        <v>5043</v>
      </c>
      <c r="E894" t="s">
        <v>11</v>
      </c>
      <c r="F894">
        <v>2005</v>
      </c>
      <c r="G894">
        <v>6.4</v>
      </c>
      <c r="H894">
        <v>32645546</v>
      </c>
      <c r="I894">
        <v>14000000</v>
      </c>
      <c r="J894">
        <f t="shared" si="13"/>
        <v>18645546</v>
      </c>
      <c r="K894">
        <f>Table1[[#This Row],[Profit]]*100/Table1[[#This Row],[budget]]</f>
        <v>133.18247142857143</v>
      </c>
      <c r="M894" t="s">
        <v>589</v>
      </c>
      <c r="N894" t="s">
        <v>6363</v>
      </c>
    </row>
    <row r="895" spans="1:16" x14ac:dyDescent="0.45">
      <c r="A895" t="s">
        <v>1643</v>
      </c>
      <c r="B895">
        <v>91</v>
      </c>
      <c r="C895" t="s">
        <v>733</v>
      </c>
      <c r="D895" t="s">
        <v>4868</v>
      </c>
      <c r="E895" t="s">
        <v>11</v>
      </c>
      <c r="F895">
        <v>2011</v>
      </c>
      <c r="G895">
        <v>4.8</v>
      </c>
      <c r="H895">
        <v>37300107</v>
      </c>
      <c r="I895">
        <v>16000000</v>
      </c>
      <c r="J895">
        <f t="shared" si="13"/>
        <v>21300107</v>
      </c>
      <c r="K895">
        <f>Table1[[#This Row],[Profit]]*100/Table1[[#This Row],[budget]]</f>
        <v>133.12566874999999</v>
      </c>
      <c r="M895" t="s">
        <v>999</v>
      </c>
      <c r="N895" t="s">
        <v>1426</v>
      </c>
    </row>
    <row r="896" spans="1:16" x14ac:dyDescent="0.45">
      <c r="A896" t="s">
        <v>237</v>
      </c>
      <c r="B896">
        <v>128</v>
      </c>
      <c r="C896" t="s">
        <v>238</v>
      </c>
      <c r="D896" t="s">
        <v>2940</v>
      </c>
      <c r="E896" t="s">
        <v>11</v>
      </c>
      <c r="F896">
        <v>2009</v>
      </c>
      <c r="G896">
        <v>7.6</v>
      </c>
      <c r="H896">
        <v>209019489</v>
      </c>
      <c r="I896">
        <v>90000000</v>
      </c>
      <c r="J896">
        <f t="shared" si="13"/>
        <v>119019489</v>
      </c>
      <c r="K896">
        <f>Table1[[#This Row],[Profit]]*100/Table1[[#This Row],[budget]]</f>
        <v>132.24387666666667</v>
      </c>
      <c r="M896" t="s">
        <v>178</v>
      </c>
      <c r="N896" t="s">
        <v>6359</v>
      </c>
      <c r="O896" t="s">
        <v>6366</v>
      </c>
      <c r="P896" t="s">
        <v>1426</v>
      </c>
    </row>
    <row r="897" spans="1:16" x14ac:dyDescent="0.45">
      <c r="A897" t="s">
        <v>1299</v>
      </c>
      <c r="B897">
        <v>108</v>
      </c>
      <c r="C897" t="s">
        <v>1001</v>
      </c>
      <c r="D897" t="s">
        <v>3976</v>
      </c>
      <c r="E897" t="s">
        <v>11</v>
      </c>
      <c r="F897">
        <v>2003</v>
      </c>
      <c r="G897">
        <v>7.1</v>
      </c>
      <c r="H897">
        <v>81257845</v>
      </c>
      <c r="I897">
        <v>35000000</v>
      </c>
      <c r="J897">
        <f t="shared" si="13"/>
        <v>46257845</v>
      </c>
      <c r="K897">
        <f>Table1[[#This Row],[Profit]]*100/Table1[[#This Row],[budget]]</f>
        <v>132.16527142857143</v>
      </c>
      <c r="M897" t="s">
        <v>6360</v>
      </c>
    </row>
    <row r="898" spans="1:16" x14ac:dyDescent="0.45">
      <c r="A898" t="s">
        <v>628</v>
      </c>
      <c r="B898">
        <v>104</v>
      </c>
      <c r="C898" t="s">
        <v>101</v>
      </c>
      <c r="D898" t="s">
        <v>3256</v>
      </c>
      <c r="E898" t="s">
        <v>11</v>
      </c>
      <c r="F898">
        <v>2002</v>
      </c>
      <c r="G898">
        <v>5.5</v>
      </c>
      <c r="H898">
        <v>139225854</v>
      </c>
      <c r="I898">
        <v>60000000</v>
      </c>
      <c r="J898">
        <f t="shared" ref="J898:J961" si="14">H898-I898</f>
        <v>79225854</v>
      </c>
      <c r="K898">
        <f>Table1[[#This Row],[Profit]]*100/Table1[[#This Row],[budget]]</f>
        <v>132.04309000000001</v>
      </c>
      <c r="M898" t="s">
        <v>6363</v>
      </c>
      <c r="N898" t="s">
        <v>6364</v>
      </c>
    </row>
    <row r="899" spans="1:16" x14ac:dyDescent="0.45">
      <c r="A899" t="s">
        <v>753</v>
      </c>
      <c r="B899">
        <v>93</v>
      </c>
      <c r="C899" t="s">
        <v>71</v>
      </c>
      <c r="D899" t="s">
        <v>5196</v>
      </c>
      <c r="E899" t="s">
        <v>11</v>
      </c>
      <c r="F899">
        <v>2006</v>
      </c>
      <c r="G899">
        <v>7</v>
      </c>
      <c r="H899">
        <v>27829874</v>
      </c>
      <c r="I899">
        <v>12000000</v>
      </c>
      <c r="J899">
        <f t="shared" si="14"/>
        <v>15829874</v>
      </c>
      <c r="K899">
        <f>Table1[[#This Row],[Profit]]*100/Table1[[#This Row],[budget]]</f>
        <v>131.91561666666666</v>
      </c>
      <c r="M899" t="s">
        <v>6359</v>
      </c>
      <c r="N899" t="s">
        <v>1426</v>
      </c>
    </row>
    <row r="900" spans="1:16" x14ac:dyDescent="0.45">
      <c r="A900" t="s">
        <v>538</v>
      </c>
      <c r="B900">
        <v>123</v>
      </c>
      <c r="C900" t="s">
        <v>392</v>
      </c>
      <c r="D900" t="s">
        <v>3893</v>
      </c>
      <c r="E900" t="s">
        <v>11</v>
      </c>
      <c r="F900">
        <v>2008</v>
      </c>
      <c r="G900">
        <v>6.8</v>
      </c>
      <c r="H900">
        <v>81159365</v>
      </c>
      <c r="I900">
        <v>35000000</v>
      </c>
      <c r="J900">
        <f t="shared" si="14"/>
        <v>46159365</v>
      </c>
      <c r="K900">
        <f>Table1[[#This Row],[Profit]]*100/Table1[[#This Row],[budget]]</f>
        <v>131.88390000000001</v>
      </c>
      <c r="M900" t="s">
        <v>589</v>
      </c>
      <c r="N900" t="s">
        <v>1426</v>
      </c>
    </row>
    <row r="901" spans="1:16" x14ac:dyDescent="0.45">
      <c r="A901" t="s">
        <v>684</v>
      </c>
      <c r="B901">
        <v>99</v>
      </c>
      <c r="C901" t="s">
        <v>1168</v>
      </c>
      <c r="D901" t="s">
        <v>3963</v>
      </c>
      <c r="E901" t="s">
        <v>11</v>
      </c>
      <c r="F901">
        <v>2002</v>
      </c>
      <c r="G901">
        <v>5.0999999999999996</v>
      </c>
      <c r="H901">
        <v>81150692</v>
      </c>
      <c r="I901">
        <v>35000000</v>
      </c>
      <c r="J901">
        <f t="shared" si="14"/>
        <v>46150692</v>
      </c>
      <c r="K901">
        <f>Table1[[#This Row],[Profit]]*100/Table1[[#This Row],[budget]]</f>
        <v>131.85911999999999</v>
      </c>
      <c r="M901" t="s">
        <v>302</v>
      </c>
      <c r="N901" t="s">
        <v>6363</v>
      </c>
      <c r="O901" t="s">
        <v>6361</v>
      </c>
    </row>
    <row r="902" spans="1:16" x14ac:dyDescent="0.45">
      <c r="A902" t="s">
        <v>1032</v>
      </c>
      <c r="B902">
        <v>89</v>
      </c>
      <c r="C902" t="s">
        <v>968</v>
      </c>
      <c r="D902" t="s">
        <v>4585</v>
      </c>
      <c r="E902" t="s">
        <v>11</v>
      </c>
      <c r="F902">
        <v>2005</v>
      </c>
      <c r="G902">
        <v>4.0999999999999996</v>
      </c>
      <c r="H902">
        <v>46363118</v>
      </c>
      <c r="I902">
        <v>20000000</v>
      </c>
      <c r="J902">
        <f t="shared" si="14"/>
        <v>26363118</v>
      </c>
      <c r="K902">
        <f>Table1[[#This Row],[Profit]]*100/Table1[[#This Row],[budget]]</f>
        <v>131.81558999999999</v>
      </c>
      <c r="M902" t="s">
        <v>999</v>
      </c>
      <c r="N902" t="s">
        <v>6366</v>
      </c>
      <c r="O902" t="s">
        <v>1426</v>
      </c>
    </row>
    <row r="903" spans="1:16" x14ac:dyDescent="0.45">
      <c r="A903" t="s">
        <v>883</v>
      </c>
      <c r="B903">
        <v>98</v>
      </c>
      <c r="C903" t="s">
        <v>889</v>
      </c>
      <c r="D903" t="s">
        <v>4465</v>
      </c>
      <c r="E903" t="s">
        <v>11</v>
      </c>
      <c r="F903">
        <v>2000</v>
      </c>
      <c r="G903">
        <v>6.7</v>
      </c>
      <c r="H903">
        <v>53302314</v>
      </c>
      <c r="I903">
        <v>23000000</v>
      </c>
      <c r="J903">
        <f t="shared" si="14"/>
        <v>30302314</v>
      </c>
      <c r="K903">
        <f>Table1[[#This Row],[Profit]]*100/Table1[[#This Row],[budget]]</f>
        <v>131.74919130434782</v>
      </c>
      <c r="M903" t="s">
        <v>1426</v>
      </c>
    </row>
    <row r="904" spans="1:16" x14ac:dyDescent="0.45">
      <c r="A904" t="s">
        <v>1029</v>
      </c>
      <c r="B904">
        <v>114</v>
      </c>
      <c r="C904" t="s">
        <v>209</v>
      </c>
      <c r="D904" t="s">
        <v>4495</v>
      </c>
      <c r="E904" t="s">
        <v>11</v>
      </c>
      <c r="F904">
        <v>1995</v>
      </c>
      <c r="G904">
        <v>5.8</v>
      </c>
      <c r="H904">
        <v>50728000</v>
      </c>
      <c r="I904">
        <v>22000000</v>
      </c>
      <c r="J904">
        <f t="shared" si="14"/>
        <v>28728000</v>
      </c>
      <c r="K904">
        <f>Table1[[#This Row],[Profit]]*100/Table1[[#This Row],[budget]]</f>
        <v>130.58181818181819</v>
      </c>
      <c r="M904" t="s">
        <v>6359</v>
      </c>
      <c r="N904" t="s">
        <v>589</v>
      </c>
      <c r="O904" t="s">
        <v>6366</v>
      </c>
      <c r="P904" t="s">
        <v>1426</v>
      </c>
    </row>
    <row r="905" spans="1:16" x14ac:dyDescent="0.45">
      <c r="A905" t="s">
        <v>804</v>
      </c>
      <c r="B905">
        <v>105</v>
      </c>
      <c r="C905" t="s">
        <v>943</v>
      </c>
      <c r="D905" t="s">
        <v>5094</v>
      </c>
      <c r="E905" t="s">
        <v>11</v>
      </c>
      <c r="F905">
        <v>2011</v>
      </c>
      <c r="G905">
        <v>6.4</v>
      </c>
      <c r="H905">
        <v>29959436</v>
      </c>
      <c r="I905">
        <v>13000000</v>
      </c>
      <c r="J905">
        <f t="shared" si="14"/>
        <v>16959436</v>
      </c>
      <c r="K905">
        <f>Table1[[#This Row],[Profit]]*100/Table1[[#This Row],[budget]]</f>
        <v>130.4572</v>
      </c>
      <c r="M905" t="s">
        <v>589</v>
      </c>
      <c r="N905" t="s">
        <v>6367</v>
      </c>
    </row>
    <row r="906" spans="1:16" x14ac:dyDescent="0.45">
      <c r="A906" t="s">
        <v>795</v>
      </c>
      <c r="B906">
        <v>103</v>
      </c>
      <c r="C906" t="s">
        <v>450</v>
      </c>
      <c r="D906" t="s">
        <v>4757</v>
      </c>
      <c r="E906" t="s">
        <v>11</v>
      </c>
      <c r="F906">
        <v>1986</v>
      </c>
      <c r="G906">
        <v>6.3</v>
      </c>
      <c r="H906">
        <v>41382841</v>
      </c>
      <c r="I906">
        <v>18000000</v>
      </c>
      <c r="J906">
        <f t="shared" si="14"/>
        <v>23382841</v>
      </c>
      <c r="K906">
        <f>Table1[[#This Row],[Profit]]*100/Table1[[#This Row],[budget]]</f>
        <v>129.90467222222222</v>
      </c>
      <c r="M906" t="s">
        <v>589</v>
      </c>
      <c r="N906" t="s">
        <v>6364</v>
      </c>
      <c r="O906" t="s">
        <v>2286</v>
      </c>
    </row>
    <row r="907" spans="1:16" x14ac:dyDescent="0.45">
      <c r="A907" t="s">
        <v>1245</v>
      </c>
      <c r="B907">
        <v>135</v>
      </c>
      <c r="C907" t="s">
        <v>703</v>
      </c>
      <c r="D907" t="s">
        <v>4202</v>
      </c>
      <c r="E907" t="s">
        <v>11</v>
      </c>
      <c r="F907">
        <v>2004</v>
      </c>
      <c r="G907">
        <v>7.5</v>
      </c>
      <c r="H907">
        <v>64371181</v>
      </c>
      <c r="I907">
        <v>28000000</v>
      </c>
      <c r="J907">
        <f t="shared" si="14"/>
        <v>36371181</v>
      </c>
      <c r="K907">
        <f>Table1[[#This Row],[Profit]]*100/Table1[[#This Row],[budget]]</f>
        <v>129.897075</v>
      </c>
      <c r="M907" t="s">
        <v>589</v>
      </c>
      <c r="N907" t="s">
        <v>6367</v>
      </c>
      <c r="O907" t="s">
        <v>6361</v>
      </c>
    </row>
    <row r="908" spans="1:16" x14ac:dyDescent="0.45">
      <c r="A908" t="s">
        <v>2373</v>
      </c>
      <c r="B908">
        <v>104</v>
      </c>
      <c r="C908" t="s">
        <v>306</v>
      </c>
      <c r="D908" t="s">
        <v>6078</v>
      </c>
      <c r="E908" t="s">
        <v>11</v>
      </c>
      <c r="F908">
        <v>2013</v>
      </c>
      <c r="G908">
        <v>5.8</v>
      </c>
      <c r="H908">
        <v>3447339</v>
      </c>
      <c r="I908">
        <v>1500000</v>
      </c>
      <c r="J908">
        <f t="shared" si="14"/>
        <v>1947339</v>
      </c>
      <c r="K908">
        <f>Table1[[#This Row],[Profit]]*100/Table1[[#This Row],[budget]]</f>
        <v>129.82259999999999</v>
      </c>
      <c r="M908" t="s">
        <v>2286</v>
      </c>
    </row>
    <row r="909" spans="1:16" x14ac:dyDescent="0.45">
      <c r="A909" t="s">
        <v>1198</v>
      </c>
      <c r="B909">
        <v>101</v>
      </c>
      <c r="C909" t="s">
        <v>306</v>
      </c>
      <c r="D909" t="s">
        <v>3981</v>
      </c>
      <c r="E909" t="s">
        <v>11</v>
      </c>
      <c r="F909">
        <v>2008</v>
      </c>
      <c r="G909">
        <v>6.1</v>
      </c>
      <c r="H909">
        <v>80276912</v>
      </c>
      <c r="I909">
        <v>35000000</v>
      </c>
      <c r="J909">
        <f t="shared" si="14"/>
        <v>45276912</v>
      </c>
      <c r="K909">
        <f>Table1[[#This Row],[Profit]]*100/Table1[[#This Row],[budget]]</f>
        <v>129.36260571428571</v>
      </c>
      <c r="M909" t="s">
        <v>2286</v>
      </c>
    </row>
    <row r="910" spans="1:16" x14ac:dyDescent="0.45">
      <c r="A910" t="s">
        <v>1319</v>
      </c>
      <c r="B910">
        <v>135</v>
      </c>
      <c r="C910" t="s">
        <v>359</v>
      </c>
      <c r="D910" t="s">
        <v>5892</v>
      </c>
      <c r="E910" t="s">
        <v>1865</v>
      </c>
      <c r="F910">
        <v>2002</v>
      </c>
      <c r="G910">
        <v>8.6999999999999993</v>
      </c>
      <c r="H910">
        <v>7563397</v>
      </c>
      <c r="I910">
        <v>3300000</v>
      </c>
      <c r="J910">
        <f t="shared" si="14"/>
        <v>4263397</v>
      </c>
      <c r="K910">
        <f>Table1[[#This Row],[Profit]]*100/Table1[[#This Row],[budget]]</f>
        <v>129.19384848484847</v>
      </c>
      <c r="M910" t="s">
        <v>589</v>
      </c>
    </row>
    <row r="911" spans="1:16" x14ac:dyDescent="0.45">
      <c r="A911" t="s">
        <v>911</v>
      </c>
      <c r="B911">
        <v>84</v>
      </c>
      <c r="C911" t="s">
        <v>302</v>
      </c>
      <c r="D911" t="s">
        <v>3571</v>
      </c>
      <c r="E911" t="s">
        <v>11</v>
      </c>
      <c r="F911">
        <v>2003</v>
      </c>
      <c r="G911">
        <v>5.5</v>
      </c>
      <c r="H911">
        <v>110000082</v>
      </c>
      <c r="I911">
        <v>48000000</v>
      </c>
      <c r="J911">
        <f t="shared" si="14"/>
        <v>62000082</v>
      </c>
      <c r="K911">
        <f>Table1[[#This Row],[Profit]]*100/Table1[[#This Row],[budget]]</f>
        <v>129.16683750000001</v>
      </c>
    </row>
    <row r="912" spans="1:16" x14ac:dyDescent="0.45">
      <c r="A912" t="s">
        <v>1615</v>
      </c>
      <c r="B912">
        <v>90</v>
      </c>
      <c r="C912" t="s">
        <v>828</v>
      </c>
      <c r="D912" t="s">
        <v>4693</v>
      </c>
      <c r="E912" t="s">
        <v>11</v>
      </c>
      <c r="F912">
        <v>2010</v>
      </c>
      <c r="G912">
        <v>5.6</v>
      </c>
      <c r="H912">
        <v>45670855</v>
      </c>
      <c r="I912">
        <v>20000000</v>
      </c>
      <c r="J912">
        <f t="shared" si="14"/>
        <v>25670855</v>
      </c>
      <c r="K912">
        <f>Table1[[#This Row],[Profit]]*100/Table1[[#This Row],[budget]]</f>
        <v>128.354275</v>
      </c>
      <c r="M912" t="s">
        <v>6366</v>
      </c>
    </row>
    <row r="913" spans="1:17" x14ac:dyDescent="0.45">
      <c r="A913" t="s">
        <v>136</v>
      </c>
      <c r="B913">
        <v>105</v>
      </c>
      <c r="C913" t="s">
        <v>306</v>
      </c>
      <c r="D913" t="s">
        <v>4203</v>
      </c>
      <c r="E913" t="s">
        <v>11</v>
      </c>
      <c r="F913">
        <v>2013</v>
      </c>
      <c r="G913">
        <v>6.6</v>
      </c>
      <c r="H913">
        <v>63910583</v>
      </c>
      <c r="I913">
        <v>28000000</v>
      </c>
      <c r="J913">
        <f t="shared" si="14"/>
        <v>35910583</v>
      </c>
      <c r="K913">
        <f>Table1[[#This Row],[Profit]]*100/Table1[[#This Row],[budget]]</f>
        <v>128.25208214285715</v>
      </c>
      <c r="M913" t="s">
        <v>2286</v>
      </c>
    </row>
    <row r="914" spans="1:17" x14ac:dyDescent="0.45">
      <c r="A914" t="s">
        <v>217</v>
      </c>
      <c r="B914">
        <v>106</v>
      </c>
      <c r="C914" t="s">
        <v>259</v>
      </c>
      <c r="D914" t="s">
        <v>3436</v>
      </c>
      <c r="E914" t="s">
        <v>11</v>
      </c>
      <c r="F914">
        <v>2006</v>
      </c>
      <c r="G914">
        <v>5.8</v>
      </c>
      <c r="H914">
        <v>118683135</v>
      </c>
      <c r="I914">
        <v>52000000</v>
      </c>
      <c r="J914">
        <f t="shared" si="14"/>
        <v>66683135</v>
      </c>
      <c r="K914">
        <f>Table1[[#This Row],[Profit]]*100/Table1[[#This Row],[budget]]</f>
        <v>128.23679807692307</v>
      </c>
      <c r="M914" t="s">
        <v>589</v>
      </c>
      <c r="N914" t="s">
        <v>2286</v>
      </c>
    </row>
    <row r="915" spans="1:17" x14ac:dyDescent="0.45">
      <c r="A915" t="s">
        <v>1874</v>
      </c>
      <c r="B915">
        <v>99</v>
      </c>
      <c r="C915" t="s">
        <v>281</v>
      </c>
      <c r="D915" t="s">
        <v>5624</v>
      </c>
      <c r="E915" t="s">
        <v>11</v>
      </c>
      <c r="F915">
        <v>2011</v>
      </c>
      <c r="G915">
        <v>7</v>
      </c>
      <c r="H915">
        <v>14597405</v>
      </c>
      <c r="I915">
        <v>6400000</v>
      </c>
      <c r="J915">
        <f t="shared" si="14"/>
        <v>8197405</v>
      </c>
      <c r="K915">
        <f>Table1[[#This Row],[Profit]]*100/Table1[[#This Row],[budget]]</f>
        <v>128.08445312500001</v>
      </c>
      <c r="M915" t="s">
        <v>589</v>
      </c>
    </row>
    <row r="916" spans="1:17" x14ac:dyDescent="0.45">
      <c r="A916" t="s">
        <v>153</v>
      </c>
      <c r="B916">
        <v>108</v>
      </c>
      <c r="C916" t="s">
        <v>275</v>
      </c>
      <c r="D916" t="s">
        <v>2821</v>
      </c>
      <c r="E916" t="s">
        <v>11</v>
      </c>
      <c r="F916">
        <v>2006</v>
      </c>
      <c r="G916">
        <v>6.4</v>
      </c>
      <c r="H916">
        <v>250863268</v>
      </c>
      <c r="I916">
        <v>110000000</v>
      </c>
      <c r="J916">
        <f t="shared" si="14"/>
        <v>140863268</v>
      </c>
      <c r="K916">
        <f>Table1[[#This Row],[Profit]]*100/Table1[[#This Row],[budget]]</f>
        <v>128.05751636363635</v>
      </c>
      <c r="M916" t="s">
        <v>178</v>
      </c>
      <c r="N916" t="s">
        <v>302</v>
      </c>
      <c r="O916" t="s">
        <v>6363</v>
      </c>
      <c r="P916" t="s">
        <v>6364</v>
      </c>
    </row>
    <row r="917" spans="1:17" x14ac:dyDescent="0.45">
      <c r="A917" t="s">
        <v>568</v>
      </c>
      <c r="B917">
        <v>189</v>
      </c>
      <c r="C917" t="s">
        <v>667</v>
      </c>
      <c r="D917" t="s">
        <v>3259</v>
      </c>
      <c r="E917" t="s">
        <v>11</v>
      </c>
      <c r="F917">
        <v>1999</v>
      </c>
      <c r="G917">
        <v>8.5</v>
      </c>
      <c r="H917">
        <v>136801374</v>
      </c>
      <c r="I917">
        <v>60000000</v>
      </c>
      <c r="J917">
        <f t="shared" si="14"/>
        <v>76801374</v>
      </c>
      <c r="K917">
        <f>Table1[[#This Row],[Profit]]*100/Table1[[#This Row],[budget]]</f>
        <v>128.00228999999999</v>
      </c>
      <c r="M917" t="s">
        <v>589</v>
      </c>
      <c r="N917" t="s">
        <v>6364</v>
      </c>
      <c r="O917" t="s">
        <v>6366</v>
      </c>
    </row>
    <row r="918" spans="1:17" x14ac:dyDescent="0.45">
      <c r="A918" t="s">
        <v>55</v>
      </c>
      <c r="B918">
        <v>126</v>
      </c>
      <c r="C918" t="s">
        <v>21</v>
      </c>
      <c r="D918" t="s">
        <v>2727</v>
      </c>
      <c r="E918" t="s">
        <v>11</v>
      </c>
      <c r="F918">
        <v>2008</v>
      </c>
      <c r="G918">
        <v>7.9</v>
      </c>
      <c r="H918">
        <v>318298180</v>
      </c>
      <c r="I918">
        <v>140000000</v>
      </c>
      <c r="J918">
        <f t="shared" si="14"/>
        <v>178298180</v>
      </c>
      <c r="K918">
        <f>Table1[[#This Row],[Profit]]*100/Table1[[#This Row],[budget]]</f>
        <v>127.35584285714286</v>
      </c>
      <c r="M918" t="s">
        <v>178</v>
      </c>
      <c r="N918" t="s">
        <v>1630</v>
      </c>
    </row>
    <row r="919" spans="1:17" x14ac:dyDescent="0.45">
      <c r="A919" t="s">
        <v>1830</v>
      </c>
      <c r="B919">
        <v>89</v>
      </c>
      <c r="C919" t="s">
        <v>1831</v>
      </c>
      <c r="D919" t="s">
        <v>5183</v>
      </c>
      <c r="E919" t="s">
        <v>11</v>
      </c>
      <c r="F919">
        <v>1992</v>
      </c>
      <c r="G919">
        <v>7.7</v>
      </c>
      <c r="H919">
        <v>27281507</v>
      </c>
      <c r="I919">
        <v>12000000</v>
      </c>
      <c r="J919">
        <f t="shared" si="14"/>
        <v>15281507</v>
      </c>
      <c r="K919">
        <f>Table1[[#This Row],[Profit]]*100/Table1[[#This Row],[budget]]</f>
        <v>127.34589166666666</v>
      </c>
      <c r="M919" t="s">
        <v>589</v>
      </c>
      <c r="N919" t="s">
        <v>6363</v>
      </c>
      <c r="O919" t="s">
        <v>6364</v>
      </c>
      <c r="P919" t="s">
        <v>6365</v>
      </c>
    </row>
    <row r="920" spans="1:17" x14ac:dyDescent="0.45">
      <c r="A920" t="s">
        <v>246</v>
      </c>
      <c r="B920">
        <v>102</v>
      </c>
      <c r="C920" t="s">
        <v>395</v>
      </c>
      <c r="D920" t="s">
        <v>3718</v>
      </c>
      <c r="E920" t="s">
        <v>11</v>
      </c>
      <c r="F920">
        <v>2016</v>
      </c>
      <c r="G920">
        <v>5.9</v>
      </c>
      <c r="H920">
        <v>90835030</v>
      </c>
      <c r="I920">
        <v>40000000</v>
      </c>
      <c r="J920">
        <f t="shared" si="14"/>
        <v>50835030</v>
      </c>
      <c r="K920">
        <f>Table1[[#This Row],[Profit]]*100/Table1[[#This Row],[budget]]</f>
        <v>127.087575</v>
      </c>
      <c r="M920" t="s">
        <v>302</v>
      </c>
    </row>
    <row r="921" spans="1:17" x14ac:dyDescent="0.45">
      <c r="A921" t="s">
        <v>29</v>
      </c>
      <c r="B921">
        <v>110</v>
      </c>
      <c r="C921" t="s">
        <v>800</v>
      </c>
      <c r="D921" t="s">
        <v>4265</v>
      </c>
      <c r="E921" t="s">
        <v>11</v>
      </c>
      <c r="F921">
        <v>2004</v>
      </c>
      <c r="G921">
        <v>7.4</v>
      </c>
      <c r="H921">
        <v>58885635</v>
      </c>
      <c r="I921">
        <v>26000000</v>
      </c>
      <c r="J921">
        <f t="shared" si="14"/>
        <v>32885635</v>
      </c>
      <c r="K921">
        <f>Table1[[#This Row],[Profit]]*100/Table1[[#This Row],[budget]]</f>
        <v>126.48321153846153</v>
      </c>
      <c r="M921" t="s">
        <v>999</v>
      </c>
      <c r="N921" t="s">
        <v>1426</v>
      </c>
    </row>
    <row r="922" spans="1:17" x14ac:dyDescent="0.45">
      <c r="A922" t="s">
        <v>413</v>
      </c>
      <c r="B922">
        <v>110</v>
      </c>
      <c r="C922" t="s">
        <v>15</v>
      </c>
      <c r="D922" t="s">
        <v>2998</v>
      </c>
      <c r="E922" t="s">
        <v>11</v>
      </c>
      <c r="F922">
        <v>1996</v>
      </c>
      <c r="G922">
        <v>7.1</v>
      </c>
      <c r="H922">
        <v>180965237</v>
      </c>
      <c r="I922">
        <v>80000000</v>
      </c>
      <c r="J922">
        <f t="shared" si="14"/>
        <v>100965237</v>
      </c>
      <c r="K922">
        <f>Table1[[#This Row],[Profit]]*100/Table1[[#This Row],[budget]]</f>
        <v>126.20654625</v>
      </c>
      <c r="M922" t="s">
        <v>178</v>
      </c>
      <c r="N922" t="s">
        <v>1426</v>
      </c>
    </row>
    <row r="923" spans="1:17" x14ac:dyDescent="0.45">
      <c r="A923" t="s">
        <v>990</v>
      </c>
      <c r="B923">
        <v>107</v>
      </c>
      <c r="C923" t="s">
        <v>473</v>
      </c>
      <c r="D923" t="s">
        <v>5485</v>
      </c>
      <c r="E923" t="s">
        <v>11</v>
      </c>
      <c r="F923">
        <v>1994</v>
      </c>
      <c r="G923">
        <v>6.4</v>
      </c>
      <c r="H923">
        <v>18090181</v>
      </c>
      <c r="I923">
        <v>8000000</v>
      </c>
      <c r="J923">
        <f t="shared" si="14"/>
        <v>10090181</v>
      </c>
      <c r="K923">
        <f>Table1[[#This Row],[Profit]]*100/Table1[[#This Row],[budget]]</f>
        <v>126.1272625</v>
      </c>
      <c r="M923" t="s">
        <v>999</v>
      </c>
      <c r="N923" t="s">
        <v>6366</v>
      </c>
      <c r="O923" t="s">
        <v>1426</v>
      </c>
    </row>
    <row r="924" spans="1:17" x14ac:dyDescent="0.45">
      <c r="A924" t="s">
        <v>948</v>
      </c>
      <c r="B924">
        <v>134</v>
      </c>
      <c r="C924" t="s">
        <v>1329</v>
      </c>
      <c r="D924" t="s">
        <v>4333</v>
      </c>
      <c r="E924" t="s">
        <v>11</v>
      </c>
      <c r="F924">
        <v>1993</v>
      </c>
      <c r="G924">
        <v>7.8</v>
      </c>
      <c r="H924">
        <v>56505065</v>
      </c>
      <c r="I924">
        <v>25000000</v>
      </c>
      <c r="J924">
        <f t="shared" si="14"/>
        <v>31505065</v>
      </c>
      <c r="K924">
        <f>Table1[[#This Row],[Profit]]*100/Table1[[#This Row],[budget]]</f>
        <v>126.02025999999999</v>
      </c>
      <c r="M924" t="s">
        <v>6358</v>
      </c>
      <c r="N924" t="s">
        <v>589</v>
      </c>
      <c r="O924" t="s">
        <v>6367</v>
      </c>
      <c r="P924" t="s">
        <v>2286</v>
      </c>
      <c r="Q924" t="s">
        <v>1910</v>
      </c>
    </row>
    <row r="925" spans="1:17" x14ac:dyDescent="0.45">
      <c r="A925" t="s">
        <v>482</v>
      </c>
      <c r="B925">
        <v>93</v>
      </c>
      <c r="C925" t="s">
        <v>913</v>
      </c>
      <c r="D925" t="s">
        <v>3593</v>
      </c>
      <c r="E925" t="s">
        <v>11</v>
      </c>
      <c r="F925">
        <v>2008</v>
      </c>
      <c r="G925">
        <v>5.8</v>
      </c>
      <c r="H925">
        <v>101702060</v>
      </c>
      <c r="I925">
        <v>45000000</v>
      </c>
      <c r="J925">
        <f t="shared" si="14"/>
        <v>56702060</v>
      </c>
      <c r="K925">
        <f>Table1[[#This Row],[Profit]]*100/Table1[[#This Row],[budget]]</f>
        <v>126.00457777777778</v>
      </c>
      <c r="M925" t="s">
        <v>178</v>
      </c>
      <c r="N925" t="s">
        <v>6363</v>
      </c>
      <c r="O925" t="s">
        <v>6364</v>
      </c>
      <c r="P925" t="s">
        <v>1630</v>
      </c>
    </row>
    <row r="926" spans="1:17" x14ac:dyDescent="0.45">
      <c r="A926" t="s">
        <v>93</v>
      </c>
      <c r="B926">
        <v>128</v>
      </c>
      <c r="C926" t="s">
        <v>279</v>
      </c>
      <c r="D926" t="s">
        <v>3892</v>
      </c>
      <c r="E926" t="s">
        <v>11</v>
      </c>
      <c r="F926">
        <v>1991</v>
      </c>
      <c r="G926">
        <v>7.3</v>
      </c>
      <c r="H926">
        <v>79100000</v>
      </c>
      <c r="I926">
        <v>35000000</v>
      </c>
      <c r="J926">
        <f t="shared" si="14"/>
        <v>44100000</v>
      </c>
      <c r="K926">
        <f>Table1[[#This Row],[Profit]]*100/Table1[[#This Row],[budget]]</f>
        <v>126</v>
      </c>
      <c r="M926" t="s">
        <v>1426</v>
      </c>
    </row>
    <row r="927" spans="1:17" x14ac:dyDescent="0.45">
      <c r="A927" t="s">
        <v>2043</v>
      </c>
      <c r="B927">
        <v>89</v>
      </c>
      <c r="C927" t="s">
        <v>828</v>
      </c>
      <c r="D927" t="s">
        <v>5559</v>
      </c>
      <c r="E927" t="s">
        <v>11</v>
      </c>
      <c r="F927">
        <v>2014</v>
      </c>
      <c r="G927">
        <v>4</v>
      </c>
      <c r="H927">
        <v>15818967</v>
      </c>
      <c r="I927">
        <v>7000000</v>
      </c>
      <c r="J927">
        <f t="shared" si="14"/>
        <v>8818967</v>
      </c>
      <c r="K927">
        <f>Table1[[#This Row],[Profit]]*100/Table1[[#This Row],[budget]]</f>
        <v>125.98524285714285</v>
      </c>
      <c r="M927" t="s">
        <v>6366</v>
      </c>
    </row>
    <row r="928" spans="1:17" x14ac:dyDescent="0.45">
      <c r="A928" t="s">
        <v>992</v>
      </c>
      <c r="B928">
        <v>107</v>
      </c>
      <c r="C928" t="s">
        <v>187</v>
      </c>
      <c r="D928" t="s">
        <v>3712</v>
      </c>
      <c r="E928" t="s">
        <v>11</v>
      </c>
      <c r="F928">
        <v>2015</v>
      </c>
      <c r="G928">
        <v>6</v>
      </c>
      <c r="H928">
        <v>90353764</v>
      </c>
      <c r="I928">
        <v>40000000</v>
      </c>
      <c r="J928">
        <f t="shared" si="14"/>
        <v>50353764</v>
      </c>
      <c r="K928">
        <f>Table1[[#This Row],[Profit]]*100/Table1[[#This Row],[budget]]</f>
        <v>125.88441</v>
      </c>
      <c r="M928" t="s">
        <v>6359</v>
      </c>
    </row>
    <row r="929" spans="1:16" x14ac:dyDescent="0.45">
      <c r="A929" t="s">
        <v>1693</v>
      </c>
      <c r="B929">
        <v>99</v>
      </c>
      <c r="C929" t="s">
        <v>306</v>
      </c>
      <c r="D929" t="s">
        <v>4959</v>
      </c>
      <c r="E929" t="s">
        <v>11</v>
      </c>
      <c r="F929">
        <v>2009</v>
      </c>
      <c r="G929">
        <v>4.8</v>
      </c>
      <c r="H929">
        <v>33860010</v>
      </c>
      <c r="I929">
        <v>15000000</v>
      </c>
      <c r="J929">
        <f t="shared" si="14"/>
        <v>18860010</v>
      </c>
      <c r="K929">
        <f>Table1[[#This Row],[Profit]]*100/Table1[[#This Row],[budget]]</f>
        <v>125.7334</v>
      </c>
      <c r="M929" t="s">
        <v>2286</v>
      </c>
    </row>
    <row r="930" spans="1:16" x14ac:dyDescent="0.45">
      <c r="A930" t="s">
        <v>799</v>
      </c>
      <c r="B930">
        <v>100</v>
      </c>
      <c r="C930" t="s">
        <v>529</v>
      </c>
      <c r="D930" t="s">
        <v>3818</v>
      </c>
      <c r="E930" t="s">
        <v>11</v>
      </c>
      <c r="F930">
        <v>2002</v>
      </c>
      <c r="G930">
        <v>5.0999999999999996</v>
      </c>
      <c r="H930">
        <v>85570368</v>
      </c>
      <c r="I930">
        <v>38000000</v>
      </c>
      <c r="J930">
        <f t="shared" si="14"/>
        <v>47570368</v>
      </c>
      <c r="K930">
        <f>Table1[[#This Row],[Profit]]*100/Table1[[#This Row],[budget]]</f>
        <v>125.18517894736843</v>
      </c>
      <c r="M930" t="s">
        <v>178</v>
      </c>
      <c r="N930" t="s">
        <v>302</v>
      </c>
      <c r="O930" t="s">
        <v>6363</v>
      </c>
      <c r="P930" t="s">
        <v>1630</v>
      </c>
    </row>
    <row r="931" spans="1:16" x14ac:dyDescent="0.45">
      <c r="A931" t="s">
        <v>1683</v>
      </c>
      <c r="B931">
        <v>120</v>
      </c>
      <c r="C931" t="s">
        <v>259</v>
      </c>
      <c r="D931" t="s">
        <v>4944</v>
      </c>
      <c r="E931" t="s">
        <v>11</v>
      </c>
      <c r="F931">
        <v>2000</v>
      </c>
      <c r="G931">
        <v>6.8</v>
      </c>
      <c r="H931">
        <v>33771174</v>
      </c>
      <c r="I931">
        <v>15000000</v>
      </c>
      <c r="J931">
        <f t="shared" si="14"/>
        <v>18771174</v>
      </c>
      <c r="K931">
        <f>Table1[[#This Row],[Profit]]*100/Table1[[#This Row],[budget]]</f>
        <v>125.14116</v>
      </c>
      <c r="M931" t="s">
        <v>589</v>
      </c>
      <c r="N931" t="s">
        <v>2286</v>
      </c>
    </row>
    <row r="932" spans="1:16" x14ac:dyDescent="0.45">
      <c r="A932" t="s">
        <v>84</v>
      </c>
      <c r="B932">
        <v>128</v>
      </c>
      <c r="C932" t="s">
        <v>1471</v>
      </c>
      <c r="D932" t="s">
        <v>4589</v>
      </c>
      <c r="E932" t="s">
        <v>11</v>
      </c>
      <c r="F932">
        <v>2015</v>
      </c>
      <c r="G932">
        <v>8.1</v>
      </c>
      <c r="H932">
        <v>44988180</v>
      </c>
      <c r="I932">
        <v>20000000</v>
      </c>
      <c r="J932">
        <f t="shared" si="14"/>
        <v>24988180</v>
      </c>
      <c r="K932">
        <f>Table1[[#This Row],[Profit]]*100/Table1[[#This Row],[budget]]</f>
        <v>124.9409</v>
      </c>
      <c r="M932" t="s">
        <v>6359</v>
      </c>
      <c r="N932" t="s">
        <v>589</v>
      </c>
      <c r="O932" t="s">
        <v>6367</v>
      </c>
    </row>
    <row r="933" spans="1:16" x14ac:dyDescent="0.45">
      <c r="A933" t="s">
        <v>917</v>
      </c>
      <c r="B933">
        <v>136</v>
      </c>
      <c r="C933" t="s">
        <v>642</v>
      </c>
      <c r="D933" t="s">
        <v>4057</v>
      </c>
      <c r="E933" t="s">
        <v>11</v>
      </c>
      <c r="F933">
        <v>2005</v>
      </c>
      <c r="G933">
        <v>7.2</v>
      </c>
      <c r="H933">
        <v>67253092</v>
      </c>
      <c r="I933">
        <v>30000000</v>
      </c>
      <c r="J933">
        <f t="shared" si="14"/>
        <v>37253092</v>
      </c>
      <c r="K933">
        <f>Table1[[#This Row],[Profit]]*100/Table1[[#This Row],[budget]]</f>
        <v>124.17697333333334</v>
      </c>
      <c r="M933" t="s">
        <v>6361</v>
      </c>
    </row>
    <row r="934" spans="1:16" x14ac:dyDescent="0.45">
      <c r="A934" t="s">
        <v>839</v>
      </c>
      <c r="B934">
        <v>115</v>
      </c>
      <c r="C934" t="s">
        <v>396</v>
      </c>
      <c r="D934" t="s">
        <v>4244</v>
      </c>
      <c r="E934" t="s">
        <v>11</v>
      </c>
      <c r="F934">
        <v>1997</v>
      </c>
      <c r="G934">
        <v>6.6</v>
      </c>
      <c r="H934">
        <v>60491560</v>
      </c>
      <c r="I934">
        <v>27000000</v>
      </c>
      <c r="J934">
        <f t="shared" si="14"/>
        <v>33491560</v>
      </c>
      <c r="K934">
        <f>Table1[[#This Row],[Profit]]*100/Table1[[#This Row],[budget]]</f>
        <v>124.04281481481482</v>
      </c>
      <c r="M934" t="s">
        <v>589</v>
      </c>
      <c r="N934" t="s">
        <v>6366</v>
      </c>
      <c r="O934" t="s">
        <v>1426</v>
      </c>
    </row>
    <row r="935" spans="1:16" x14ac:dyDescent="0.45">
      <c r="A935" t="s">
        <v>416</v>
      </c>
      <c r="B935">
        <v>141</v>
      </c>
      <c r="C935" t="s">
        <v>396</v>
      </c>
      <c r="D935" t="s">
        <v>3594</v>
      </c>
      <c r="E935" t="s">
        <v>11</v>
      </c>
      <c r="F935">
        <v>1993</v>
      </c>
      <c r="G935">
        <v>6.5</v>
      </c>
      <c r="H935">
        <v>100768056</v>
      </c>
      <c r="I935">
        <v>45000000</v>
      </c>
      <c r="J935">
        <f t="shared" si="14"/>
        <v>55768056</v>
      </c>
      <c r="K935">
        <f>Table1[[#This Row],[Profit]]*100/Table1[[#This Row],[budget]]</f>
        <v>123.92901333333333</v>
      </c>
      <c r="M935" t="s">
        <v>589</v>
      </c>
      <c r="N935" t="s">
        <v>6366</v>
      </c>
      <c r="O935" t="s">
        <v>1426</v>
      </c>
    </row>
    <row r="936" spans="1:16" x14ac:dyDescent="0.45">
      <c r="A936" t="s">
        <v>594</v>
      </c>
      <c r="B936">
        <v>115</v>
      </c>
      <c r="C936" t="s">
        <v>71</v>
      </c>
      <c r="D936" t="s">
        <v>4334</v>
      </c>
      <c r="E936" t="s">
        <v>11</v>
      </c>
      <c r="F936">
        <v>2000</v>
      </c>
      <c r="G936">
        <v>6.1</v>
      </c>
      <c r="H936">
        <v>55973336</v>
      </c>
      <c r="I936">
        <v>25000000</v>
      </c>
      <c r="J936">
        <f t="shared" si="14"/>
        <v>30973336</v>
      </c>
      <c r="K936">
        <f>Table1[[#This Row],[Profit]]*100/Table1[[#This Row],[budget]]</f>
        <v>123.893344</v>
      </c>
      <c r="M936" t="s">
        <v>6359</v>
      </c>
      <c r="N936" t="s">
        <v>1426</v>
      </c>
    </row>
    <row r="937" spans="1:16" x14ac:dyDescent="0.45">
      <c r="A937" t="s">
        <v>824</v>
      </c>
      <c r="B937">
        <v>121</v>
      </c>
      <c r="C937" t="s">
        <v>2066</v>
      </c>
      <c r="D937" t="s">
        <v>5621</v>
      </c>
      <c r="E937" t="s">
        <v>11</v>
      </c>
      <c r="F937">
        <v>1988</v>
      </c>
      <c r="G937">
        <v>5.8</v>
      </c>
      <c r="H937">
        <v>14545844</v>
      </c>
      <c r="I937">
        <v>6500000</v>
      </c>
      <c r="J937">
        <f t="shared" si="14"/>
        <v>8045844</v>
      </c>
      <c r="K937">
        <f>Table1[[#This Row],[Profit]]*100/Table1[[#This Row],[budget]]</f>
        <v>123.78221538461538</v>
      </c>
      <c r="M937" t="s">
        <v>589</v>
      </c>
      <c r="N937" t="s">
        <v>6365</v>
      </c>
    </row>
    <row r="938" spans="1:16" x14ac:dyDescent="0.45">
      <c r="A938" t="s">
        <v>1319</v>
      </c>
      <c r="B938">
        <v>129</v>
      </c>
      <c r="C938" t="s">
        <v>571</v>
      </c>
      <c r="D938" t="s">
        <v>4907</v>
      </c>
      <c r="E938" t="s">
        <v>11</v>
      </c>
      <c r="F938">
        <v>2005</v>
      </c>
      <c r="G938">
        <v>7.5</v>
      </c>
      <c r="H938">
        <v>33565375</v>
      </c>
      <c r="I938">
        <v>15000000</v>
      </c>
      <c r="J938">
        <f t="shared" si="14"/>
        <v>18565375</v>
      </c>
      <c r="K938">
        <f>Table1[[#This Row],[Profit]]*100/Table1[[#This Row],[budget]]</f>
        <v>123.76916666666666</v>
      </c>
      <c r="M938" t="s">
        <v>6366</v>
      </c>
      <c r="N938" t="s">
        <v>2286</v>
      </c>
      <c r="O938" t="s">
        <v>1426</v>
      </c>
    </row>
    <row r="939" spans="1:16" x14ac:dyDescent="0.45">
      <c r="A939" t="s">
        <v>643</v>
      </c>
      <c r="B939">
        <v>96</v>
      </c>
      <c r="C939" t="s">
        <v>306</v>
      </c>
      <c r="D939" t="s">
        <v>4821</v>
      </c>
      <c r="E939" t="s">
        <v>11</v>
      </c>
      <c r="F939">
        <v>2002</v>
      </c>
      <c r="G939">
        <v>5.6</v>
      </c>
      <c r="H939">
        <v>37939782</v>
      </c>
      <c r="I939">
        <v>17000000</v>
      </c>
      <c r="J939">
        <f t="shared" si="14"/>
        <v>20939782</v>
      </c>
      <c r="K939">
        <f>Table1[[#This Row],[Profit]]*100/Table1[[#This Row],[budget]]</f>
        <v>123.17518823529412</v>
      </c>
      <c r="M939" t="s">
        <v>2286</v>
      </c>
    </row>
    <row r="940" spans="1:16" x14ac:dyDescent="0.45">
      <c r="A940" t="s">
        <v>936</v>
      </c>
      <c r="B940">
        <v>91</v>
      </c>
      <c r="C940" t="s">
        <v>259</v>
      </c>
      <c r="D940" t="s">
        <v>5486</v>
      </c>
      <c r="E940" t="s">
        <v>11</v>
      </c>
      <c r="F940">
        <v>1999</v>
      </c>
      <c r="G940">
        <v>5.7</v>
      </c>
      <c r="H940">
        <v>17843379</v>
      </c>
      <c r="I940">
        <v>8000000</v>
      </c>
      <c r="J940">
        <f t="shared" si="14"/>
        <v>9843379</v>
      </c>
      <c r="K940">
        <f>Table1[[#This Row],[Profit]]*100/Table1[[#This Row],[budget]]</f>
        <v>123.0422375</v>
      </c>
      <c r="M940" t="s">
        <v>589</v>
      </c>
      <c r="N940" t="s">
        <v>2286</v>
      </c>
    </row>
    <row r="941" spans="1:16" x14ac:dyDescent="0.45">
      <c r="A941" t="s">
        <v>2481</v>
      </c>
      <c r="B941">
        <v>86</v>
      </c>
      <c r="C941" t="s">
        <v>978</v>
      </c>
      <c r="D941" t="s">
        <v>6224</v>
      </c>
      <c r="E941" t="s">
        <v>11</v>
      </c>
      <c r="F941">
        <v>2000</v>
      </c>
      <c r="G941">
        <v>6.5</v>
      </c>
      <c r="H941">
        <v>1114943</v>
      </c>
      <c r="I941">
        <v>500000</v>
      </c>
      <c r="J941">
        <f t="shared" si="14"/>
        <v>614943</v>
      </c>
      <c r="K941">
        <f>Table1[[#This Row],[Profit]]*100/Table1[[#This Row],[budget]]</f>
        <v>122.98860000000001</v>
      </c>
      <c r="M941" t="s">
        <v>6360</v>
      </c>
    </row>
    <row r="942" spans="1:16" x14ac:dyDescent="0.45">
      <c r="A942" t="s">
        <v>1772</v>
      </c>
      <c r="B942">
        <v>92</v>
      </c>
      <c r="C942" t="s">
        <v>302</v>
      </c>
      <c r="D942" t="s">
        <v>5104</v>
      </c>
      <c r="E942" t="s">
        <v>11</v>
      </c>
      <c r="F942">
        <v>2002</v>
      </c>
      <c r="G942">
        <v>5.9</v>
      </c>
      <c r="H942">
        <v>28972187</v>
      </c>
      <c r="I942">
        <v>13000000</v>
      </c>
      <c r="J942">
        <f t="shared" si="14"/>
        <v>15972187</v>
      </c>
      <c r="K942">
        <f>Table1[[#This Row],[Profit]]*100/Table1[[#This Row],[budget]]</f>
        <v>122.86297692307693</v>
      </c>
    </row>
    <row r="943" spans="1:16" x14ac:dyDescent="0.45">
      <c r="A943" t="s">
        <v>990</v>
      </c>
      <c r="B943">
        <v>116</v>
      </c>
      <c r="C943" t="s">
        <v>828</v>
      </c>
      <c r="D943" t="s">
        <v>3710</v>
      </c>
      <c r="E943" t="s">
        <v>11</v>
      </c>
      <c r="F943">
        <v>2000</v>
      </c>
      <c r="G943">
        <v>5.5</v>
      </c>
      <c r="H943">
        <v>89138076</v>
      </c>
      <c r="I943">
        <v>40000000</v>
      </c>
      <c r="J943">
        <f t="shared" si="14"/>
        <v>49138076</v>
      </c>
      <c r="K943">
        <f>Table1[[#This Row],[Profit]]*100/Table1[[#This Row],[budget]]</f>
        <v>122.84519</v>
      </c>
      <c r="M943" t="s">
        <v>6366</v>
      </c>
    </row>
    <row r="944" spans="1:16" x14ac:dyDescent="0.45">
      <c r="A944" t="s">
        <v>175</v>
      </c>
      <c r="B944">
        <v>94</v>
      </c>
      <c r="C944" t="s">
        <v>530</v>
      </c>
      <c r="D944" t="s">
        <v>4503</v>
      </c>
      <c r="E944" t="s">
        <v>11</v>
      </c>
      <c r="F944">
        <v>2012</v>
      </c>
      <c r="G944">
        <v>6.4</v>
      </c>
      <c r="H944">
        <v>49002815</v>
      </c>
      <c r="I944">
        <v>22000000</v>
      </c>
      <c r="J944">
        <f t="shared" si="14"/>
        <v>27002815</v>
      </c>
      <c r="K944">
        <f>Table1[[#This Row],[Profit]]*100/Table1[[#This Row],[budget]]</f>
        <v>122.74006818181819</v>
      </c>
      <c r="M944" t="s">
        <v>6363</v>
      </c>
    </row>
    <row r="945" spans="1:16" x14ac:dyDescent="0.45">
      <c r="A945" t="s">
        <v>1970</v>
      </c>
      <c r="B945">
        <v>91</v>
      </c>
      <c r="C945" t="s">
        <v>259</v>
      </c>
      <c r="D945" t="s">
        <v>5417</v>
      </c>
      <c r="E945" t="s">
        <v>11</v>
      </c>
      <c r="F945">
        <v>2000</v>
      </c>
      <c r="G945">
        <v>4.9000000000000004</v>
      </c>
      <c r="H945">
        <v>20035310</v>
      </c>
      <c r="I945">
        <v>9000000</v>
      </c>
      <c r="J945">
        <f t="shared" si="14"/>
        <v>11035310</v>
      </c>
      <c r="K945">
        <f>Table1[[#This Row],[Profit]]*100/Table1[[#This Row],[budget]]</f>
        <v>122.61455555555555</v>
      </c>
      <c r="M945" t="s">
        <v>589</v>
      </c>
      <c r="N945" t="s">
        <v>2286</v>
      </c>
    </row>
    <row r="946" spans="1:16" x14ac:dyDescent="0.45">
      <c r="A946" t="s">
        <v>1684</v>
      </c>
      <c r="B946">
        <v>119</v>
      </c>
      <c r="C946" t="s">
        <v>999</v>
      </c>
      <c r="D946" t="s">
        <v>4946</v>
      </c>
      <c r="E946" t="s">
        <v>11</v>
      </c>
      <c r="F946">
        <v>2009</v>
      </c>
      <c r="G946">
        <v>4.9000000000000004</v>
      </c>
      <c r="H946">
        <v>33386128</v>
      </c>
      <c r="I946">
        <v>15000000</v>
      </c>
      <c r="J946">
        <f t="shared" si="14"/>
        <v>18386128</v>
      </c>
      <c r="K946">
        <f>Table1[[#This Row],[Profit]]*100/Table1[[#This Row],[budget]]</f>
        <v>122.57418666666666</v>
      </c>
    </row>
    <row r="947" spans="1:16" x14ac:dyDescent="0.45">
      <c r="A947" t="s">
        <v>990</v>
      </c>
      <c r="B947">
        <v>85</v>
      </c>
      <c r="C947" t="s">
        <v>159</v>
      </c>
      <c r="D947" t="s">
        <v>4273</v>
      </c>
      <c r="E947" t="s">
        <v>11</v>
      </c>
      <c r="F947">
        <v>2005</v>
      </c>
      <c r="G947">
        <v>6.5</v>
      </c>
      <c r="H947">
        <v>57859105</v>
      </c>
      <c r="I947">
        <v>26000000</v>
      </c>
      <c r="J947">
        <f t="shared" si="14"/>
        <v>31859105</v>
      </c>
      <c r="K947">
        <f>Table1[[#This Row],[Profit]]*100/Table1[[#This Row],[budget]]</f>
        <v>122.53501923076924</v>
      </c>
      <c r="M947" t="s">
        <v>1426</v>
      </c>
    </row>
    <row r="948" spans="1:16" x14ac:dyDescent="0.45">
      <c r="A948" t="s">
        <v>969</v>
      </c>
      <c r="B948">
        <v>127</v>
      </c>
      <c r="C948" t="s">
        <v>15</v>
      </c>
      <c r="D948" t="s">
        <v>4204</v>
      </c>
      <c r="E948" t="s">
        <v>11</v>
      </c>
      <c r="F948">
        <v>1981</v>
      </c>
      <c r="G948">
        <v>6.8</v>
      </c>
      <c r="H948">
        <v>62300000</v>
      </c>
      <c r="I948">
        <v>28000000</v>
      </c>
      <c r="J948">
        <f t="shared" si="14"/>
        <v>34300000</v>
      </c>
      <c r="K948">
        <f>Table1[[#This Row],[Profit]]*100/Table1[[#This Row],[budget]]</f>
        <v>122.5</v>
      </c>
      <c r="M948" t="s">
        <v>178</v>
      </c>
      <c r="N948" t="s">
        <v>1426</v>
      </c>
    </row>
    <row r="949" spans="1:16" x14ac:dyDescent="0.45">
      <c r="A949" t="s">
        <v>633</v>
      </c>
      <c r="B949">
        <v>136</v>
      </c>
      <c r="C949" t="s">
        <v>15</v>
      </c>
      <c r="D949" t="s">
        <v>4536</v>
      </c>
      <c r="E949" t="s">
        <v>11</v>
      </c>
      <c r="F949">
        <v>1982</v>
      </c>
      <c r="G949">
        <v>5.9</v>
      </c>
      <c r="H949">
        <v>46700000</v>
      </c>
      <c r="I949">
        <v>21000000</v>
      </c>
      <c r="J949">
        <f t="shared" si="14"/>
        <v>25700000</v>
      </c>
      <c r="K949">
        <f>Table1[[#This Row],[Profit]]*100/Table1[[#This Row],[budget]]</f>
        <v>122.38095238095238</v>
      </c>
      <c r="M949" t="s">
        <v>178</v>
      </c>
      <c r="N949" t="s">
        <v>1426</v>
      </c>
    </row>
    <row r="950" spans="1:16" x14ac:dyDescent="0.45">
      <c r="A950" t="s">
        <v>2478</v>
      </c>
      <c r="B950">
        <v>101</v>
      </c>
      <c r="C950" t="s">
        <v>1836</v>
      </c>
      <c r="D950" t="s">
        <v>6225</v>
      </c>
      <c r="E950" t="s">
        <v>11</v>
      </c>
      <c r="F950">
        <v>2003</v>
      </c>
      <c r="G950">
        <v>6</v>
      </c>
      <c r="H950">
        <v>1111615</v>
      </c>
      <c r="I950">
        <v>500000</v>
      </c>
      <c r="J950">
        <f t="shared" si="14"/>
        <v>611615</v>
      </c>
      <c r="K950">
        <f>Table1[[#This Row],[Profit]]*100/Table1[[#This Row],[budget]]</f>
        <v>122.32299999999999</v>
      </c>
      <c r="M950" t="s">
        <v>6359</v>
      </c>
      <c r="N950" t="s">
        <v>6363</v>
      </c>
    </row>
    <row r="951" spans="1:16" x14ac:dyDescent="0.45">
      <c r="A951" t="s">
        <v>1207</v>
      </c>
      <c r="B951">
        <v>91</v>
      </c>
      <c r="C951" t="s">
        <v>666</v>
      </c>
      <c r="D951" t="s">
        <v>4095</v>
      </c>
      <c r="E951" t="s">
        <v>11</v>
      </c>
      <c r="F951">
        <v>1995</v>
      </c>
      <c r="G951">
        <v>6.8</v>
      </c>
      <c r="H951">
        <v>66600000</v>
      </c>
      <c r="I951">
        <v>30000000</v>
      </c>
      <c r="J951">
        <f t="shared" si="14"/>
        <v>36600000</v>
      </c>
      <c r="K951">
        <f>Table1[[#This Row],[Profit]]*100/Table1[[#This Row],[budget]]</f>
        <v>122</v>
      </c>
      <c r="M951" t="s">
        <v>589</v>
      </c>
      <c r="N951" t="s">
        <v>6363</v>
      </c>
    </row>
    <row r="952" spans="1:16" x14ac:dyDescent="0.45">
      <c r="A952" t="s">
        <v>188</v>
      </c>
      <c r="B952">
        <v>133</v>
      </c>
      <c r="C952" t="s">
        <v>1147</v>
      </c>
      <c r="D952" t="s">
        <v>4091</v>
      </c>
      <c r="E952" t="s">
        <v>11</v>
      </c>
      <c r="F952">
        <v>1994</v>
      </c>
      <c r="G952">
        <v>7.5</v>
      </c>
      <c r="H952">
        <v>66528842</v>
      </c>
      <c r="I952">
        <v>30000000</v>
      </c>
      <c r="J952">
        <f t="shared" si="14"/>
        <v>36528842</v>
      </c>
      <c r="K952">
        <f>Table1[[#This Row],[Profit]]*100/Table1[[#This Row],[budget]]</f>
        <v>121.76280666666666</v>
      </c>
      <c r="M952" t="s">
        <v>2286</v>
      </c>
      <c r="N952" t="s">
        <v>6368</v>
      </c>
      <c r="O952" t="s">
        <v>1910</v>
      </c>
    </row>
    <row r="953" spans="1:16" x14ac:dyDescent="0.45">
      <c r="A953" t="s">
        <v>1206</v>
      </c>
      <c r="B953">
        <v>119</v>
      </c>
      <c r="C953" t="s">
        <v>888</v>
      </c>
      <c r="D953" t="s">
        <v>4093</v>
      </c>
      <c r="E953" t="s">
        <v>11</v>
      </c>
      <c r="F953">
        <v>2012</v>
      </c>
      <c r="G953">
        <v>7.4</v>
      </c>
      <c r="H953">
        <v>66468315</v>
      </c>
      <c r="I953">
        <v>30000000</v>
      </c>
      <c r="J953">
        <f t="shared" si="14"/>
        <v>36468315</v>
      </c>
      <c r="K953">
        <f>Table1[[#This Row],[Profit]]*100/Table1[[#This Row],[budget]]</f>
        <v>121.56104999999999</v>
      </c>
      <c r="M953" t="s">
        <v>6359</v>
      </c>
      <c r="N953" t="s">
        <v>589</v>
      </c>
      <c r="O953" t="s">
        <v>1630</v>
      </c>
      <c r="P953" t="s">
        <v>1426</v>
      </c>
    </row>
    <row r="954" spans="1:16" x14ac:dyDescent="0.45">
      <c r="A954" t="s">
        <v>1613</v>
      </c>
      <c r="B954">
        <v>87</v>
      </c>
      <c r="C954" t="s">
        <v>1614</v>
      </c>
      <c r="D954" t="s">
        <v>4818</v>
      </c>
      <c r="E954" t="s">
        <v>11</v>
      </c>
      <c r="F954">
        <v>2003</v>
      </c>
      <c r="G954">
        <v>5.0999999999999996</v>
      </c>
      <c r="H954">
        <v>37566230</v>
      </c>
      <c r="I954">
        <v>17000000</v>
      </c>
      <c r="J954">
        <f t="shared" si="14"/>
        <v>20566230</v>
      </c>
      <c r="K954">
        <f>Table1[[#This Row],[Profit]]*100/Table1[[#This Row],[budget]]</f>
        <v>120.97782352941176</v>
      </c>
      <c r="M954" t="s">
        <v>589</v>
      </c>
      <c r="N954" t="s">
        <v>6363</v>
      </c>
      <c r="O954" t="s">
        <v>6364</v>
      </c>
      <c r="P954" t="s">
        <v>1630</v>
      </c>
    </row>
    <row r="955" spans="1:16" x14ac:dyDescent="0.45">
      <c r="A955" t="s">
        <v>321</v>
      </c>
      <c r="B955">
        <v>137</v>
      </c>
      <c r="C955" t="s">
        <v>88</v>
      </c>
      <c r="D955" t="s">
        <v>4056</v>
      </c>
      <c r="E955" t="s">
        <v>11</v>
      </c>
      <c r="F955">
        <v>2004</v>
      </c>
      <c r="G955">
        <v>8</v>
      </c>
      <c r="H955">
        <v>66207920</v>
      </c>
      <c r="I955">
        <v>30000000</v>
      </c>
      <c r="J955">
        <f t="shared" si="14"/>
        <v>36207920</v>
      </c>
      <c r="K955">
        <f>Table1[[#This Row],[Profit]]*100/Table1[[#This Row],[budget]]</f>
        <v>120.69306666666667</v>
      </c>
      <c r="M955" t="s">
        <v>6359</v>
      </c>
      <c r="N955" t="s">
        <v>589</v>
      </c>
      <c r="O955" t="s">
        <v>1426</v>
      </c>
    </row>
    <row r="956" spans="1:16" x14ac:dyDescent="0.45">
      <c r="A956" t="s">
        <v>2088</v>
      </c>
      <c r="B956">
        <v>89</v>
      </c>
      <c r="C956" t="s">
        <v>530</v>
      </c>
      <c r="D956" t="s">
        <v>5652</v>
      </c>
      <c r="E956" t="s">
        <v>11</v>
      </c>
      <c r="F956">
        <v>2007</v>
      </c>
      <c r="G956">
        <v>2.9</v>
      </c>
      <c r="H956">
        <v>13235267</v>
      </c>
      <c r="I956">
        <v>6000000</v>
      </c>
      <c r="J956">
        <f t="shared" si="14"/>
        <v>7235267</v>
      </c>
      <c r="K956">
        <f>Table1[[#This Row],[Profit]]*100/Table1[[#This Row],[budget]]</f>
        <v>120.58778333333333</v>
      </c>
      <c r="M956" t="s">
        <v>6363</v>
      </c>
    </row>
    <row r="957" spans="1:16" x14ac:dyDescent="0.45">
      <c r="A957" t="s">
        <v>194</v>
      </c>
      <c r="B957">
        <v>98</v>
      </c>
      <c r="C957" t="s">
        <v>1062</v>
      </c>
      <c r="D957" t="s">
        <v>4458</v>
      </c>
      <c r="E957" t="s">
        <v>11</v>
      </c>
      <c r="F957">
        <v>1994</v>
      </c>
      <c r="G957">
        <v>7.6</v>
      </c>
      <c r="H957">
        <v>50693162</v>
      </c>
      <c r="I957">
        <v>23000000</v>
      </c>
      <c r="J957">
        <f t="shared" si="14"/>
        <v>27693162</v>
      </c>
      <c r="K957">
        <f>Table1[[#This Row],[Profit]]*100/Table1[[#This Row],[budget]]</f>
        <v>120.40505217391305</v>
      </c>
      <c r="M957" t="s">
        <v>589</v>
      </c>
      <c r="N957" t="s">
        <v>6364</v>
      </c>
    </row>
    <row r="958" spans="1:16" x14ac:dyDescent="0.45">
      <c r="A958" t="s">
        <v>575</v>
      </c>
      <c r="B958">
        <v>92</v>
      </c>
      <c r="C958" t="s">
        <v>60</v>
      </c>
      <c r="D958" t="s">
        <v>3103</v>
      </c>
      <c r="E958" t="s">
        <v>11</v>
      </c>
      <c r="F958">
        <v>2015</v>
      </c>
      <c r="G958">
        <v>6</v>
      </c>
      <c r="H958">
        <v>162495848</v>
      </c>
      <c r="I958">
        <v>74000000</v>
      </c>
      <c r="J958">
        <f t="shared" si="14"/>
        <v>88495848</v>
      </c>
      <c r="K958">
        <f>Table1[[#This Row],[Profit]]*100/Table1[[#This Row],[budget]]</f>
        <v>119.58898378378379</v>
      </c>
      <c r="M958" t="s">
        <v>6362</v>
      </c>
      <c r="N958" t="s">
        <v>302</v>
      </c>
      <c r="O958" t="s">
        <v>6363</v>
      </c>
      <c r="P958" t="s">
        <v>6364</v>
      </c>
    </row>
    <row r="959" spans="1:16" x14ac:dyDescent="0.45">
      <c r="A959" t="s">
        <v>2263</v>
      </c>
      <c r="B959">
        <v>96</v>
      </c>
      <c r="C959" t="s">
        <v>456</v>
      </c>
      <c r="D959" t="s">
        <v>6044</v>
      </c>
      <c r="E959" t="s">
        <v>11</v>
      </c>
      <c r="F959">
        <v>1999</v>
      </c>
      <c r="G959">
        <v>6.9</v>
      </c>
      <c r="H959">
        <v>4170647</v>
      </c>
      <c r="I959">
        <v>1900000</v>
      </c>
      <c r="J959">
        <f t="shared" si="14"/>
        <v>2270647</v>
      </c>
      <c r="K959">
        <f>Table1[[#This Row],[Profit]]*100/Table1[[#This Row],[budget]]</f>
        <v>119.50773684210526</v>
      </c>
      <c r="M959" t="s">
        <v>589</v>
      </c>
    </row>
    <row r="960" spans="1:16" x14ac:dyDescent="0.45">
      <c r="A960" t="s">
        <v>1779</v>
      </c>
      <c r="B960">
        <v>72</v>
      </c>
      <c r="C960" t="s">
        <v>1114</v>
      </c>
      <c r="D960" t="s">
        <v>5110</v>
      </c>
      <c r="E960" t="s">
        <v>11</v>
      </c>
      <c r="F960">
        <v>1990</v>
      </c>
      <c r="G960">
        <v>5.7</v>
      </c>
      <c r="H960">
        <v>28501605</v>
      </c>
      <c r="I960">
        <v>13000000</v>
      </c>
      <c r="J960">
        <f t="shared" si="14"/>
        <v>15501605</v>
      </c>
      <c r="K960">
        <f>Table1[[#This Row],[Profit]]*100/Table1[[#This Row],[budget]]</f>
        <v>119.24311538461538</v>
      </c>
      <c r="M960" t="s">
        <v>999</v>
      </c>
    </row>
    <row r="961" spans="1:16" x14ac:dyDescent="0.45">
      <c r="A961" t="s">
        <v>2003</v>
      </c>
      <c r="B961">
        <v>93</v>
      </c>
      <c r="C961" t="s">
        <v>259</v>
      </c>
      <c r="D961" t="s">
        <v>5490</v>
      </c>
      <c r="E961" t="s">
        <v>11</v>
      </c>
      <c r="F961">
        <v>2013</v>
      </c>
      <c r="G961">
        <v>7.1</v>
      </c>
      <c r="H961">
        <v>17536788</v>
      </c>
      <c r="I961">
        <v>8000000</v>
      </c>
      <c r="J961">
        <f t="shared" si="14"/>
        <v>9536788</v>
      </c>
      <c r="K961">
        <f>Table1[[#This Row],[Profit]]*100/Table1[[#This Row],[budget]]</f>
        <v>119.20985</v>
      </c>
      <c r="M961" t="s">
        <v>589</v>
      </c>
      <c r="N961" t="s">
        <v>2286</v>
      </c>
    </row>
    <row r="962" spans="1:16" x14ac:dyDescent="0.45">
      <c r="A962" t="s">
        <v>85</v>
      </c>
      <c r="B962">
        <v>118</v>
      </c>
      <c r="C962" t="s">
        <v>991</v>
      </c>
      <c r="D962" t="s">
        <v>3711</v>
      </c>
      <c r="E962" t="s">
        <v>11</v>
      </c>
      <c r="F962">
        <v>1990</v>
      </c>
      <c r="G962">
        <v>7.4</v>
      </c>
      <c r="H962">
        <v>87666629</v>
      </c>
      <c r="I962">
        <v>40000000</v>
      </c>
      <c r="J962">
        <f t="shared" ref="J962:J1025" si="15">H962-I962</f>
        <v>47666629</v>
      </c>
      <c r="K962">
        <f>Table1[[#This Row],[Profit]]*100/Table1[[#This Row],[budget]]</f>
        <v>119.1665725</v>
      </c>
      <c r="M962" t="s">
        <v>302</v>
      </c>
      <c r="N962" t="s">
        <v>1630</v>
      </c>
      <c r="O962" t="s">
        <v>1910</v>
      </c>
    </row>
    <row r="963" spans="1:16" x14ac:dyDescent="0.45">
      <c r="A963" t="s">
        <v>1481</v>
      </c>
      <c r="B963">
        <v>89</v>
      </c>
      <c r="C963" t="s">
        <v>828</v>
      </c>
      <c r="D963" t="s">
        <v>4689</v>
      </c>
      <c r="E963" t="s">
        <v>11</v>
      </c>
      <c r="F963">
        <v>2008</v>
      </c>
      <c r="G963">
        <v>3.9</v>
      </c>
      <c r="H963">
        <v>43818159</v>
      </c>
      <c r="I963">
        <v>20000000</v>
      </c>
      <c r="J963">
        <f t="shared" si="15"/>
        <v>23818159</v>
      </c>
      <c r="K963">
        <f>Table1[[#This Row],[Profit]]*100/Table1[[#This Row],[budget]]</f>
        <v>119.090795</v>
      </c>
      <c r="M963" t="s">
        <v>6366</v>
      </c>
    </row>
    <row r="964" spans="1:16" x14ac:dyDescent="0.45">
      <c r="A964" t="s">
        <v>1377</v>
      </c>
      <c r="B964">
        <v>81</v>
      </c>
      <c r="C964" t="s">
        <v>306</v>
      </c>
      <c r="D964" t="s">
        <v>5052</v>
      </c>
      <c r="E964" t="s">
        <v>11</v>
      </c>
      <c r="F964">
        <v>1999</v>
      </c>
      <c r="G964">
        <v>5</v>
      </c>
      <c r="H964">
        <v>30628981</v>
      </c>
      <c r="I964">
        <v>14000000</v>
      </c>
      <c r="J964">
        <f t="shared" si="15"/>
        <v>16628981</v>
      </c>
      <c r="K964">
        <f>Table1[[#This Row],[Profit]]*100/Table1[[#This Row],[budget]]</f>
        <v>118.77843571428572</v>
      </c>
      <c r="M964" t="s">
        <v>2286</v>
      </c>
    </row>
    <row r="965" spans="1:16" x14ac:dyDescent="0.45">
      <c r="A965" t="s">
        <v>1800</v>
      </c>
      <c r="B965">
        <v>90</v>
      </c>
      <c r="C965" t="s">
        <v>1801</v>
      </c>
      <c r="D965" t="s">
        <v>5134</v>
      </c>
      <c r="E965" t="s">
        <v>11</v>
      </c>
      <c r="F965">
        <v>2002</v>
      </c>
      <c r="G965">
        <v>5.4</v>
      </c>
      <c r="H965">
        <v>28399192</v>
      </c>
      <c r="I965">
        <v>13000000</v>
      </c>
      <c r="J965">
        <f t="shared" si="15"/>
        <v>15399192</v>
      </c>
      <c r="K965">
        <f>Table1[[#This Row],[Profit]]*100/Table1[[#This Row],[budget]]</f>
        <v>118.45532307692308</v>
      </c>
      <c r="M965" t="s">
        <v>178</v>
      </c>
      <c r="N965" t="s">
        <v>302</v>
      </c>
      <c r="O965" t="s">
        <v>6363</v>
      </c>
    </row>
    <row r="966" spans="1:16" x14ac:dyDescent="0.45">
      <c r="A966" t="s">
        <v>235</v>
      </c>
      <c r="B966">
        <v>94</v>
      </c>
      <c r="C966" t="s">
        <v>152</v>
      </c>
      <c r="D966" t="s">
        <v>2934</v>
      </c>
      <c r="E966" t="s">
        <v>11</v>
      </c>
      <c r="F966">
        <v>2009</v>
      </c>
      <c r="G966">
        <v>7</v>
      </c>
      <c r="H966">
        <v>196573705</v>
      </c>
      <c r="I966">
        <v>90000000</v>
      </c>
      <c r="J966">
        <f t="shared" si="15"/>
        <v>106573705</v>
      </c>
      <c r="K966">
        <f>Table1[[#This Row],[Profit]]*100/Table1[[#This Row],[budget]]</f>
        <v>118.41522777777777</v>
      </c>
      <c r="M966" t="s">
        <v>178</v>
      </c>
      <c r="N966" t="s">
        <v>6362</v>
      </c>
      <c r="O966" t="s">
        <v>302</v>
      </c>
      <c r="P966" t="s">
        <v>6363</v>
      </c>
    </row>
    <row r="967" spans="1:16" x14ac:dyDescent="0.45">
      <c r="A967" t="s">
        <v>1685</v>
      </c>
      <c r="B967">
        <v>114</v>
      </c>
      <c r="C967" t="s">
        <v>1044</v>
      </c>
      <c r="D967" t="s">
        <v>4948</v>
      </c>
      <c r="E967" t="s">
        <v>11</v>
      </c>
      <c r="F967">
        <v>2009</v>
      </c>
      <c r="G967">
        <v>6.6</v>
      </c>
      <c r="H967">
        <v>32721635</v>
      </c>
      <c r="I967">
        <v>15000000</v>
      </c>
      <c r="J967">
        <f t="shared" si="15"/>
        <v>17721635</v>
      </c>
      <c r="K967">
        <f>Table1[[#This Row],[Profit]]*100/Table1[[#This Row],[budget]]</f>
        <v>118.14423333333333</v>
      </c>
      <c r="M967" t="s">
        <v>999</v>
      </c>
      <c r="N967" t="s">
        <v>1426</v>
      </c>
    </row>
    <row r="968" spans="1:16" x14ac:dyDescent="0.45">
      <c r="A968" t="s">
        <v>12</v>
      </c>
      <c r="B968">
        <v>143</v>
      </c>
      <c r="C968" t="s">
        <v>13</v>
      </c>
      <c r="D968" t="s">
        <v>2737</v>
      </c>
      <c r="E968" t="s">
        <v>11</v>
      </c>
      <c r="F968">
        <v>2003</v>
      </c>
      <c r="G968">
        <v>8.1</v>
      </c>
      <c r="H968">
        <v>305388685</v>
      </c>
      <c r="I968">
        <v>140000000</v>
      </c>
      <c r="J968">
        <f t="shared" si="15"/>
        <v>165388685</v>
      </c>
      <c r="K968">
        <f>Table1[[#This Row],[Profit]]*100/Table1[[#This Row],[budget]]</f>
        <v>118.134775</v>
      </c>
      <c r="M968" t="s">
        <v>178</v>
      </c>
      <c r="N968" t="s">
        <v>6364</v>
      </c>
    </row>
    <row r="969" spans="1:16" x14ac:dyDescent="0.45">
      <c r="A969" t="s">
        <v>1869</v>
      </c>
      <c r="B969">
        <v>86</v>
      </c>
      <c r="C969" t="s">
        <v>187</v>
      </c>
      <c r="D969" t="s">
        <v>5257</v>
      </c>
      <c r="E969" t="s">
        <v>11</v>
      </c>
      <c r="F969">
        <v>2001</v>
      </c>
      <c r="G969">
        <v>4.5999999999999996</v>
      </c>
      <c r="H969">
        <v>23978402</v>
      </c>
      <c r="I969">
        <v>11000000</v>
      </c>
      <c r="J969">
        <f t="shared" si="15"/>
        <v>12978402</v>
      </c>
      <c r="K969">
        <f>Table1[[#This Row],[Profit]]*100/Table1[[#This Row],[budget]]</f>
        <v>117.98547272727272</v>
      </c>
      <c r="M969" t="s">
        <v>6359</v>
      </c>
    </row>
    <row r="970" spans="1:16" x14ac:dyDescent="0.45">
      <c r="A970" t="s">
        <v>1374</v>
      </c>
      <c r="B970">
        <v>93</v>
      </c>
      <c r="C970" t="s">
        <v>999</v>
      </c>
      <c r="D970" t="s">
        <v>5460</v>
      </c>
      <c r="E970" t="s">
        <v>11</v>
      </c>
      <c r="F970">
        <v>2008</v>
      </c>
      <c r="G970">
        <v>5.9</v>
      </c>
      <c r="H970">
        <v>17427926</v>
      </c>
      <c r="I970">
        <v>8000000</v>
      </c>
      <c r="J970">
        <f t="shared" si="15"/>
        <v>9427926</v>
      </c>
      <c r="K970">
        <f>Table1[[#This Row],[Profit]]*100/Table1[[#This Row],[budget]]</f>
        <v>117.849075</v>
      </c>
    </row>
    <row r="971" spans="1:16" x14ac:dyDescent="0.45">
      <c r="A971" t="s">
        <v>716</v>
      </c>
      <c r="B971">
        <v>99</v>
      </c>
      <c r="C971" t="s">
        <v>302</v>
      </c>
      <c r="D971" t="s">
        <v>4189</v>
      </c>
      <c r="E971" t="s">
        <v>11</v>
      </c>
      <c r="F971">
        <v>2016</v>
      </c>
      <c r="G971">
        <v>5.3</v>
      </c>
      <c r="H971">
        <v>63034755</v>
      </c>
      <c r="I971">
        <v>29000000</v>
      </c>
      <c r="J971">
        <f t="shared" si="15"/>
        <v>34034755</v>
      </c>
      <c r="K971">
        <f>Table1[[#This Row],[Profit]]*100/Table1[[#This Row],[budget]]</f>
        <v>117.36122413793103</v>
      </c>
    </row>
    <row r="972" spans="1:16" x14ac:dyDescent="0.45">
      <c r="A972" t="s">
        <v>574</v>
      </c>
      <c r="B972">
        <v>116</v>
      </c>
      <c r="C972" t="s">
        <v>306</v>
      </c>
      <c r="D972" t="s">
        <v>3125</v>
      </c>
      <c r="E972" t="s">
        <v>11</v>
      </c>
      <c r="F972">
        <v>1999</v>
      </c>
      <c r="G972">
        <v>5.5</v>
      </c>
      <c r="H972">
        <v>152149590</v>
      </c>
      <c r="I972">
        <v>70000000</v>
      </c>
      <c r="J972">
        <f t="shared" si="15"/>
        <v>82149590</v>
      </c>
      <c r="K972">
        <f>Table1[[#This Row],[Profit]]*100/Table1[[#This Row],[budget]]</f>
        <v>117.35655714285714</v>
      </c>
      <c r="M972" t="s">
        <v>2286</v>
      </c>
    </row>
    <row r="973" spans="1:16" x14ac:dyDescent="0.45">
      <c r="A973" t="s">
        <v>2251</v>
      </c>
      <c r="B973">
        <v>101</v>
      </c>
      <c r="C973" t="s">
        <v>359</v>
      </c>
      <c r="D973" t="s">
        <v>5905</v>
      </c>
      <c r="E973" t="s">
        <v>492</v>
      </c>
      <c r="F973">
        <v>2004</v>
      </c>
      <c r="G973">
        <v>7.5</v>
      </c>
      <c r="H973">
        <v>6517198</v>
      </c>
      <c r="I973">
        <v>3000000</v>
      </c>
      <c r="J973">
        <f t="shared" si="15"/>
        <v>3517198</v>
      </c>
      <c r="K973">
        <f>Table1[[#This Row],[Profit]]*100/Table1[[#This Row],[budget]]</f>
        <v>117.23993333333334</v>
      </c>
      <c r="M973" t="s">
        <v>589</v>
      </c>
    </row>
    <row r="974" spans="1:16" x14ac:dyDescent="0.45">
      <c r="A974" t="s">
        <v>1203</v>
      </c>
      <c r="B974">
        <v>125</v>
      </c>
      <c r="C974" t="s">
        <v>456</v>
      </c>
      <c r="D974" t="s">
        <v>4092</v>
      </c>
      <c r="E974" t="s">
        <v>11</v>
      </c>
      <c r="F974">
        <v>2002</v>
      </c>
      <c r="G974">
        <v>7.2</v>
      </c>
      <c r="H974">
        <v>65010106</v>
      </c>
      <c r="I974">
        <v>30000000</v>
      </c>
      <c r="J974">
        <f t="shared" si="15"/>
        <v>35010106</v>
      </c>
      <c r="K974">
        <f>Table1[[#This Row],[Profit]]*100/Table1[[#This Row],[budget]]</f>
        <v>116.70035333333334</v>
      </c>
      <c r="M974" t="s">
        <v>589</v>
      </c>
    </row>
    <row r="975" spans="1:16" x14ac:dyDescent="0.45">
      <c r="A975" t="s">
        <v>883</v>
      </c>
      <c r="B975">
        <v>86</v>
      </c>
      <c r="C975" t="s">
        <v>999</v>
      </c>
      <c r="D975" t="s">
        <v>4335</v>
      </c>
      <c r="E975" t="s">
        <v>11</v>
      </c>
      <c r="F975">
        <v>2006</v>
      </c>
      <c r="G975">
        <v>5.8</v>
      </c>
      <c r="H975">
        <v>54098051</v>
      </c>
      <c r="I975">
        <v>25000000</v>
      </c>
      <c r="J975">
        <f t="shared" si="15"/>
        <v>29098051</v>
      </c>
      <c r="K975">
        <f>Table1[[#This Row],[Profit]]*100/Table1[[#This Row],[budget]]</f>
        <v>116.39220400000001</v>
      </c>
    </row>
    <row r="976" spans="1:16" x14ac:dyDescent="0.45">
      <c r="A976" t="s">
        <v>1070</v>
      </c>
      <c r="B976">
        <v>118</v>
      </c>
      <c r="C976" t="s">
        <v>289</v>
      </c>
      <c r="D976" t="s">
        <v>3881</v>
      </c>
      <c r="E976" t="s">
        <v>11</v>
      </c>
      <c r="F976">
        <v>1994</v>
      </c>
      <c r="G976">
        <v>6.6</v>
      </c>
      <c r="H976">
        <v>75668868</v>
      </c>
      <c r="I976">
        <v>35000000</v>
      </c>
      <c r="J976">
        <f t="shared" si="15"/>
        <v>40668868</v>
      </c>
      <c r="K976">
        <f>Table1[[#This Row],[Profit]]*100/Table1[[#This Row],[budget]]</f>
        <v>116.19676571428572</v>
      </c>
      <c r="M976" t="s">
        <v>178</v>
      </c>
      <c r="N976" t="s">
        <v>6366</v>
      </c>
      <c r="O976" t="s">
        <v>1630</v>
      </c>
      <c r="P976" t="s">
        <v>1426</v>
      </c>
    </row>
    <row r="977" spans="1:15" x14ac:dyDescent="0.45">
      <c r="A977" t="s">
        <v>1299</v>
      </c>
      <c r="B977">
        <v>105</v>
      </c>
      <c r="C977" t="s">
        <v>48</v>
      </c>
      <c r="D977" t="s">
        <v>5971</v>
      </c>
      <c r="E977" t="s">
        <v>11</v>
      </c>
      <c r="F977">
        <v>1995</v>
      </c>
      <c r="G977">
        <v>8.1</v>
      </c>
      <c r="H977">
        <v>5400000</v>
      </c>
      <c r="I977">
        <v>2500000</v>
      </c>
      <c r="J977">
        <f t="shared" si="15"/>
        <v>2900000</v>
      </c>
      <c r="K977">
        <f>Table1[[#This Row],[Profit]]*100/Table1[[#This Row],[budget]]</f>
        <v>116</v>
      </c>
      <c r="M977" t="s">
        <v>2286</v>
      </c>
    </row>
    <row r="978" spans="1:15" x14ac:dyDescent="0.45">
      <c r="A978" t="s">
        <v>1824</v>
      </c>
      <c r="B978">
        <v>82</v>
      </c>
      <c r="C978" t="s">
        <v>187</v>
      </c>
      <c r="D978" t="s">
        <v>5487</v>
      </c>
      <c r="E978" t="s">
        <v>11</v>
      </c>
      <c r="F978">
        <v>1998</v>
      </c>
      <c r="G978">
        <v>6.7</v>
      </c>
      <c r="H978">
        <v>17278980</v>
      </c>
      <c r="I978">
        <v>8000000</v>
      </c>
      <c r="J978">
        <f t="shared" si="15"/>
        <v>9278980</v>
      </c>
      <c r="K978">
        <f>Table1[[#This Row],[Profit]]*100/Table1[[#This Row],[budget]]</f>
        <v>115.98725</v>
      </c>
      <c r="M978" t="s">
        <v>6359</v>
      </c>
    </row>
    <row r="979" spans="1:15" x14ac:dyDescent="0.45">
      <c r="A979" t="s">
        <v>1591</v>
      </c>
      <c r="B979">
        <v>130</v>
      </c>
      <c r="C979" t="s">
        <v>589</v>
      </c>
      <c r="D979" t="s">
        <v>5334</v>
      </c>
      <c r="E979" t="s">
        <v>11</v>
      </c>
      <c r="F979">
        <v>2012</v>
      </c>
      <c r="G979">
        <v>7.4</v>
      </c>
      <c r="H979">
        <v>21589307</v>
      </c>
      <c r="I979">
        <v>10000000</v>
      </c>
      <c r="J979">
        <f t="shared" si="15"/>
        <v>11589307</v>
      </c>
      <c r="K979">
        <f>Table1[[#This Row],[Profit]]*100/Table1[[#This Row],[budget]]</f>
        <v>115.89306999999999</v>
      </c>
    </row>
    <row r="980" spans="1:15" x14ac:dyDescent="0.45">
      <c r="A980" t="s">
        <v>278</v>
      </c>
      <c r="B980">
        <v>116</v>
      </c>
      <c r="C980" t="s">
        <v>279</v>
      </c>
      <c r="D980" t="s">
        <v>2966</v>
      </c>
      <c r="E980" t="s">
        <v>11</v>
      </c>
      <c r="F980">
        <v>2001</v>
      </c>
      <c r="G980">
        <v>7.8</v>
      </c>
      <c r="H980">
        <v>183405771</v>
      </c>
      <c r="I980">
        <v>85000000</v>
      </c>
      <c r="J980">
        <f t="shared" si="15"/>
        <v>98405771</v>
      </c>
      <c r="K980">
        <f>Table1[[#This Row],[Profit]]*100/Table1[[#This Row],[budget]]</f>
        <v>115.77149529411764</v>
      </c>
      <c r="M980" t="s">
        <v>1426</v>
      </c>
    </row>
    <row r="981" spans="1:15" x14ac:dyDescent="0.45">
      <c r="A981" t="s">
        <v>829</v>
      </c>
      <c r="B981">
        <v>80</v>
      </c>
      <c r="C981" t="s">
        <v>150</v>
      </c>
      <c r="D981" t="s">
        <v>3873</v>
      </c>
      <c r="E981" t="s">
        <v>11</v>
      </c>
      <c r="F981">
        <v>2004</v>
      </c>
      <c r="G981">
        <v>5</v>
      </c>
      <c r="H981">
        <v>75367693</v>
      </c>
      <c r="I981">
        <v>35000000</v>
      </c>
      <c r="J981">
        <f t="shared" si="15"/>
        <v>40367693</v>
      </c>
      <c r="K981">
        <f>Table1[[#This Row],[Profit]]*100/Table1[[#This Row],[budget]]</f>
        <v>115.33626571428572</v>
      </c>
      <c r="M981" t="s">
        <v>302</v>
      </c>
      <c r="N981" t="s">
        <v>6363</v>
      </c>
      <c r="O981" t="s">
        <v>6364</v>
      </c>
    </row>
    <row r="982" spans="1:15" x14ac:dyDescent="0.45">
      <c r="A982" t="s">
        <v>432</v>
      </c>
      <c r="B982">
        <v>121</v>
      </c>
      <c r="C982" t="s">
        <v>456</v>
      </c>
      <c r="D982" t="s">
        <v>3878</v>
      </c>
      <c r="E982" t="s">
        <v>11</v>
      </c>
      <c r="F982">
        <v>2015</v>
      </c>
      <c r="G982">
        <v>7.2</v>
      </c>
      <c r="H982">
        <v>75274748</v>
      </c>
      <c r="I982">
        <v>35000000</v>
      </c>
      <c r="J982">
        <f t="shared" si="15"/>
        <v>40274748</v>
      </c>
      <c r="K982">
        <f>Table1[[#This Row],[Profit]]*100/Table1[[#This Row],[budget]]</f>
        <v>115.07070857142857</v>
      </c>
      <c r="M982" t="s">
        <v>589</v>
      </c>
    </row>
    <row r="983" spans="1:15" x14ac:dyDescent="0.45">
      <c r="A983" t="s">
        <v>1043</v>
      </c>
      <c r="B983">
        <v>93</v>
      </c>
      <c r="C983" t="s">
        <v>527</v>
      </c>
      <c r="D983" t="s">
        <v>4720</v>
      </c>
      <c r="E983" t="s">
        <v>11</v>
      </c>
      <c r="F983">
        <v>1999</v>
      </c>
      <c r="G983">
        <v>5.6</v>
      </c>
      <c r="H983">
        <v>40846082</v>
      </c>
      <c r="I983">
        <v>19000000</v>
      </c>
      <c r="J983">
        <f t="shared" si="15"/>
        <v>21846082</v>
      </c>
      <c r="K983">
        <f>Table1[[#This Row],[Profit]]*100/Table1[[#This Row],[budget]]</f>
        <v>114.97937894736842</v>
      </c>
      <c r="M983" t="s">
        <v>6366</v>
      </c>
      <c r="N983" t="s">
        <v>1426</v>
      </c>
    </row>
    <row r="984" spans="1:15" x14ac:dyDescent="0.45">
      <c r="A984" t="s">
        <v>2001</v>
      </c>
      <c r="B984">
        <v>102</v>
      </c>
      <c r="C984" t="s">
        <v>359</v>
      </c>
      <c r="D984" t="s">
        <v>5551</v>
      </c>
      <c r="E984" t="s">
        <v>11</v>
      </c>
      <c r="F984">
        <v>2000</v>
      </c>
      <c r="G984">
        <v>7.6</v>
      </c>
      <c r="H984">
        <v>15047419</v>
      </c>
      <c r="I984">
        <v>7000000</v>
      </c>
      <c r="J984">
        <f t="shared" si="15"/>
        <v>8047419</v>
      </c>
      <c r="K984">
        <f>Table1[[#This Row],[Profit]]*100/Table1[[#This Row],[budget]]</f>
        <v>114.96312857142857</v>
      </c>
      <c r="M984" t="s">
        <v>589</v>
      </c>
    </row>
    <row r="985" spans="1:15" x14ac:dyDescent="0.45">
      <c r="A985" t="s">
        <v>932</v>
      </c>
      <c r="B985">
        <v>123</v>
      </c>
      <c r="C985" t="s">
        <v>994</v>
      </c>
      <c r="D985" t="s">
        <v>5184</v>
      </c>
      <c r="E985" t="s">
        <v>11</v>
      </c>
      <c r="F985">
        <v>2002</v>
      </c>
      <c r="G985">
        <v>7.4</v>
      </c>
      <c r="H985">
        <v>25776062</v>
      </c>
      <c r="I985">
        <v>12000000</v>
      </c>
      <c r="J985">
        <f t="shared" si="15"/>
        <v>13776062</v>
      </c>
      <c r="K985">
        <f>Table1[[#This Row],[Profit]]*100/Table1[[#This Row],[budget]]</f>
        <v>114.80051666666667</v>
      </c>
      <c r="M985" t="s">
        <v>589</v>
      </c>
      <c r="N985" t="s">
        <v>2286</v>
      </c>
    </row>
    <row r="986" spans="1:15" x14ac:dyDescent="0.45">
      <c r="A986" t="s">
        <v>1299</v>
      </c>
      <c r="B986">
        <v>80</v>
      </c>
      <c r="C986" t="s">
        <v>48</v>
      </c>
      <c r="D986" t="s">
        <v>5956</v>
      </c>
      <c r="E986" t="s">
        <v>11</v>
      </c>
      <c r="F986">
        <v>2004</v>
      </c>
      <c r="G986">
        <v>8</v>
      </c>
      <c r="H986">
        <v>5792822</v>
      </c>
      <c r="I986">
        <v>2700000</v>
      </c>
      <c r="J986">
        <f t="shared" si="15"/>
        <v>3092822</v>
      </c>
      <c r="K986">
        <f>Table1[[#This Row],[Profit]]*100/Table1[[#This Row],[budget]]</f>
        <v>114.54896296296296</v>
      </c>
      <c r="M986" t="s">
        <v>2286</v>
      </c>
    </row>
    <row r="987" spans="1:15" x14ac:dyDescent="0.45">
      <c r="A987" t="s">
        <v>813</v>
      </c>
      <c r="B987">
        <v>86</v>
      </c>
      <c r="C987" t="s">
        <v>187</v>
      </c>
      <c r="D987" t="s">
        <v>4887</v>
      </c>
      <c r="E987" t="s">
        <v>11</v>
      </c>
      <c r="F987">
        <v>2003</v>
      </c>
      <c r="G987">
        <v>5.0999999999999996</v>
      </c>
      <c r="H987">
        <v>34308901</v>
      </c>
      <c r="I987">
        <v>16000000</v>
      </c>
      <c r="J987">
        <f t="shared" si="15"/>
        <v>18308901</v>
      </c>
      <c r="K987">
        <f>Table1[[#This Row],[Profit]]*100/Table1[[#This Row],[budget]]</f>
        <v>114.43063125</v>
      </c>
      <c r="M987" t="s">
        <v>6359</v>
      </c>
    </row>
    <row r="988" spans="1:15" x14ac:dyDescent="0.45">
      <c r="A988" t="s">
        <v>371</v>
      </c>
      <c r="B988">
        <v>90</v>
      </c>
      <c r="C988" t="s">
        <v>90</v>
      </c>
      <c r="D988" t="s">
        <v>3083</v>
      </c>
      <c r="E988" t="s">
        <v>11</v>
      </c>
      <c r="F988">
        <v>2004</v>
      </c>
      <c r="G988">
        <v>6</v>
      </c>
      <c r="H988">
        <v>160762022</v>
      </c>
      <c r="I988">
        <v>75000000</v>
      </c>
      <c r="J988">
        <f t="shared" si="15"/>
        <v>85762022</v>
      </c>
      <c r="K988">
        <f>Table1[[#This Row],[Profit]]*100/Table1[[#This Row],[budget]]</f>
        <v>114.34936266666666</v>
      </c>
      <c r="M988" t="s">
        <v>6362</v>
      </c>
      <c r="N988" t="s">
        <v>302</v>
      </c>
      <c r="O988" t="s">
        <v>6363</v>
      </c>
    </row>
    <row r="989" spans="1:15" x14ac:dyDescent="0.45">
      <c r="A989" t="s">
        <v>45</v>
      </c>
      <c r="B989">
        <v>87</v>
      </c>
      <c r="C989" t="s">
        <v>495</v>
      </c>
      <c r="D989" t="s">
        <v>4094</v>
      </c>
      <c r="E989" t="s">
        <v>11</v>
      </c>
      <c r="F989">
        <v>2001</v>
      </c>
      <c r="G989">
        <v>5.4</v>
      </c>
      <c r="H989">
        <v>64172251</v>
      </c>
      <c r="I989">
        <v>30000000</v>
      </c>
      <c r="J989">
        <f t="shared" si="15"/>
        <v>34172251</v>
      </c>
      <c r="K989">
        <f>Table1[[#This Row],[Profit]]*100/Table1[[#This Row],[budget]]</f>
        <v>113.90750333333334</v>
      </c>
      <c r="M989" t="s">
        <v>6364</v>
      </c>
    </row>
    <row r="990" spans="1:15" x14ac:dyDescent="0.45">
      <c r="A990" t="s">
        <v>1012</v>
      </c>
      <c r="B990">
        <v>97</v>
      </c>
      <c r="C990" t="s">
        <v>498</v>
      </c>
      <c r="D990" t="s">
        <v>5329</v>
      </c>
      <c r="E990" t="s">
        <v>11</v>
      </c>
      <c r="F990">
        <v>2010</v>
      </c>
      <c r="G990">
        <v>4.4000000000000004</v>
      </c>
      <c r="H990">
        <v>21371425</v>
      </c>
      <c r="I990">
        <v>10000000</v>
      </c>
      <c r="J990">
        <f t="shared" si="15"/>
        <v>11371425</v>
      </c>
      <c r="K990">
        <f>Table1[[#This Row],[Profit]]*100/Table1[[#This Row],[budget]]</f>
        <v>113.71425000000001</v>
      </c>
      <c r="M990" t="s">
        <v>1630</v>
      </c>
      <c r="N990" t="s">
        <v>1426</v>
      </c>
    </row>
    <row r="991" spans="1:15" x14ac:dyDescent="0.45">
      <c r="A991" t="s">
        <v>1164</v>
      </c>
      <c r="B991">
        <v>111</v>
      </c>
      <c r="C991" t="s">
        <v>1318</v>
      </c>
      <c r="D991" t="s">
        <v>4587</v>
      </c>
      <c r="E991" t="s">
        <v>11</v>
      </c>
      <c r="F991">
        <v>2015</v>
      </c>
      <c r="G991">
        <v>6.8</v>
      </c>
      <c r="H991">
        <v>42652003</v>
      </c>
      <c r="I991">
        <v>20000000</v>
      </c>
      <c r="J991">
        <f t="shared" si="15"/>
        <v>22652003</v>
      </c>
      <c r="K991">
        <f>Table1[[#This Row],[Profit]]*100/Table1[[#This Row],[budget]]</f>
        <v>113.260015</v>
      </c>
      <c r="M991" t="s">
        <v>6363</v>
      </c>
    </row>
    <row r="992" spans="1:15" x14ac:dyDescent="0.45">
      <c r="A992" t="s">
        <v>706</v>
      </c>
      <c r="B992">
        <v>104</v>
      </c>
      <c r="C992" t="s">
        <v>259</v>
      </c>
      <c r="D992" t="s">
        <v>5653</v>
      </c>
      <c r="E992" t="s">
        <v>11</v>
      </c>
      <c r="F992">
        <v>1988</v>
      </c>
      <c r="G992">
        <v>6.2</v>
      </c>
      <c r="H992">
        <v>12793213</v>
      </c>
      <c r="I992">
        <v>6000000</v>
      </c>
      <c r="J992">
        <f t="shared" si="15"/>
        <v>6793213</v>
      </c>
      <c r="K992">
        <f>Table1[[#This Row],[Profit]]*100/Table1[[#This Row],[budget]]</f>
        <v>113.22021666666667</v>
      </c>
      <c r="M992" t="s">
        <v>589</v>
      </c>
      <c r="N992" t="s">
        <v>2286</v>
      </c>
    </row>
    <row r="993" spans="1:16" x14ac:dyDescent="0.45">
      <c r="A993" t="s">
        <v>692</v>
      </c>
      <c r="B993">
        <v>92</v>
      </c>
      <c r="C993" t="s">
        <v>302</v>
      </c>
      <c r="D993" t="s">
        <v>5560</v>
      </c>
      <c r="E993" t="s">
        <v>11</v>
      </c>
      <c r="F993">
        <v>1996</v>
      </c>
      <c r="G993">
        <v>6.8</v>
      </c>
      <c r="H993">
        <v>14891000</v>
      </c>
      <c r="I993">
        <v>7000000</v>
      </c>
      <c r="J993">
        <f t="shared" si="15"/>
        <v>7891000</v>
      </c>
      <c r="K993">
        <f>Table1[[#This Row],[Profit]]*100/Table1[[#This Row],[budget]]</f>
        <v>112.72857142857143</v>
      </c>
    </row>
    <row r="994" spans="1:16" x14ac:dyDescent="0.45">
      <c r="A994" t="s">
        <v>62</v>
      </c>
      <c r="B994">
        <v>144</v>
      </c>
      <c r="C994" t="s">
        <v>21</v>
      </c>
      <c r="D994" t="s">
        <v>2679</v>
      </c>
      <c r="E994" t="s">
        <v>11</v>
      </c>
      <c r="F994">
        <v>2007</v>
      </c>
      <c r="G994">
        <v>7.1</v>
      </c>
      <c r="H994">
        <v>318759914</v>
      </c>
      <c r="I994">
        <v>150000000</v>
      </c>
      <c r="J994">
        <f t="shared" si="15"/>
        <v>168759914</v>
      </c>
      <c r="K994">
        <f>Table1[[#This Row],[Profit]]*100/Table1[[#This Row],[budget]]</f>
        <v>112.50660933333333</v>
      </c>
      <c r="M994" t="s">
        <v>178</v>
      </c>
      <c r="N994" t="s">
        <v>1630</v>
      </c>
    </row>
    <row r="995" spans="1:16" x14ac:dyDescent="0.45">
      <c r="A995" t="s">
        <v>574</v>
      </c>
      <c r="B995">
        <v>125</v>
      </c>
      <c r="C995" t="s">
        <v>306</v>
      </c>
      <c r="D995" t="s">
        <v>3438</v>
      </c>
      <c r="E995" t="s">
        <v>11</v>
      </c>
      <c r="F995">
        <v>2010</v>
      </c>
      <c r="G995">
        <v>5.7</v>
      </c>
      <c r="H995">
        <v>110476776</v>
      </c>
      <c r="I995">
        <v>52000000</v>
      </c>
      <c r="J995">
        <f t="shared" si="15"/>
        <v>58476776</v>
      </c>
      <c r="K995">
        <f>Table1[[#This Row],[Profit]]*100/Table1[[#This Row],[budget]]</f>
        <v>112.45533846153846</v>
      </c>
      <c r="M995" t="s">
        <v>2286</v>
      </c>
    </row>
    <row r="996" spans="1:16" x14ac:dyDescent="0.45">
      <c r="A996" t="s">
        <v>2224</v>
      </c>
      <c r="B996">
        <v>107</v>
      </c>
      <c r="C996" t="s">
        <v>2225</v>
      </c>
      <c r="D996" t="s">
        <v>5858</v>
      </c>
      <c r="E996" t="s">
        <v>11</v>
      </c>
      <c r="F996">
        <v>1950</v>
      </c>
      <c r="G996">
        <v>7</v>
      </c>
      <c r="H996">
        <v>8000000</v>
      </c>
      <c r="I996">
        <v>3768785</v>
      </c>
      <c r="J996">
        <f t="shared" si="15"/>
        <v>4231215</v>
      </c>
      <c r="K996">
        <f>Table1[[#This Row],[Profit]]*100/Table1[[#This Row],[budget]]</f>
        <v>112.27000213596689</v>
      </c>
      <c r="M996" t="s">
        <v>302</v>
      </c>
      <c r="N996" t="s">
        <v>6365</v>
      </c>
      <c r="O996" t="s">
        <v>2286</v>
      </c>
      <c r="P996" t="s">
        <v>1910</v>
      </c>
    </row>
    <row r="997" spans="1:16" x14ac:dyDescent="0.45">
      <c r="A997" t="s">
        <v>427</v>
      </c>
      <c r="B997">
        <v>89</v>
      </c>
      <c r="C997" t="s">
        <v>150</v>
      </c>
      <c r="D997" t="s">
        <v>3023</v>
      </c>
      <c r="E997" t="s">
        <v>11</v>
      </c>
      <c r="F997">
        <v>2015</v>
      </c>
      <c r="G997">
        <v>6.7</v>
      </c>
      <c r="H997">
        <v>169692572</v>
      </c>
      <c r="I997">
        <v>80000000</v>
      </c>
      <c r="J997">
        <f t="shared" si="15"/>
        <v>89692572</v>
      </c>
      <c r="K997">
        <f>Table1[[#This Row],[Profit]]*100/Table1[[#This Row],[budget]]</f>
        <v>112.11571499999999</v>
      </c>
      <c r="M997" t="s">
        <v>302</v>
      </c>
      <c r="N997" t="s">
        <v>6363</v>
      </c>
      <c r="O997" t="s">
        <v>6364</v>
      </c>
    </row>
    <row r="998" spans="1:16" x14ac:dyDescent="0.45">
      <c r="A998" t="s">
        <v>665</v>
      </c>
      <c r="B998">
        <v>100</v>
      </c>
      <c r="C998" t="s">
        <v>259</v>
      </c>
      <c r="D998" t="s">
        <v>4096</v>
      </c>
      <c r="E998" t="s">
        <v>11</v>
      </c>
      <c r="F998">
        <v>2012</v>
      </c>
      <c r="G998">
        <v>6.3</v>
      </c>
      <c r="H998">
        <v>63536011</v>
      </c>
      <c r="I998">
        <v>30000000</v>
      </c>
      <c r="J998">
        <f t="shared" si="15"/>
        <v>33536011</v>
      </c>
      <c r="K998">
        <f>Table1[[#This Row],[Profit]]*100/Table1[[#This Row],[budget]]</f>
        <v>111.78670333333334</v>
      </c>
      <c r="M998" t="s">
        <v>589</v>
      </c>
      <c r="N998" t="s">
        <v>2286</v>
      </c>
    </row>
    <row r="999" spans="1:16" x14ac:dyDescent="0.45">
      <c r="A999" t="s">
        <v>160</v>
      </c>
      <c r="B999">
        <v>105</v>
      </c>
      <c r="C999" t="s">
        <v>373</v>
      </c>
      <c r="D999" t="s">
        <v>2904</v>
      </c>
      <c r="E999" t="s">
        <v>11</v>
      </c>
      <c r="F999">
        <v>2015</v>
      </c>
      <c r="G999">
        <v>7</v>
      </c>
      <c r="H999">
        <v>201148159</v>
      </c>
      <c r="I999">
        <v>95000000</v>
      </c>
      <c r="J999">
        <f t="shared" si="15"/>
        <v>106148159</v>
      </c>
      <c r="K999">
        <f>Table1[[#This Row],[Profit]]*100/Table1[[#This Row],[budget]]</f>
        <v>111.73490421052631</v>
      </c>
      <c r="M999" t="s">
        <v>6363</v>
      </c>
      <c r="N999" t="s">
        <v>6364</v>
      </c>
      <c r="O999" t="s">
        <v>2286</v>
      </c>
    </row>
    <row r="1000" spans="1:16" x14ac:dyDescent="0.45">
      <c r="A1000" t="s">
        <v>1971</v>
      </c>
      <c r="B1000">
        <v>120</v>
      </c>
      <c r="C1000" t="s">
        <v>392</v>
      </c>
      <c r="D1000" t="s">
        <v>5468</v>
      </c>
      <c r="E1000" t="s">
        <v>11</v>
      </c>
      <c r="F1000">
        <v>2000</v>
      </c>
      <c r="G1000">
        <v>7</v>
      </c>
      <c r="H1000">
        <v>16938179</v>
      </c>
      <c r="I1000">
        <v>8000000</v>
      </c>
      <c r="J1000">
        <f t="shared" si="15"/>
        <v>8938179</v>
      </c>
      <c r="K1000">
        <f>Table1[[#This Row],[Profit]]*100/Table1[[#This Row],[budget]]</f>
        <v>111.7272375</v>
      </c>
      <c r="M1000" t="s">
        <v>589</v>
      </c>
      <c r="N1000" t="s">
        <v>1426</v>
      </c>
    </row>
    <row r="1001" spans="1:16" x14ac:dyDescent="0.45">
      <c r="A1001" t="s">
        <v>706</v>
      </c>
      <c r="B1001">
        <v>116</v>
      </c>
      <c r="C1001" t="s">
        <v>306</v>
      </c>
      <c r="D1001" t="s">
        <v>3474</v>
      </c>
      <c r="E1001" t="s">
        <v>11</v>
      </c>
      <c r="F1001">
        <v>2003</v>
      </c>
      <c r="G1001">
        <v>6.4</v>
      </c>
      <c r="H1001">
        <v>105807520</v>
      </c>
      <c r="I1001">
        <v>50000000</v>
      </c>
      <c r="J1001">
        <f t="shared" si="15"/>
        <v>55807520</v>
      </c>
      <c r="K1001">
        <f>Table1[[#This Row],[Profit]]*100/Table1[[#This Row],[budget]]</f>
        <v>111.61503999999999</v>
      </c>
      <c r="M1001" t="s">
        <v>2286</v>
      </c>
    </row>
    <row r="1002" spans="1:16" x14ac:dyDescent="0.45">
      <c r="A1002" t="s">
        <v>43</v>
      </c>
      <c r="B1002">
        <v>151</v>
      </c>
      <c r="C1002" t="s">
        <v>129</v>
      </c>
      <c r="D1002" t="s">
        <v>2837</v>
      </c>
      <c r="E1002" t="s">
        <v>11</v>
      </c>
      <c r="F1002">
        <v>2015</v>
      </c>
      <c r="G1002">
        <v>8.1</v>
      </c>
      <c r="H1002">
        <v>228430993</v>
      </c>
      <c r="I1002">
        <v>108000000</v>
      </c>
      <c r="J1002">
        <f t="shared" si="15"/>
        <v>120430993</v>
      </c>
      <c r="K1002">
        <f>Table1[[#This Row],[Profit]]*100/Table1[[#This Row],[budget]]</f>
        <v>111.5101787037037</v>
      </c>
      <c r="M1002" t="s">
        <v>589</v>
      </c>
      <c r="N1002" t="s">
        <v>1630</v>
      </c>
    </row>
    <row r="1003" spans="1:16" x14ac:dyDescent="0.45">
      <c r="A1003" t="s">
        <v>158</v>
      </c>
      <c r="B1003">
        <v>110</v>
      </c>
      <c r="C1003" t="s">
        <v>101</v>
      </c>
      <c r="D1003" t="s">
        <v>2788</v>
      </c>
      <c r="E1003" t="s">
        <v>11</v>
      </c>
      <c r="F1003">
        <v>2000</v>
      </c>
      <c r="G1003">
        <v>6</v>
      </c>
      <c r="H1003">
        <v>260031035</v>
      </c>
      <c r="I1003">
        <v>123000000</v>
      </c>
      <c r="J1003">
        <f t="shared" si="15"/>
        <v>137031035</v>
      </c>
      <c r="K1003">
        <f>Table1[[#This Row],[Profit]]*100/Table1[[#This Row],[budget]]</f>
        <v>111.40734552845528</v>
      </c>
      <c r="M1003" t="s">
        <v>6363</v>
      </c>
      <c r="N1003" t="s">
        <v>6364</v>
      </c>
    </row>
    <row r="1004" spans="1:16" x14ac:dyDescent="0.45">
      <c r="A1004" t="s">
        <v>1099</v>
      </c>
      <c r="B1004">
        <v>102</v>
      </c>
      <c r="C1004" t="s">
        <v>306</v>
      </c>
      <c r="D1004" t="s">
        <v>5188</v>
      </c>
      <c r="E1004" t="s">
        <v>11</v>
      </c>
      <c r="F1004">
        <v>2014</v>
      </c>
      <c r="G1004">
        <v>6.5</v>
      </c>
      <c r="H1004">
        <v>25277561</v>
      </c>
      <c r="I1004">
        <v>12000000</v>
      </c>
      <c r="J1004">
        <f t="shared" si="15"/>
        <v>13277561</v>
      </c>
      <c r="K1004">
        <f>Table1[[#This Row],[Profit]]*100/Table1[[#This Row],[budget]]</f>
        <v>110.64634166666667</v>
      </c>
      <c r="M1004" t="s">
        <v>2286</v>
      </c>
    </row>
    <row r="1005" spans="1:16" x14ac:dyDescent="0.45">
      <c r="A1005" t="s">
        <v>1653</v>
      </c>
      <c r="B1005">
        <v>90</v>
      </c>
      <c r="C1005" t="s">
        <v>306</v>
      </c>
      <c r="D1005" t="s">
        <v>4949</v>
      </c>
      <c r="E1005" t="s">
        <v>11</v>
      </c>
      <c r="F1005">
        <v>2005</v>
      </c>
      <c r="G1005">
        <v>6.1</v>
      </c>
      <c r="H1005">
        <v>31585300</v>
      </c>
      <c r="I1005">
        <v>15000000</v>
      </c>
      <c r="J1005">
        <f t="shared" si="15"/>
        <v>16585300</v>
      </c>
      <c r="K1005">
        <f>Table1[[#This Row],[Profit]]*100/Table1[[#This Row],[budget]]</f>
        <v>110.56866666666667</v>
      </c>
      <c r="M1005" t="s">
        <v>2286</v>
      </c>
    </row>
    <row r="1006" spans="1:16" x14ac:dyDescent="0.45">
      <c r="A1006" t="s">
        <v>1033</v>
      </c>
      <c r="B1006">
        <v>105</v>
      </c>
      <c r="C1006" t="s">
        <v>357</v>
      </c>
      <c r="D1006" t="s">
        <v>5888</v>
      </c>
      <c r="E1006" t="s">
        <v>492</v>
      </c>
      <c r="F1006">
        <v>2007</v>
      </c>
      <c r="G1006">
        <v>7.5</v>
      </c>
      <c r="H1006">
        <v>7159147</v>
      </c>
      <c r="I1006">
        <v>3400000</v>
      </c>
      <c r="J1006">
        <f t="shared" si="15"/>
        <v>3759147</v>
      </c>
      <c r="K1006">
        <f>Table1[[#This Row],[Profit]]*100/Table1[[#This Row],[budget]]</f>
        <v>110.56314705882353</v>
      </c>
      <c r="M1006" t="s">
        <v>6366</v>
      </c>
      <c r="N1006" t="s">
        <v>1426</v>
      </c>
    </row>
    <row r="1007" spans="1:16" x14ac:dyDescent="0.45">
      <c r="A1007" t="s">
        <v>1832</v>
      </c>
      <c r="B1007">
        <v>93</v>
      </c>
      <c r="C1007" t="s">
        <v>679</v>
      </c>
      <c r="D1007" t="s">
        <v>5185</v>
      </c>
      <c r="E1007" t="s">
        <v>11</v>
      </c>
      <c r="F1007">
        <v>2012</v>
      </c>
      <c r="G1007">
        <v>5.9</v>
      </c>
      <c r="H1007">
        <v>25240988</v>
      </c>
      <c r="I1007">
        <v>12000000</v>
      </c>
      <c r="J1007">
        <f t="shared" si="15"/>
        <v>13240988</v>
      </c>
      <c r="K1007">
        <f>Table1[[#This Row],[Profit]]*100/Table1[[#This Row],[budget]]</f>
        <v>110.34156666666667</v>
      </c>
      <c r="M1007" t="s">
        <v>6360</v>
      </c>
    </row>
    <row r="1008" spans="1:16" x14ac:dyDescent="0.45">
      <c r="A1008" t="s">
        <v>1333</v>
      </c>
      <c r="B1008">
        <v>100</v>
      </c>
      <c r="C1008" t="s">
        <v>456</v>
      </c>
      <c r="D1008" t="s">
        <v>4338</v>
      </c>
      <c r="E1008" t="s">
        <v>11</v>
      </c>
      <c r="F1008">
        <v>2013</v>
      </c>
      <c r="G1008">
        <v>4.7</v>
      </c>
      <c r="H1008">
        <v>52528330</v>
      </c>
      <c r="I1008">
        <v>25000000</v>
      </c>
      <c r="J1008">
        <f t="shared" si="15"/>
        <v>27528330</v>
      </c>
      <c r="K1008">
        <f>Table1[[#This Row],[Profit]]*100/Table1[[#This Row],[budget]]</f>
        <v>110.11332</v>
      </c>
      <c r="M1008" t="s">
        <v>589</v>
      </c>
    </row>
    <row r="1009" spans="1:15" x14ac:dyDescent="0.45">
      <c r="A1009" t="s">
        <v>214</v>
      </c>
      <c r="B1009">
        <v>111</v>
      </c>
      <c r="C1009" t="s">
        <v>499</v>
      </c>
      <c r="D1009" t="s">
        <v>4915</v>
      </c>
      <c r="E1009" t="s">
        <v>11</v>
      </c>
      <c r="F1009">
        <v>2006</v>
      </c>
      <c r="G1009">
        <v>7.6</v>
      </c>
      <c r="H1009">
        <v>31471430</v>
      </c>
      <c r="I1009">
        <v>15000000</v>
      </c>
      <c r="J1009">
        <f t="shared" si="15"/>
        <v>16471430</v>
      </c>
      <c r="K1009">
        <f>Table1[[#This Row],[Profit]]*100/Table1[[#This Row],[budget]]</f>
        <v>109.80953333333333</v>
      </c>
      <c r="M1009" t="s">
        <v>6367</v>
      </c>
      <c r="N1009" t="s">
        <v>1426</v>
      </c>
    </row>
    <row r="1010" spans="1:15" x14ac:dyDescent="0.45">
      <c r="A1010" t="s">
        <v>998</v>
      </c>
      <c r="B1010">
        <v>109</v>
      </c>
      <c r="C1010" t="s">
        <v>306</v>
      </c>
      <c r="D1010" t="s">
        <v>3727</v>
      </c>
      <c r="E1010" t="s">
        <v>11</v>
      </c>
      <c r="F1010">
        <v>2014</v>
      </c>
      <c r="G1010">
        <v>6</v>
      </c>
      <c r="H1010">
        <v>83906114</v>
      </c>
      <c r="I1010">
        <v>40000000</v>
      </c>
      <c r="J1010">
        <f t="shared" si="15"/>
        <v>43906114</v>
      </c>
      <c r="K1010">
        <f>Table1[[#This Row],[Profit]]*100/Table1[[#This Row],[budget]]</f>
        <v>109.76528500000001</v>
      </c>
      <c r="M1010" t="s">
        <v>2286</v>
      </c>
    </row>
    <row r="1011" spans="1:15" x14ac:dyDescent="0.45">
      <c r="A1011" t="s">
        <v>30</v>
      </c>
      <c r="B1011">
        <v>104</v>
      </c>
      <c r="C1011" t="s">
        <v>21</v>
      </c>
      <c r="D1011" t="s">
        <v>3074</v>
      </c>
      <c r="E1011" t="s">
        <v>11</v>
      </c>
      <c r="F1011">
        <v>2000</v>
      </c>
      <c r="G1011">
        <v>7.4</v>
      </c>
      <c r="H1011">
        <v>157299717</v>
      </c>
      <c r="I1011">
        <v>75000000</v>
      </c>
      <c r="J1011">
        <f t="shared" si="15"/>
        <v>82299717</v>
      </c>
      <c r="K1011">
        <f>Table1[[#This Row],[Profit]]*100/Table1[[#This Row],[budget]]</f>
        <v>109.732956</v>
      </c>
      <c r="M1011" t="s">
        <v>178</v>
      </c>
      <c r="N1011" t="s">
        <v>1630</v>
      </c>
    </row>
    <row r="1012" spans="1:15" x14ac:dyDescent="0.45">
      <c r="A1012" t="s">
        <v>1334</v>
      </c>
      <c r="B1012">
        <v>109</v>
      </c>
      <c r="C1012" t="s">
        <v>88</v>
      </c>
      <c r="D1012" t="s">
        <v>4820</v>
      </c>
      <c r="E1012" t="s">
        <v>11</v>
      </c>
      <c r="F1012">
        <v>2006</v>
      </c>
      <c r="G1012">
        <v>6.7</v>
      </c>
      <c r="H1012">
        <v>35635046</v>
      </c>
      <c r="I1012">
        <v>17000000</v>
      </c>
      <c r="J1012">
        <f t="shared" si="15"/>
        <v>18635046</v>
      </c>
      <c r="K1012">
        <f>Table1[[#This Row],[Profit]]*100/Table1[[#This Row],[budget]]</f>
        <v>109.61791764705882</v>
      </c>
      <c r="M1012" t="s">
        <v>6359</v>
      </c>
      <c r="N1012" t="s">
        <v>589</v>
      </c>
      <c r="O1012" t="s">
        <v>1426</v>
      </c>
    </row>
    <row r="1013" spans="1:15" x14ac:dyDescent="0.45">
      <c r="A1013" t="s">
        <v>1000</v>
      </c>
      <c r="B1013">
        <v>118</v>
      </c>
      <c r="C1013" t="s">
        <v>259</v>
      </c>
      <c r="D1013" t="s">
        <v>4097</v>
      </c>
      <c r="E1013" t="s">
        <v>11</v>
      </c>
      <c r="F1013">
        <v>2008</v>
      </c>
      <c r="G1013">
        <v>7.2</v>
      </c>
      <c r="H1013">
        <v>62877175</v>
      </c>
      <c r="I1013">
        <v>30000000</v>
      </c>
      <c r="J1013">
        <f t="shared" si="15"/>
        <v>32877175</v>
      </c>
      <c r="K1013">
        <f>Table1[[#This Row],[Profit]]*100/Table1[[#This Row],[budget]]</f>
        <v>109.59058333333333</v>
      </c>
      <c r="M1013" t="s">
        <v>589</v>
      </c>
      <c r="N1013" t="s">
        <v>2286</v>
      </c>
    </row>
    <row r="1014" spans="1:15" x14ac:dyDescent="0.45">
      <c r="A1014" t="s">
        <v>1478</v>
      </c>
      <c r="B1014">
        <v>91</v>
      </c>
      <c r="C1014" t="s">
        <v>999</v>
      </c>
      <c r="D1014" t="s">
        <v>4686</v>
      </c>
      <c r="E1014" t="s">
        <v>11</v>
      </c>
      <c r="F1014">
        <v>2001</v>
      </c>
      <c r="G1014">
        <v>5.5</v>
      </c>
      <c r="H1014">
        <v>41867960</v>
      </c>
      <c r="I1014">
        <v>20000000</v>
      </c>
      <c r="J1014">
        <f t="shared" si="15"/>
        <v>21867960</v>
      </c>
      <c r="K1014">
        <f>Table1[[#This Row],[Profit]]*100/Table1[[#This Row],[budget]]</f>
        <v>109.3398</v>
      </c>
    </row>
    <row r="1015" spans="1:15" x14ac:dyDescent="0.45">
      <c r="A1015" t="s">
        <v>203</v>
      </c>
      <c r="B1015">
        <v>103</v>
      </c>
      <c r="C1015" t="s">
        <v>414</v>
      </c>
      <c r="D1015" t="s">
        <v>3261</v>
      </c>
      <c r="E1015" t="s">
        <v>11</v>
      </c>
      <c r="F1015">
        <v>1998</v>
      </c>
      <c r="G1015">
        <v>8.1</v>
      </c>
      <c r="H1015">
        <v>125603360</v>
      </c>
      <c r="I1015">
        <v>60000000</v>
      </c>
      <c r="J1015">
        <f t="shared" si="15"/>
        <v>65603360</v>
      </c>
      <c r="K1015">
        <f>Table1[[#This Row],[Profit]]*100/Table1[[#This Row],[budget]]</f>
        <v>109.33893333333333</v>
      </c>
      <c r="M1015" t="s">
        <v>589</v>
      </c>
      <c r="N1015" t="s">
        <v>1630</v>
      </c>
    </row>
    <row r="1016" spans="1:15" x14ac:dyDescent="0.45">
      <c r="A1016" t="s">
        <v>962</v>
      </c>
      <c r="B1016">
        <v>90</v>
      </c>
      <c r="C1016" t="s">
        <v>306</v>
      </c>
      <c r="D1016" t="s">
        <v>3662</v>
      </c>
      <c r="E1016" t="s">
        <v>11</v>
      </c>
      <c r="F1016">
        <v>2004</v>
      </c>
      <c r="G1016">
        <v>5.9</v>
      </c>
      <c r="H1016">
        <v>87856565</v>
      </c>
      <c r="I1016">
        <v>42000000</v>
      </c>
      <c r="J1016">
        <f t="shared" si="15"/>
        <v>45856565</v>
      </c>
      <c r="K1016">
        <f>Table1[[#This Row],[Profit]]*100/Table1[[#This Row],[budget]]</f>
        <v>109.18229761904762</v>
      </c>
      <c r="M1016" t="s">
        <v>2286</v>
      </c>
    </row>
    <row r="1017" spans="1:15" x14ac:dyDescent="0.45">
      <c r="A1017" t="s">
        <v>1883</v>
      </c>
      <c r="B1017">
        <v>103</v>
      </c>
      <c r="C1017" t="s">
        <v>999</v>
      </c>
      <c r="D1017" t="s">
        <v>5281</v>
      </c>
      <c r="E1017" t="s">
        <v>11</v>
      </c>
      <c r="F1017">
        <v>2002</v>
      </c>
      <c r="G1017">
        <v>5.4</v>
      </c>
      <c r="H1017">
        <v>22160085</v>
      </c>
      <c r="I1017">
        <v>10600000</v>
      </c>
      <c r="J1017">
        <f t="shared" si="15"/>
        <v>11560085</v>
      </c>
      <c r="K1017">
        <f>Table1[[#This Row],[Profit]]*100/Table1[[#This Row],[budget]]</f>
        <v>109.05740566037736</v>
      </c>
    </row>
    <row r="1018" spans="1:15" x14ac:dyDescent="0.45">
      <c r="A1018" t="s">
        <v>1692</v>
      </c>
      <c r="B1018">
        <v>116</v>
      </c>
      <c r="C1018" t="s">
        <v>978</v>
      </c>
      <c r="D1018" t="s">
        <v>5567</v>
      </c>
      <c r="E1018" t="s">
        <v>11</v>
      </c>
      <c r="F1018">
        <v>2014</v>
      </c>
      <c r="G1018">
        <v>6.9</v>
      </c>
      <c r="H1018">
        <v>14612840</v>
      </c>
      <c r="I1018">
        <v>7000000</v>
      </c>
      <c r="J1018">
        <f t="shared" si="15"/>
        <v>7612840</v>
      </c>
      <c r="K1018">
        <f>Table1[[#This Row],[Profit]]*100/Table1[[#This Row],[budget]]</f>
        <v>108.75485714285715</v>
      </c>
      <c r="M1018" t="s">
        <v>6360</v>
      </c>
    </row>
    <row r="1019" spans="1:15" x14ac:dyDescent="0.45">
      <c r="A1019" t="s">
        <v>2000</v>
      </c>
      <c r="B1019">
        <v>97</v>
      </c>
      <c r="C1019" t="s">
        <v>306</v>
      </c>
      <c r="D1019" t="s">
        <v>5488</v>
      </c>
      <c r="E1019" t="s">
        <v>11</v>
      </c>
      <c r="F1019">
        <v>2009</v>
      </c>
      <c r="G1019">
        <v>5.6</v>
      </c>
      <c r="H1019">
        <v>16699684</v>
      </c>
      <c r="I1019">
        <v>8000000</v>
      </c>
      <c r="J1019">
        <f t="shared" si="15"/>
        <v>8699684</v>
      </c>
      <c r="K1019">
        <f>Table1[[#This Row],[Profit]]*100/Table1[[#This Row],[budget]]</f>
        <v>108.74605</v>
      </c>
      <c r="M1019" t="s">
        <v>2286</v>
      </c>
    </row>
    <row r="1020" spans="1:15" x14ac:dyDescent="0.45">
      <c r="A1020" t="s">
        <v>411</v>
      </c>
      <c r="B1020">
        <v>100</v>
      </c>
      <c r="C1020" t="s">
        <v>530</v>
      </c>
      <c r="D1020" t="s">
        <v>3869</v>
      </c>
      <c r="E1020" t="s">
        <v>11</v>
      </c>
      <c r="F1020">
        <v>2009</v>
      </c>
      <c r="G1020">
        <v>5.4</v>
      </c>
      <c r="H1020">
        <v>73023275</v>
      </c>
      <c r="I1020">
        <v>35000000</v>
      </c>
      <c r="J1020">
        <f t="shared" si="15"/>
        <v>38023275</v>
      </c>
      <c r="K1020">
        <f>Table1[[#This Row],[Profit]]*100/Table1[[#This Row],[budget]]</f>
        <v>108.63792857142857</v>
      </c>
      <c r="M1020" t="s">
        <v>6363</v>
      </c>
    </row>
    <row r="1021" spans="1:15" x14ac:dyDescent="0.45">
      <c r="A1021" t="s">
        <v>2184</v>
      </c>
      <c r="B1021">
        <v>98</v>
      </c>
      <c r="C1021" t="s">
        <v>302</v>
      </c>
      <c r="D1021" t="s">
        <v>5776</v>
      </c>
      <c r="E1021" t="s">
        <v>11</v>
      </c>
      <c r="F1021">
        <v>2014</v>
      </c>
      <c r="G1021">
        <v>5.4</v>
      </c>
      <c r="H1021">
        <v>10429707</v>
      </c>
      <c r="I1021">
        <v>5000000</v>
      </c>
      <c r="J1021">
        <f t="shared" si="15"/>
        <v>5429707</v>
      </c>
      <c r="K1021">
        <f>Table1[[#This Row],[Profit]]*100/Table1[[#This Row],[budget]]</f>
        <v>108.59414</v>
      </c>
    </row>
    <row r="1022" spans="1:15" x14ac:dyDescent="0.45">
      <c r="A1022" t="s">
        <v>1564</v>
      </c>
      <c r="B1022">
        <v>131</v>
      </c>
      <c r="C1022" t="s">
        <v>1190</v>
      </c>
      <c r="D1022" t="s">
        <v>4708</v>
      </c>
      <c r="E1022" t="s">
        <v>11</v>
      </c>
      <c r="F1022">
        <v>2001</v>
      </c>
      <c r="G1022">
        <v>7.3</v>
      </c>
      <c r="H1022">
        <v>41300105</v>
      </c>
      <c r="I1022">
        <v>19800000</v>
      </c>
      <c r="J1022">
        <f t="shared" si="15"/>
        <v>21500105</v>
      </c>
      <c r="K1022">
        <f>Table1[[#This Row],[Profit]]*100/Table1[[#This Row],[budget]]</f>
        <v>108.58638888888889</v>
      </c>
      <c r="M1022" t="s">
        <v>6366</v>
      </c>
    </row>
    <row r="1023" spans="1:15" x14ac:dyDescent="0.45">
      <c r="A1023" t="s">
        <v>1499</v>
      </c>
      <c r="B1023">
        <v>118</v>
      </c>
      <c r="C1023" t="s">
        <v>456</v>
      </c>
      <c r="D1023" t="s">
        <v>5405</v>
      </c>
      <c r="E1023" t="s">
        <v>11</v>
      </c>
      <c r="F1023">
        <v>2005</v>
      </c>
      <c r="G1023">
        <v>6.9</v>
      </c>
      <c r="H1023">
        <v>18761993</v>
      </c>
      <c r="I1023">
        <v>9000000</v>
      </c>
      <c r="J1023">
        <f t="shared" si="15"/>
        <v>9761993</v>
      </c>
      <c r="K1023">
        <f>Table1[[#This Row],[Profit]]*100/Table1[[#This Row],[budget]]</f>
        <v>108.46658888888889</v>
      </c>
      <c r="M1023" t="s">
        <v>589</v>
      </c>
    </row>
    <row r="1024" spans="1:15" x14ac:dyDescent="0.45">
      <c r="A1024" t="s">
        <v>2282</v>
      </c>
      <c r="B1024">
        <v>105</v>
      </c>
      <c r="C1024" t="s">
        <v>306</v>
      </c>
      <c r="D1024" t="s">
        <v>6065</v>
      </c>
      <c r="E1024" t="s">
        <v>11</v>
      </c>
      <c r="F1024">
        <v>2005</v>
      </c>
      <c r="G1024">
        <v>6.5</v>
      </c>
      <c r="H1024">
        <v>3123749</v>
      </c>
      <c r="I1024">
        <v>1500000</v>
      </c>
      <c r="J1024">
        <f t="shared" si="15"/>
        <v>1623749</v>
      </c>
      <c r="K1024">
        <f>Table1[[#This Row],[Profit]]*100/Table1[[#This Row],[budget]]</f>
        <v>108.24993333333333</v>
      </c>
      <c r="M1024" t="s">
        <v>2286</v>
      </c>
    </row>
    <row r="1025" spans="1:16" x14ac:dyDescent="0.45">
      <c r="A1025" t="s">
        <v>1777</v>
      </c>
      <c r="B1025">
        <v>91</v>
      </c>
      <c r="C1025" t="s">
        <v>82</v>
      </c>
      <c r="D1025" t="s">
        <v>5108</v>
      </c>
      <c r="E1025" t="s">
        <v>11</v>
      </c>
      <c r="F1025">
        <v>1998</v>
      </c>
      <c r="G1025">
        <v>6.1</v>
      </c>
      <c r="H1025">
        <v>27052167</v>
      </c>
      <c r="I1025">
        <v>13000000</v>
      </c>
      <c r="J1025">
        <f t="shared" si="15"/>
        <v>14052167</v>
      </c>
      <c r="K1025">
        <f>Table1[[#This Row],[Profit]]*100/Table1[[#This Row],[budget]]</f>
        <v>108.0935923076923</v>
      </c>
      <c r="M1025" t="s">
        <v>302</v>
      </c>
      <c r="N1025" t="s">
        <v>6359</v>
      </c>
      <c r="O1025" t="s">
        <v>1426</v>
      </c>
    </row>
    <row r="1026" spans="1:16" x14ac:dyDescent="0.45">
      <c r="A1026" t="s">
        <v>657</v>
      </c>
      <c r="B1026">
        <v>97</v>
      </c>
      <c r="C1026" t="s">
        <v>866</v>
      </c>
      <c r="D1026" t="s">
        <v>3596</v>
      </c>
      <c r="E1026" t="s">
        <v>11</v>
      </c>
      <c r="F1026">
        <v>2007</v>
      </c>
      <c r="G1026">
        <v>7.4</v>
      </c>
      <c r="H1026">
        <v>93452056</v>
      </c>
      <c r="I1026">
        <v>45000000</v>
      </c>
      <c r="J1026">
        <f t="shared" ref="J1026:J1089" si="16">H1026-I1026</f>
        <v>48452056</v>
      </c>
      <c r="K1026">
        <f>Table1[[#This Row],[Profit]]*100/Table1[[#This Row],[budget]]</f>
        <v>107.67123555555555</v>
      </c>
      <c r="M1026" t="s">
        <v>302</v>
      </c>
      <c r="N1026" t="s">
        <v>589</v>
      </c>
    </row>
    <row r="1027" spans="1:16" x14ac:dyDescent="0.45">
      <c r="A1027" t="s">
        <v>340</v>
      </c>
      <c r="B1027">
        <v>81</v>
      </c>
      <c r="C1027" t="s">
        <v>359</v>
      </c>
      <c r="D1027" t="s">
        <v>5886</v>
      </c>
      <c r="E1027" t="s">
        <v>1268</v>
      </c>
      <c r="F1027">
        <v>1998</v>
      </c>
      <c r="G1027">
        <v>7.8</v>
      </c>
      <c r="H1027">
        <v>7267324</v>
      </c>
      <c r="I1027">
        <v>3500000</v>
      </c>
      <c r="J1027">
        <f t="shared" si="16"/>
        <v>3767324</v>
      </c>
      <c r="K1027">
        <f>Table1[[#This Row],[Profit]]*100/Table1[[#This Row],[budget]]</f>
        <v>107.63782857142857</v>
      </c>
      <c r="M1027" t="s">
        <v>589</v>
      </c>
    </row>
    <row r="1028" spans="1:16" x14ac:dyDescent="0.45">
      <c r="A1028" t="s">
        <v>67</v>
      </c>
      <c r="B1028">
        <v>103</v>
      </c>
      <c r="C1028" t="s">
        <v>60</v>
      </c>
      <c r="D1028" t="s">
        <v>2610</v>
      </c>
      <c r="E1028" t="s">
        <v>11</v>
      </c>
      <c r="F1028">
        <v>2010</v>
      </c>
      <c r="G1028">
        <v>8.3000000000000007</v>
      </c>
      <c r="H1028">
        <v>414984497</v>
      </c>
      <c r="I1028">
        <v>200000000</v>
      </c>
      <c r="J1028">
        <f t="shared" si="16"/>
        <v>214984497</v>
      </c>
      <c r="K1028">
        <f>Table1[[#This Row],[Profit]]*100/Table1[[#This Row],[budget]]</f>
        <v>107.4922485</v>
      </c>
      <c r="M1028" t="s">
        <v>6362</v>
      </c>
      <c r="N1028" t="s">
        <v>302</v>
      </c>
      <c r="O1028" t="s">
        <v>6363</v>
      </c>
      <c r="P1028" t="s">
        <v>6364</v>
      </c>
    </row>
    <row r="1029" spans="1:16" x14ac:dyDescent="0.45">
      <c r="A1029" t="s">
        <v>1008</v>
      </c>
      <c r="B1029">
        <v>105</v>
      </c>
      <c r="C1029" t="s">
        <v>787</v>
      </c>
      <c r="D1029" t="s">
        <v>4304</v>
      </c>
      <c r="E1029" t="s">
        <v>11</v>
      </c>
      <c r="F1029">
        <v>2012</v>
      </c>
      <c r="G1029">
        <v>6.6</v>
      </c>
      <c r="H1029">
        <v>51853450</v>
      </c>
      <c r="I1029">
        <v>25000000</v>
      </c>
      <c r="J1029">
        <f t="shared" si="16"/>
        <v>26853450</v>
      </c>
      <c r="K1029">
        <f>Table1[[#This Row],[Profit]]*100/Table1[[#This Row],[budget]]</f>
        <v>107.41379999999999</v>
      </c>
      <c r="M1029" t="s">
        <v>589</v>
      </c>
      <c r="N1029" t="s">
        <v>6363</v>
      </c>
      <c r="O1029" t="s">
        <v>6364</v>
      </c>
    </row>
    <row r="1030" spans="1:16" x14ac:dyDescent="0.45">
      <c r="A1030" t="s">
        <v>55</v>
      </c>
      <c r="B1030">
        <v>106</v>
      </c>
      <c r="C1030" t="s">
        <v>106</v>
      </c>
      <c r="D1030" t="s">
        <v>2646</v>
      </c>
      <c r="E1030" t="s">
        <v>11</v>
      </c>
      <c r="F1030">
        <v>2016</v>
      </c>
      <c r="G1030">
        <v>7.8</v>
      </c>
      <c r="H1030">
        <v>362645141</v>
      </c>
      <c r="I1030">
        <v>175000000</v>
      </c>
      <c r="J1030">
        <f t="shared" si="16"/>
        <v>187645141</v>
      </c>
      <c r="K1030">
        <f>Table1[[#This Row],[Profit]]*100/Table1[[#This Row],[budget]]</f>
        <v>107.22579485714286</v>
      </c>
      <c r="M1030" t="s">
        <v>589</v>
      </c>
      <c r="N1030" t="s">
        <v>6363</v>
      </c>
      <c r="O1030" t="s">
        <v>6364</v>
      </c>
    </row>
    <row r="1031" spans="1:16" x14ac:dyDescent="0.45">
      <c r="A1031" t="s">
        <v>1343</v>
      </c>
      <c r="B1031">
        <v>104</v>
      </c>
      <c r="C1031" t="s">
        <v>999</v>
      </c>
      <c r="D1031" t="s">
        <v>4802</v>
      </c>
      <c r="E1031" t="s">
        <v>11</v>
      </c>
      <c r="F1031">
        <v>2003</v>
      </c>
      <c r="G1031">
        <v>5.6</v>
      </c>
      <c r="H1031">
        <v>35143332</v>
      </c>
      <c r="I1031">
        <v>17000000</v>
      </c>
      <c r="J1031">
        <f t="shared" si="16"/>
        <v>18143332</v>
      </c>
      <c r="K1031">
        <f>Table1[[#This Row],[Profit]]*100/Table1[[#This Row],[budget]]</f>
        <v>106.72548235294117</v>
      </c>
    </row>
    <row r="1032" spans="1:16" x14ac:dyDescent="0.45">
      <c r="A1032" t="s">
        <v>32</v>
      </c>
      <c r="B1032">
        <v>101</v>
      </c>
      <c r="C1032" t="s">
        <v>1332</v>
      </c>
      <c r="D1032" t="s">
        <v>4337</v>
      </c>
      <c r="E1032" t="s">
        <v>11</v>
      </c>
      <c r="F1032">
        <v>2004</v>
      </c>
      <c r="G1032">
        <v>7.8</v>
      </c>
      <c r="H1032">
        <v>51676606</v>
      </c>
      <c r="I1032">
        <v>25000000</v>
      </c>
      <c r="J1032">
        <f t="shared" si="16"/>
        <v>26676606</v>
      </c>
      <c r="K1032">
        <f>Table1[[#This Row],[Profit]]*100/Table1[[#This Row],[budget]]</f>
        <v>106.706424</v>
      </c>
      <c r="M1032" t="s">
        <v>589</v>
      </c>
      <c r="N1032" t="s">
        <v>6363</v>
      </c>
    </row>
    <row r="1033" spans="1:16" x14ac:dyDescent="0.45">
      <c r="A1033" t="s">
        <v>214</v>
      </c>
      <c r="B1033">
        <v>115</v>
      </c>
      <c r="C1033" t="s">
        <v>215</v>
      </c>
      <c r="D1033" t="s">
        <v>2817</v>
      </c>
      <c r="E1033" t="s">
        <v>11</v>
      </c>
      <c r="F1033">
        <v>2007</v>
      </c>
      <c r="G1033">
        <v>8.1</v>
      </c>
      <c r="H1033">
        <v>227137090</v>
      </c>
      <c r="I1033">
        <v>110000000</v>
      </c>
      <c r="J1033">
        <f t="shared" si="16"/>
        <v>117137090</v>
      </c>
      <c r="K1033">
        <f>Table1[[#This Row],[Profit]]*100/Table1[[#This Row],[budget]]</f>
        <v>106.48826363636364</v>
      </c>
      <c r="M1033" t="s">
        <v>6366</v>
      </c>
      <c r="N1033" t="s">
        <v>1426</v>
      </c>
    </row>
    <row r="1034" spans="1:16" x14ac:dyDescent="0.45">
      <c r="A1034" t="s">
        <v>795</v>
      </c>
      <c r="B1034">
        <v>155</v>
      </c>
      <c r="C1034" t="s">
        <v>993</v>
      </c>
      <c r="D1034" t="s">
        <v>3713</v>
      </c>
      <c r="E1034" t="s">
        <v>11</v>
      </c>
      <c r="F1034">
        <v>1992</v>
      </c>
      <c r="G1034">
        <v>7.5</v>
      </c>
      <c r="H1034">
        <v>82522790</v>
      </c>
      <c r="I1034">
        <v>40000000</v>
      </c>
      <c r="J1034">
        <f t="shared" si="16"/>
        <v>42522790</v>
      </c>
      <c r="K1034">
        <f>Table1[[#This Row],[Profit]]*100/Table1[[#This Row],[budget]]</f>
        <v>106.30697499999999</v>
      </c>
      <c r="M1034" t="s">
        <v>999</v>
      </c>
      <c r="N1034" t="s">
        <v>2286</v>
      </c>
    </row>
    <row r="1035" spans="1:16" x14ac:dyDescent="0.45">
      <c r="A1035" t="s">
        <v>1334</v>
      </c>
      <c r="B1035">
        <v>117</v>
      </c>
      <c r="C1035" t="s">
        <v>138</v>
      </c>
      <c r="D1035" t="s">
        <v>4339</v>
      </c>
      <c r="E1035" t="s">
        <v>11</v>
      </c>
      <c r="F1035">
        <v>2011</v>
      </c>
      <c r="G1035">
        <v>6.8</v>
      </c>
      <c r="H1035">
        <v>51533608</v>
      </c>
      <c r="I1035">
        <v>25000000</v>
      </c>
      <c r="J1035">
        <f t="shared" si="16"/>
        <v>26533608</v>
      </c>
      <c r="K1035">
        <f>Table1[[#This Row],[Profit]]*100/Table1[[#This Row],[budget]]</f>
        <v>106.134432</v>
      </c>
      <c r="M1035" t="s">
        <v>178</v>
      </c>
      <c r="N1035" t="s">
        <v>589</v>
      </c>
      <c r="O1035" t="s">
        <v>1426</v>
      </c>
    </row>
    <row r="1036" spans="1:16" x14ac:dyDescent="0.45">
      <c r="A1036" t="s">
        <v>104</v>
      </c>
      <c r="B1036">
        <v>130</v>
      </c>
      <c r="C1036" t="s">
        <v>358</v>
      </c>
      <c r="D1036" t="s">
        <v>2899</v>
      </c>
      <c r="E1036" t="s">
        <v>11</v>
      </c>
      <c r="F1036">
        <v>2001</v>
      </c>
      <c r="G1036">
        <v>6.3</v>
      </c>
      <c r="H1036">
        <v>202007640</v>
      </c>
      <c r="I1036">
        <v>98000000</v>
      </c>
      <c r="J1036">
        <f t="shared" si="16"/>
        <v>104007640</v>
      </c>
      <c r="K1036">
        <f>Table1[[#This Row],[Profit]]*100/Table1[[#This Row],[budget]]</f>
        <v>106.13024489795919</v>
      </c>
      <c r="M1036" t="s">
        <v>178</v>
      </c>
      <c r="N1036" t="s">
        <v>6364</v>
      </c>
      <c r="O1036" t="s">
        <v>1426</v>
      </c>
    </row>
    <row r="1037" spans="1:16" x14ac:dyDescent="0.45">
      <c r="A1037" t="s">
        <v>2003</v>
      </c>
      <c r="B1037">
        <v>88</v>
      </c>
      <c r="C1037" t="s">
        <v>259</v>
      </c>
      <c r="D1037" t="s">
        <v>5612</v>
      </c>
      <c r="E1037" t="s">
        <v>11</v>
      </c>
      <c r="F1037">
        <v>2006</v>
      </c>
      <c r="G1037">
        <v>5.9</v>
      </c>
      <c r="H1037">
        <v>13367101</v>
      </c>
      <c r="I1037">
        <v>6500000</v>
      </c>
      <c r="J1037">
        <f t="shared" si="16"/>
        <v>6867101</v>
      </c>
      <c r="K1037">
        <f>Table1[[#This Row],[Profit]]*100/Table1[[#This Row],[budget]]</f>
        <v>105.64770769230769</v>
      </c>
      <c r="M1037" t="s">
        <v>589</v>
      </c>
      <c r="N1037" t="s">
        <v>2286</v>
      </c>
    </row>
    <row r="1038" spans="1:16" x14ac:dyDescent="0.45">
      <c r="A1038" t="s">
        <v>243</v>
      </c>
      <c r="B1038">
        <v>119</v>
      </c>
      <c r="C1038" t="s">
        <v>396</v>
      </c>
      <c r="D1038" t="s">
        <v>3595</v>
      </c>
      <c r="E1038" t="s">
        <v>11</v>
      </c>
      <c r="F1038">
        <v>1994</v>
      </c>
      <c r="G1038">
        <v>6.7</v>
      </c>
      <c r="H1038">
        <v>92115211</v>
      </c>
      <c r="I1038">
        <v>45000000</v>
      </c>
      <c r="J1038">
        <f t="shared" si="16"/>
        <v>47115211</v>
      </c>
      <c r="K1038">
        <f>Table1[[#This Row],[Profit]]*100/Table1[[#This Row],[budget]]</f>
        <v>104.70046888888889</v>
      </c>
      <c r="M1038" t="s">
        <v>589</v>
      </c>
      <c r="N1038" t="s">
        <v>6366</v>
      </c>
      <c r="O1038" t="s">
        <v>1426</v>
      </c>
    </row>
    <row r="1039" spans="1:16" x14ac:dyDescent="0.45">
      <c r="A1039" t="s">
        <v>54</v>
      </c>
      <c r="B1039">
        <v>195</v>
      </c>
      <c r="C1039" t="s">
        <v>21</v>
      </c>
      <c r="D1039" t="s">
        <v>2603</v>
      </c>
      <c r="E1039" t="s">
        <v>11</v>
      </c>
      <c r="F1039">
        <v>2013</v>
      </c>
      <c r="G1039">
        <v>7.2</v>
      </c>
      <c r="H1039">
        <v>408992272</v>
      </c>
      <c r="I1039">
        <v>200000000</v>
      </c>
      <c r="J1039">
        <f t="shared" si="16"/>
        <v>208992272</v>
      </c>
      <c r="K1039">
        <f>Table1[[#This Row],[Profit]]*100/Table1[[#This Row],[budget]]</f>
        <v>104.49613600000001</v>
      </c>
      <c r="M1039" t="s">
        <v>178</v>
      </c>
      <c r="N1039" t="s">
        <v>1630</v>
      </c>
    </row>
    <row r="1040" spans="1:16" x14ac:dyDescent="0.45">
      <c r="A1040" t="s">
        <v>584</v>
      </c>
      <c r="B1040">
        <v>111</v>
      </c>
      <c r="C1040" t="s">
        <v>905</v>
      </c>
      <c r="D1040" t="s">
        <v>3588</v>
      </c>
      <c r="E1040" t="s">
        <v>11</v>
      </c>
      <c r="F1040">
        <v>1996</v>
      </c>
      <c r="G1040">
        <v>7.6</v>
      </c>
      <c r="H1040">
        <v>92001027</v>
      </c>
      <c r="I1040">
        <v>45000000</v>
      </c>
      <c r="J1040">
        <f t="shared" si="16"/>
        <v>47001027</v>
      </c>
      <c r="K1040">
        <f>Table1[[#This Row],[Profit]]*100/Table1[[#This Row],[budget]]</f>
        <v>104.44672666666666</v>
      </c>
      <c r="M1040" t="s">
        <v>178</v>
      </c>
      <c r="N1040" t="s">
        <v>589</v>
      </c>
      <c r="O1040" t="s">
        <v>1630</v>
      </c>
      <c r="P1040" t="s">
        <v>1426</v>
      </c>
    </row>
    <row r="1041" spans="1:17" x14ac:dyDescent="0.45">
      <c r="A1041" t="s">
        <v>1778</v>
      </c>
      <c r="B1041">
        <v>100</v>
      </c>
      <c r="C1041" t="s">
        <v>666</v>
      </c>
      <c r="D1041" t="s">
        <v>5109</v>
      </c>
      <c r="E1041" t="s">
        <v>11</v>
      </c>
      <c r="F1041">
        <v>1996</v>
      </c>
      <c r="G1041">
        <v>5.9</v>
      </c>
      <c r="H1041">
        <v>26539321</v>
      </c>
      <c r="I1041">
        <v>13000000</v>
      </c>
      <c r="J1041">
        <f t="shared" si="16"/>
        <v>13539321</v>
      </c>
      <c r="K1041">
        <f>Table1[[#This Row],[Profit]]*100/Table1[[#This Row],[budget]]</f>
        <v>104.14862307692307</v>
      </c>
      <c r="M1041" t="s">
        <v>589</v>
      </c>
      <c r="N1041" t="s">
        <v>6363</v>
      </c>
    </row>
    <row r="1042" spans="1:17" x14ac:dyDescent="0.45">
      <c r="A1042" t="s">
        <v>827</v>
      </c>
      <c r="B1042">
        <v>120</v>
      </c>
      <c r="C1042" t="s">
        <v>570</v>
      </c>
      <c r="D1042" t="s">
        <v>3717</v>
      </c>
      <c r="E1042" t="s">
        <v>11</v>
      </c>
      <c r="F1042">
        <v>2006</v>
      </c>
      <c r="G1042">
        <v>7.3</v>
      </c>
      <c r="H1042">
        <v>81593527</v>
      </c>
      <c r="I1042">
        <v>40000000</v>
      </c>
      <c r="J1042">
        <f t="shared" si="16"/>
        <v>41593527</v>
      </c>
      <c r="K1042">
        <f>Table1[[#This Row],[Profit]]*100/Table1[[#This Row],[budget]]</f>
        <v>103.9838175</v>
      </c>
      <c r="M1042" t="s">
        <v>589</v>
      </c>
      <c r="N1042" t="s">
        <v>6363</v>
      </c>
    </row>
    <row r="1043" spans="1:17" x14ac:dyDescent="0.45">
      <c r="A1043" t="s">
        <v>1750</v>
      </c>
      <c r="B1043">
        <v>96</v>
      </c>
      <c r="C1043" t="s">
        <v>527</v>
      </c>
      <c r="D1043" t="s">
        <v>5325</v>
      </c>
      <c r="E1043" t="s">
        <v>11</v>
      </c>
      <c r="F1043">
        <v>2001</v>
      </c>
      <c r="G1043">
        <v>4.7</v>
      </c>
      <c r="H1043">
        <v>20384136</v>
      </c>
      <c r="I1043">
        <v>10000000</v>
      </c>
      <c r="J1043">
        <f t="shared" si="16"/>
        <v>10384136</v>
      </c>
      <c r="K1043">
        <f>Table1[[#This Row],[Profit]]*100/Table1[[#This Row],[budget]]</f>
        <v>103.84135999999999</v>
      </c>
      <c r="M1043" t="s">
        <v>6366</v>
      </c>
      <c r="N1043" t="s">
        <v>1426</v>
      </c>
    </row>
    <row r="1044" spans="1:17" x14ac:dyDescent="0.45">
      <c r="A1044" t="s">
        <v>89</v>
      </c>
      <c r="B1044">
        <v>95</v>
      </c>
      <c r="C1044" t="s">
        <v>105</v>
      </c>
      <c r="D1044" t="s">
        <v>2645</v>
      </c>
      <c r="E1044" t="s">
        <v>11</v>
      </c>
      <c r="F1044">
        <v>2015</v>
      </c>
      <c r="G1044">
        <v>8.3000000000000007</v>
      </c>
      <c r="H1044">
        <v>356454367</v>
      </c>
      <c r="I1044">
        <v>175000000</v>
      </c>
      <c r="J1044">
        <f t="shared" si="16"/>
        <v>181454367</v>
      </c>
      <c r="K1044">
        <f>Table1[[#This Row],[Profit]]*100/Table1[[#This Row],[budget]]</f>
        <v>103.68820971428572</v>
      </c>
      <c r="M1044" t="s">
        <v>6362</v>
      </c>
      <c r="N1044" t="s">
        <v>302</v>
      </c>
      <c r="O1044" t="s">
        <v>589</v>
      </c>
      <c r="P1044" t="s">
        <v>6363</v>
      </c>
      <c r="Q1044" t="s">
        <v>6364</v>
      </c>
    </row>
    <row r="1045" spans="1:17" x14ac:dyDescent="0.45">
      <c r="A1045" t="s">
        <v>832</v>
      </c>
      <c r="B1045">
        <v>113</v>
      </c>
      <c r="C1045" t="s">
        <v>215</v>
      </c>
      <c r="D1045" t="s">
        <v>4058</v>
      </c>
      <c r="E1045" t="s">
        <v>11</v>
      </c>
      <c r="F1045">
        <v>2011</v>
      </c>
      <c r="G1045">
        <v>6.9</v>
      </c>
      <c r="H1045">
        <v>61094903</v>
      </c>
      <c r="I1045">
        <v>30000000</v>
      </c>
      <c r="J1045">
        <f t="shared" si="16"/>
        <v>31094903</v>
      </c>
      <c r="K1045">
        <f>Table1[[#This Row],[Profit]]*100/Table1[[#This Row],[budget]]</f>
        <v>103.64967666666666</v>
      </c>
      <c r="M1045" t="s">
        <v>6366</v>
      </c>
      <c r="N1045" t="s">
        <v>1426</v>
      </c>
    </row>
    <row r="1046" spans="1:17" x14ac:dyDescent="0.45">
      <c r="A1046" t="s">
        <v>56</v>
      </c>
      <c r="B1046">
        <v>126</v>
      </c>
      <c r="C1046" t="s">
        <v>244</v>
      </c>
      <c r="D1046" t="s">
        <v>3000</v>
      </c>
      <c r="E1046" t="s">
        <v>11</v>
      </c>
      <c r="F1046">
        <v>1992</v>
      </c>
      <c r="G1046">
        <v>7</v>
      </c>
      <c r="H1046">
        <v>162831698</v>
      </c>
      <c r="I1046">
        <v>80000000</v>
      </c>
      <c r="J1046">
        <f t="shared" si="16"/>
        <v>82831698</v>
      </c>
      <c r="K1046">
        <f>Table1[[#This Row],[Profit]]*100/Table1[[#This Row],[budget]]</f>
        <v>103.53962249999999</v>
      </c>
    </row>
    <row r="1047" spans="1:17" x14ac:dyDescent="0.45">
      <c r="A1047" t="s">
        <v>1911</v>
      </c>
      <c r="B1047">
        <v>84</v>
      </c>
      <c r="C1047" t="s">
        <v>187</v>
      </c>
      <c r="D1047" t="s">
        <v>5335</v>
      </c>
      <c r="E1047" t="s">
        <v>11</v>
      </c>
      <c r="F1047">
        <v>2007</v>
      </c>
      <c r="G1047">
        <v>5.9</v>
      </c>
      <c r="H1047">
        <v>20339754</v>
      </c>
      <c r="I1047">
        <v>10000000</v>
      </c>
      <c r="J1047">
        <f t="shared" si="16"/>
        <v>10339754</v>
      </c>
      <c r="K1047">
        <f>Table1[[#This Row],[Profit]]*100/Table1[[#This Row],[budget]]</f>
        <v>103.39754000000001</v>
      </c>
      <c r="M1047" t="s">
        <v>6359</v>
      </c>
    </row>
    <row r="1048" spans="1:17" x14ac:dyDescent="0.45">
      <c r="A1048" t="s">
        <v>1564</v>
      </c>
      <c r="B1048">
        <v>105</v>
      </c>
      <c r="C1048" t="s">
        <v>887</v>
      </c>
      <c r="D1048" t="s">
        <v>5327</v>
      </c>
      <c r="E1048" t="s">
        <v>11</v>
      </c>
      <c r="F1048">
        <v>2006</v>
      </c>
      <c r="G1048">
        <v>6.8</v>
      </c>
      <c r="H1048">
        <v>20338609</v>
      </c>
      <c r="I1048">
        <v>10000000</v>
      </c>
      <c r="J1048">
        <f t="shared" si="16"/>
        <v>10338609</v>
      </c>
      <c r="K1048">
        <f>Table1[[#This Row],[Profit]]*100/Table1[[#This Row],[budget]]</f>
        <v>103.38609</v>
      </c>
      <c r="M1048" t="s">
        <v>589</v>
      </c>
      <c r="N1048" t="s">
        <v>6360</v>
      </c>
    </row>
    <row r="1049" spans="1:17" x14ac:dyDescent="0.45">
      <c r="A1049" t="s">
        <v>64</v>
      </c>
      <c r="B1049">
        <v>117</v>
      </c>
      <c r="C1049" t="s">
        <v>65</v>
      </c>
      <c r="D1049" t="s">
        <v>2803</v>
      </c>
      <c r="E1049" t="s">
        <v>11</v>
      </c>
      <c r="F1049">
        <v>2006</v>
      </c>
      <c r="G1049">
        <v>7.2</v>
      </c>
      <c r="H1049">
        <v>244052771</v>
      </c>
      <c r="I1049">
        <v>120000000</v>
      </c>
      <c r="J1049">
        <f t="shared" si="16"/>
        <v>124052771</v>
      </c>
      <c r="K1049">
        <f>Table1[[#This Row],[Profit]]*100/Table1[[#This Row],[budget]]</f>
        <v>103.37730916666666</v>
      </c>
      <c r="M1049" t="s">
        <v>6362</v>
      </c>
      <c r="N1049" t="s">
        <v>302</v>
      </c>
      <c r="O1049" t="s">
        <v>6363</v>
      </c>
      <c r="P1049" t="s">
        <v>6361</v>
      </c>
    </row>
    <row r="1050" spans="1:17" x14ac:dyDescent="0.45">
      <c r="A1050" t="s">
        <v>468</v>
      </c>
      <c r="B1050">
        <v>139</v>
      </c>
      <c r="C1050" t="s">
        <v>392</v>
      </c>
      <c r="D1050" t="s">
        <v>3716</v>
      </c>
      <c r="E1050" t="s">
        <v>11</v>
      </c>
      <c r="F1050">
        <v>1999</v>
      </c>
      <c r="G1050">
        <v>7.3</v>
      </c>
      <c r="H1050">
        <v>81292135</v>
      </c>
      <c r="I1050">
        <v>40000000</v>
      </c>
      <c r="J1050">
        <f t="shared" si="16"/>
        <v>41292135</v>
      </c>
      <c r="K1050">
        <f>Table1[[#This Row],[Profit]]*100/Table1[[#This Row],[budget]]</f>
        <v>103.2303375</v>
      </c>
      <c r="M1050" t="s">
        <v>589</v>
      </c>
      <c r="N1050" t="s">
        <v>1426</v>
      </c>
    </row>
    <row r="1051" spans="1:17" x14ac:dyDescent="0.45">
      <c r="A1051" t="s">
        <v>137</v>
      </c>
      <c r="B1051">
        <v>124</v>
      </c>
      <c r="C1051" t="s">
        <v>138</v>
      </c>
      <c r="D1051" t="s">
        <v>2965</v>
      </c>
      <c r="E1051" t="s">
        <v>11</v>
      </c>
      <c r="F1051">
        <v>1997</v>
      </c>
      <c r="G1051">
        <v>6.4</v>
      </c>
      <c r="H1051">
        <v>172620724</v>
      </c>
      <c r="I1051">
        <v>85000000</v>
      </c>
      <c r="J1051">
        <f t="shared" si="16"/>
        <v>87620724</v>
      </c>
      <c r="K1051">
        <f>Table1[[#This Row],[Profit]]*100/Table1[[#This Row],[budget]]</f>
        <v>103.08320470588235</v>
      </c>
      <c r="M1051" t="s">
        <v>178</v>
      </c>
      <c r="N1051" t="s">
        <v>589</v>
      </c>
      <c r="O1051" t="s">
        <v>1426</v>
      </c>
    </row>
    <row r="1052" spans="1:17" x14ac:dyDescent="0.45">
      <c r="A1052" t="s">
        <v>317</v>
      </c>
      <c r="B1052">
        <v>122</v>
      </c>
      <c r="C1052" t="s">
        <v>562</v>
      </c>
      <c r="D1052" t="s">
        <v>3106</v>
      </c>
      <c r="E1052" t="s">
        <v>11</v>
      </c>
      <c r="F1052">
        <v>2006</v>
      </c>
      <c r="G1052">
        <v>6.6</v>
      </c>
      <c r="H1052">
        <v>148213377</v>
      </c>
      <c r="I1052">
        <v>73000000</v>
      </c>
      <c r="J1052">
        <f t="shared" si="16"/>
        <v>75213377</v>
      </c>
      <c r="K1052">
        <f>Table1[[#This Row],[Profit]]*100/Table1[[#This Row],[budget]]</f>
        <v>103.03202328767124</v>
      </c>
      <c r="M1052" t="s">
        <v>302</v>
      </c>
      <c r="N1052" t="s">
        <v>6361</v>
      </c>
    </row>
    <row r="1053" spans="1:17" x14ac:dyDescent="0.45">
      <c r="A1053" t="s">
        <v>633</v>
      </c>
      <c r="B1053">
        <v>135</v>
      </c>
      <c r="C1053" t="s">
        <v>48</v>
      </c>
      <c r="D1053" t="s">
        <v>3974</v>
      </c>
      <c r="E1053" t="s">
        <v>11</v>
      </c>
      <c r="F1053">
        <v>1995</v>
      </c>
      <c r="G1053">
        <v>7.5</v>
      </c>
      <c r="H1053">
        <v>70960517</v>
      </c>
      <c r="I1053">
        <v>35000000</v>
      </c>
      <c r="J1053">
        <f t="shared" si="16"/>
        <v>35960517</v>
      </c>
      <c r="K1053">
        <f>Table1[[#This Row],[Profit]]*100/Table1[[#This Row],[budget]]</f>
        <v>102.74433428571429</v>
      </c>
      <c r="M1053" t="s">
        <v>2286</v>
      </c>
    </row>
    <row r="1054" spans="1:17" x14ac:dyDescent="0.45">
      <c r="A1054" t="s">
        <v>1769</v>
      </c>
      <c r="B1054">
        <v>88</v>
      </c>
      <c r="C1054" t="s">
        <v>702</v>
      </c>
      <c r="D1054" t="s">
        <v>5418</v>
      </c>
      <c r="E1054" t="s">
        <v>11</v>
      </c>
      <c r="F1054">
        <v>2004</v>
      </c>
      <c r="G1054">
        <v>7.1</v>
      </c>
      <c r="H1054">
        <v>18225165</v>
      </c>
      <c r="I1054">
        <v>9000000</v>
      </c>
      <c r="J1054">
        <f t="shared" si="16"/>
        <v>9225165</v>
      </c>
      <c r="K1054">
        <f>Table1[[#This Row],[Profit]]*100/Table1[[#This Row],[budget]]</f>
        <v>102.50183333333334</v>
      </c>
      <c r="M1054" t="s">
        <v>302</v>
      </c>
    </row>
    <row r="1055" spans="1:17" x14ac:dyDescent="0.45">
      <c r="A1055" t="s">
        <v>403</v>
      </c>
      <c r="B1055">
        <v>102</v>
      </c>
      <c r="C1055" t="s">
        <v>302</v>
      </c>
      <c r="D1055" t="s">
        <v>3040</v>
      </c>
      <c r="E1055" t="s">
        <v>11</v>
      </c>
      <c r="F1055">
        <v>2010</v>
      </c>
      <c r="G1055">
        <v>6</v>
      </c>
      <c r="H1055">
        <v>162001186</v>
      </c>
      <c r="I1055">
        <v>80000000</v>
      </c>
      <c r="J1055">
        <f t="shared" si="16"/>
        <v>82001186</v>
      </c>
      <c r="K1055">
        <f>Table1[[#This Row],[Profit]]*100/Table1[[#This Row],[budget]]</f>
        <v>102.50148249999999</v>
      </c>
    </row>
    <row r="1056" spans="1:17" x14ac:dyDescent="0.45">
      <c r="A1056" t="s">
        <v>102</v>
      </c>
      <c r="B1056">
        <v>119</v>
      </c>
      <c r="C1056" t="s">
        <v>215</v>
      </c>
      <c r="D1056" t="s">
        <v>3260</v>
      </c>
      <c r="E1056" t="s">
        <v>11</v>
      </c>
      <c r="F1056">
        <v>2002</v>
      </c>
      <c r="G1056">
        <v>7.9</v>
      </c>
      <c r="H1056">
        <v>121468960</v>
      </c>
      <c r="I1056">
        <v>60000000</v>
      </c>
      <c r="J1056">
        <f t="shared" si="16"/>
        <v>61468960</v>
      </c>
      <c r="K1056">
        <f>Table1[[#This Row],[Profit]]*100/Table1[[#This Row],[budget]]</f>
        <v>102.44826666666667</v>
      </c>
      <c r="M1056" t="s">
        <v>6366</v>
      </c>
      <c r="N1056" t="s">
        <v>1426</v>
      </c>
    </row>
    <row r="1057" spans="1:16" x14ac:dyDescent="0.45">
      <c r="A1057" t="s">
        <v>2013</v>
      </c>
      <c r="B1057">
        <v>104</v>
      </c>
      <c r="C1057" t="s">
        <v>978</v>
      </c>
      <c r="D1057" t="s">
        <v>5503</v>
      </c>
      <c r="E1057" t="s">
        <v>11</v>
      </c>
      <c r="F1057">
        <v>2013</v>
      </c>
      <c r="G1057">
        <v>7.4</v>
      </c>
      <c r="H1057">
        <v>16168741</v>
      </c>
      <c r="I1057">
        <v>8000000</v>
      </c>
      <c r="J1057">
        <f t="shared" si="16"/>
        <v>8168741</v>
      </c>
      <c r="K1057">
        <f>Table1[[#This Row],[Profit]]*100/Table1[[#This Row],[budget]]</f>
        <v>102.1092625</v>
      </c>
      <c r="M1057" t="s">
        <v>6360</v>
      </c>
    </row>
    <row r="1058" spans="1:16" x14ac:dyDescent="0.45">
      <c r="A1058" t="s">
        <v>465</v>
      </c>
      <c r="B1058">
        <v>95</v>
      </c>
      <c r="C1058" t="s">
        <v>756</v>
      </c>
      <c r="D1058" t="s">
        <v>3362</v>
      </c>
      <c r="E1058" t="s">
        <v>11</v>
      </c>
      <c r="F1058">
        <v>2005</v>
      </c>
      <c r="G1058">
        <v>5.5</v>
      </c>
      <c r="H1058">
        <v>113006880</v>
      </c>
      <c r="I1058">
        <v>56000000</v>
      </c>
      <c r="J1058">
        <f t="shared" si="16"/>
        <v>57006880</v>
      </c>
      <c r="K1058">
        <f>Table1[[#This Row],[Profit]]*100/Table1[[#This Row],[budget]]</f>
        <v>101.798</v>
      </c>
      <c r="M1058" t="s">
        <v>302</v>
      </c>
      <c r="N1058" t="s">
        <v>589</v>
      </c>
      <c r="O1058" t="s">
        <v>6363</v>
      </c>
      <c r="P1058" t="s">
        <v>1426</v>
      </c>
    </row>
    <row r="1059" spans="1:16" x14ac:dyDescent="0.45">
      <c r="A1059" t="s">
        <v>1686</v>
      </c>
      <c r="B1059">
        <v>94</v>
      </c>
      <c r="C1059" t="s">
        <v>1687</v>
      </c>
      <c r="D1059" t="s">
        <v>4950</v>
      </c>
      <c r="E1059" t="s">
        <v>11</v>
      </c>
      <c r="F1059">
        <v>2002</v>
      </c>
      <c r="G1059">
        <v>4.0999999999999996</v>
      </c>
      <c r="H1059">
        <v>30259652</v>
      </c>
      <c r="I1059">
        <v>15000000</v>
      </c>
      <c r="J1059">
        <f t="shared" si="16"/>
        <v>15259652</v>
      </c>
      <c r="K1059">
        <f>Table1[[#This Row],[Profit]]*100/Table1[[#This Row],[budget]]</f>
        <v>101.73101333333334</v>
      </c>
      <c r="M1059" t="s">
        <v>999</v>
      </c>
      <c r="N1059" t="s">
        <v>1426</v>
      </c>
    </row>
    <row r="1060" spans="1:16" x14ac:dyDescent="0.45">
      <c r="A1060" t="s">
        <v>96</v>
      </c>
      <c r="B1060">
        <v>132</v>
      </c>
      <c r="C1060" t="s">
        <v>15</v>
      </c>
      <c r="D1060" t="s">
        <v>3126</v>
      </c>
      <c r="E1060" t="s">
        <v>11</v>
      </c>
      <c r="F1060">
        <v>2002</v>
      </c>
      <c r="G1060">
        <v>5.8</v>
      </c>
      <c r="H1060">
        <v>141204016</v>
      </c>
      <c r="I1060">
        <v>70000000</v>
      </c>
      <c r="J1060">
        <f t="shared" si="16"/>
        <v>71204016</v>
      </c>
      <c r="K1060">
        <f>Table1[[#This Row],[Profit]]*100/Table1[[#This Row],[budget]]</f>
        <v>101.72002285714285</v>
      </c>
      <c r="M1060" t="s">
        <v>178</v>
      </c>
      <c r="N1060" t="s">
        <v>1426</v>
      </c>
    </row>
    <row r="1061" spans="1:16" x14ac:dyDescent="0.45">
      <c r="A1061" t="s">
        <v>572</v>
      </c>
      <c r="B1061">
        <v>85</v>
      </c>
      <c r="C1061" t="s">
        <v>101</v>
      </c>
      <c r="D1061" t="s">
        <v>3112</v>
      </c>
      <c r="E1061" t="s">
        <v>11</v>
      </c>
      <c r="F1061">
        <v>1998</v>
      </c>
      <c r="G1061">
        <v>5.3</v>
      </c>
      <c r="H1061">
        <v>144156464</v>
      </c>
      <c r="I1061">
        <v>71500000</v>
      </c>
      <c r="J1061">
        <f t="shared" si="16"/>
        <v>72656464</v>
      </c>
      <c r="K1061">
        <f>Table1[[#This Row],[Profit]]*100/Table1[[#This Row],[budget]]</f>
        <v>101.61743216783216</v>
      </c>
      <c r="M1061" t="s">
        <v>6363</v>
      </c>
      <c r="N1061" t="s">
        <v>6364</v>
      </c>
    </row>
    <row r="1062" spans="1:16" x14ac:dyDescent="0.45">
      <c r="A1062" t="s">
        <v>911</v>
      </c>
      <c r="B1062">
        <v>89</v>
      </c>
      <c r="C1062" t="s">
        <v>302</v>
      </c>
      <c r="D1062" t="s">
        <v>3632</v>
      </c>
      <c r="E1062" t="s">
        <v>11</v>
      </c>
      <c r="F1062">
        <v>2006</v>
      </c>
      <c r="G1062">
        <v>5.0999999999999996</v>
      </c>
      <c r="H1062">
        <v>90703745</v>
      </c>
      <c r="I1062">
        <v>45000000</v>
      </c>
      <c r="J1062">
        <f t="shared" si="16"/>
        <v>45703745</v>
      </c>
      <c r="K1062">
        <f>Table1[[#This Row],[Profit]]*100/Table1[[#This Row],[budget]]</f>
        <v>101.56387777777778</v>
      </c>
    </row>
    <row r="1063" spans="1:16" x14ac:dyDescent="0.45">
      <c r="A1063" t="s">
        <v>312</v>
      </c>
      <c r="B1063">
        <v>126</v>
      </c>
      <c r="C1063" t="s">
        <v>281</v>
      </c>
      <c r="D1063" t="s">
        <v>4951</v>
      </c>
      <c r="E1063" t="s">
        <v>11</v>
      </c>
      <c r="F1063">
        <v>2007</v>
      </c>
      <c r="G1063">
        <v>7.6</v>
      </c>
      <c r="H1063">
        <v>30226144</v>
      </c>
      <c r="I1063">
        <v>15000000</v>
      </c>
      <c r="J1063">
        <f t="shared" si="16"/>
        <v>15226144</v>
      </c>
      <c r="K1063">
        <f>Table1[[#This Row],[Profit]]*100/Table1[[#This Row],[budget]]</f>
        <v>101.50762666666667</v>
      </c>
      <c r="M1063" t="s">
        <v>589</v>
      </c>
    </row>
    <row r="1064" spans="1:16" x14ac:dyDescent="0.45">
      <c r="A1064" t="s">
        <v>2511</v>
      </c>
      <c r="B1064">
        <v>98</v>
      </c>
      <c r="C1064" t="s">
        <v>2512</v>
      </c>
      <c r="D1064" t="s">
        <v>5522</v>
      </c>
      <c r="E1064" t="s">
        <v>11</v>
      </c>
      <c r="F1064">
        <v>1995</v>
      </c>
      <c r="G1064">
        <v>6.6</v>
      </c>
      <c r="H1064">
        <v>16115878</v>
      </c>
      <c r="I1064">
        <v>8000000</v>
      </c>
      <c r="J1064">
        <f t="shared" si="16"/>
        <v>8115878</v>
      </c>
      <c r="K1064">
        <f>Table1[[#This Row],[Profit]]*100/Table1[[#This Row],[budget]]</f>
        <v>101.448475</v>
      </c>
      <c r="M1064" t="s">
        <v>6364</v>
      </c>
      <c r="N1064" t="s">
        <v>999</v>
      </c>
      <c r="O1064" t="s">
        <v>6366</v>
      </c>
      <c r="P1064" t="s">
        <v>1426</v>
      </c>
    </row>
    <row r="1065" spans="1:16" x14ac:dyDescent="0.45">
      <c r="A1065" t="s">
        <v>62</v>
      </c>
      <c r="B1065">
        <v>150</v>
      </c>
      <c r="C1065" t="s">
        <v>21</v>
      </c>
      <c r="D1065" t="s">
        <v>2606</v>
      </c>
      <c r="E1065" t="s">
        <v>11</v>
      </c>
      <c r="F1065">
        <v>2009</v>
      </c>
      <c r="G1065">
        <v>6</v>
      </c>
      <c r="H1065">
        <v>402076689</v>
      </c>
      <c r="I1065">
        <v>200000000</v>
      </c>
      <c r="J1065">
        <f t="shared" si="16"/>
        <v>202076689</v>
      </c>
      <c r="K1065">
        <f>Table1[[#This Row],[Profit]]*100/Table1[[#This Row],[budget]]</f>
        <v>101.03834449999999</v>
      </c>
      <c r="M1065" t="s">
        <v>178</v>
      </c>
      <c r="N1065" t="s">
        <v>1630</v>
      </c>
    </row>
    <row r="1066" spans="1:16" x14ac:dyDescent="0.45">
      <c r="A1066" t="s">
        <v>2442</v>
      </c>
      <c r="B1066">
        <v>113</v>
      </c>
      <c r="C1066" t="s">
        <v>589</v>
      </c>
      <c r="D1066" t="s">
        <v>6208</v>
      </c>
      <c r="E1066" t="s">
        <v>2443</v>
      </c>
      <c r="F1066">
        <v>2007</v>
      </c>
      <c r="G1066">
        <v>7.9</v>
      </c>
      <c r="H1066">
        <v>1185783</v>
      </c>
      <c r="I1066">
        <v>590000</v>
      </c>
      <c r="J1066">
        <f t="shared" si="16"/>
        <v>595783</v>
      </c>
      <c r="K1066">
        <f>Table1[[#This Row],[Profit]]*100/Table1[[#This Row],[budget]]</f>
        <v>100.98016949152543</v>
      </c>
    </row>
    <row r="1067" spans="1:16" x14ac:dyDescent="0.45">
      <c r="A1067" t="s">
        <v>1208</v>
      </c>
      <c r="B1067">
        <v>99</v>
      </c>
      <c r="C1067" t="s">
        <v>306</v>
      </c>
      <c r="D1067" t="s">
        <v>4098</v>
      </c>
      <c r="E1067" t="s">
        <v>11</v>
      </c>
      <c r="F1067">
        <v>2008</v>
      </c>
      <c r="G1067">
        <v>6</v>
      </c>
      <c r="H1067">
        <v>60269340</v>
      </c>
      <c r="I1067">
        <v>30000000</v>
      </c>
      <c r="J1067">
        <f t="shared" si="16"/>
        <v>30269340</v>
      </c>
      <c r="K1067">
        <f>Table1[[#This Row],[Profit]]*100/Table1[[#This Row],[budget]]</f>
        <v>100.8978</v>
      </c>
      <c r="M1067" t="s">
        <v>2286</v>
      </c>
    </row>
    <row r="1068" spans="1:16" x14ac:dyDescent="0.45">
      <c r="A1068" t="s">
        <v>917</v>
      </c>
      <c r="B1068">
        <v>115</v>
      </c>
      <c r="C1068" t="s">
        <v>1177</v>
      </c>
      <c r="D1068" t="s">
        <v>4956</v>
      </c>
      <c r="E1068" t="s">
        <v>11</v>
      </c>
      <c r="F1068">
        <v>2014</v>
      </c>
      <c r="G1068">
        <v>6.7</v>
      </c>
      <c r="H1068">
        <v>30127963</v>
      </c>
      <c r="I1068">
        <v>15000000</v>
      </c>
      <c r="J1068">
        <f t="shared" si="16"/>
        <v>15127963</v>
      </c>
      <c r="K1068">
        <f>Table1[[#This Row],[Profit]]*100/Table1[[#This Row],[budget]]</f>
        <v>100.85308666666667</v>
      </c>
      <c r="M1068" t="s">
        <v>6363</v>
      </c>
      <c r="N1068" t="s">
        <v>6361</v>
      </c>
    </row>
    <row r="1069" spans="1:16" x14ac:dyDescent="0.45">
      <c r="A1069" t="s">
        <v>9</v>
      </c>
      <c r="B1069">
        <v>153</v>
      </c>
      <c r="C1069" t="s">
        <v>127</v>
      </c>
      <c r="D1069" t="s">
        <v>2851</v>
      </c>
      <c r="E1069" t="s">
        <v>11</v>
      </c>
      <c r="F1069">
        <v>1991</v>
      </c>
      <c r="G1069">
        <v>8.5</v>
      </c>
      <c r="H1069">
        <v>204843350</v>
      </c>
      <c r="I1069">
        <v>102000000</v>
      </c>
      <c r="J1069">
        <f t="shared" si="16"/>
        <v>102843350</v>
      </c>
      <c r="K1069">
        <f>Table1[[#This Row],[Profit]]*100/Table1[[#This Row],[budget]]</f>
        <v>100.8268137254902</v>
      </c>
      <c r="M1069" t="s">
        <v>1630</v>
      </c>
    </row>
    <row r="1070" spans="1:16" x14ac:dyDescent="0.45">
      <c r="A1070" t="s">
        <v>850</v>
      </c>
      <c r="B1070">
        <v>148</v>
      </c>
      <c r="C1070" t="s">
        <v>1294</v>
      </c>
      <c r="D1070" t="s">
        <v>4245</v>
      </c>
      <c r="E1070" t="s">
        <v>11</v>
      </c>
      <c r="F1070">
        <v>1980</v>
      </c>
      <c r="G1070">
        <v>7.9</v>
      </c>
      <c r="H1070">
        <v>54200000</v>
      </c>
      <c r="I1070">
        <v>27000000</v>
      </c>
      <c r="J1070">
        <f t="shared" si="16"/>
        <v>27200000</v>
      </c>
      <c r="K1070">
        <f>Table1[[#This Row],[Profit]]*100/Table1[[#This Row],[budget]]</f>
        <v>100.74074074074075</v>
      </c>
      <c r="M1070" t="s">
        <v>302</v>
      </c>
      <c r="N1070" t="s">
        <v>6359</v>
      </c>
      <c r="O1070" t="s">
        <v>6360</v>
      </c>
    </row>
    <row r="1071" spans="1:16" x14ac:dyDescent="0.45">
      <c r="A1071" t="s">
        <v>1644</v>
      </c>
      <c r="B1071">
        <v>110</v>
      </c>
      <c r="C1071" t="s">
        <v>758</v>
      </c>
      <c r="D1071" t="s">
        <v>4920</v>
      </c>
      <c r="E1071" t="s">
        <v>11</v>
      </c>
      <c r="F1071">
        <v>1991</v>
      </c>
      <c r="G1071">
        <v>5.5</v>
      </c>
      <c r="H1071">
        <v>30102717</v>
      </c>
      <c r="I1071">
        <v>15000000</v>
      </c>
      <c r="J1071">
        <f t="shared" si="16"/>
        <v>15102717</v>
      </c>
      <c r="K1071">
        <f>Table1[[#This Row],[Profit]]*100/Table1[[#This Row],[budget]]</f>
        <v>100.68478</v>
      </c>
      <c r="M1071" t="s">
        <v>6359</v>
      </c>
    </row>
    <row r="1072" spans="1:16" x14ac:dyDescent="0.45">
      <c r="A1072" t="s">
        <v>345</v>
      </c>
      <c r="B1072">
        <v>100</v>
      </c>
      <c r="C1072" t="s">
        <v>101</v>
      </c>
      <c r="D1072" t="s">
        <v>3459</v>
      </c>
      <c r="E1072" t="s">
        <v>11</v>
      </c>
      <c r="F1072">
        <v>1995</v>
      </c>
      <c r="G1072">
        <v>6</v>
      </c>
      <c r="H1072">
        <v>100328194</v>
      </c>
      <c r="I1072">
        <v>50000000</v>
      </c>
      <c r="J1072">
        <f t="shared" si="16"/>
        <v>50328194</v>
      </c>
      <c r="K1072">
        <f>Table1[[#This Row],[Profit]]*100/Table1[[#This Row],[budget]]</f>
        <v>100.65638800000001</v>
      </c>
      <c r="M1072" t="s">
        <v>6363</v>
      </c>
      <c r="N1072" t="s">
        <v>6364</v>
      </c>
    </row>
    <row r="1073" spans="1:16" x14ac:dyDescent="0.45">
      <c r="A1073" t="s">
        <v>140</v>
      </c>
      <c r="B1073">
        <v>93</v>
      </c>
      <c r="C1073" t="s">
        <v>60</v>
      </c>
      <c r="D1073" t="s">
        <v>2669</v>
      </c>
      <c r="E1073" t="s">
        <v>11</v>
      </c>
      <c r="F1073">
        <v>2007</v>
      </c>
      <c r="G1073">
        <v>6.1</v>
      </c>
      <c r="H1073">
        <v>320706665</v>
      </c>
      <c r="I1073">
        <v>160000000</v>
      </c>
      <c r="J1073">
        <f t="shared" si="16"/>
        <v>160706665</v>
      </c>
      <c r="K1073">
        <f>Table1[[#This Row],[Profit]]*100/Table1[[#This Row],[budget]]</f>
        <v>100.441665625</v>
      </c>
      <c r="M1073" t="s">
        <v>6362</v>
      </c>
      <c r="N1073" t="s">
        <v>302</v>
      </c>
      <c r="O1073" t="s">
        <v>6363</v>
      </c>
      <c r="P1073" t="s">
        <v>6364</v>
      </c>
    </row>
    <row r="1074" spans="1:16" x14ac:dyDescent="0.45">
      <c r="A1074" t="s">
        <v>796</v>
      </c>
      <c r="B1074">
        <v>116</v>
      </c>
      <c r="C1074" t="s">
        <v>115</v>
      </c>
      <c r="D1074" t="s">
        <v>3424</v>
      </c>
      <c r="E1074" t="s">
        <v>11</v>
      </c>
      <c r="F1074">
        <v>1980</v>
      </c>
      <c r="G1074">
        <v>6.8</v>
      </c>
      <c r="H1074">
        <v>108200000</v>
      </c>
      <c r="I1074">
        <v>54000000</v>
      </c>
      <c r="J1074">
        <f t="shared" si="16"/>
        <v>54200000</v>
      </c>
      <c r="K1074">
        <f>Table1[[#This Row],[Profit]]*100/Table1[[#This Row],[budget]]</f>
        <v>100.37037037037037</v>
      </c>
      <c r="M1074" t="s">
        <v>178</v>
      </c>
      <c r="N1074" t="s">
        <v>2286</v>
      </c>
      <c r="O1074" t="s">
        <v>1630</v>
      </c>
    </row>
    <row r="1075" spans="1:16" x14ac:dyDescent="0.45">
      <c r="A1075" t="s">
        <v>1209</v>
      </c>
      <c r="B1075">
        <v>114</v>
      </c>
      <c r="C1075" t="s">
        <v>48</v>
      </c>
      <c r="D1075" t="s">
        <v>4099</v>
      </c>
      <c r="E1075" t="s">
        <v>11</v>
      </c>
      <c r="F1075">
        <v>1998</v>
      </c>
      <c r="G1075">
        <v>5.9</v>
      </c>
      <c r="H1075">
        <v>60033780</v>
      </c>
      <c r="I1075">
        <v>30000000</v>
      </c>
      <c r="J1075">
        <f t="shared" si="16"/>
        <v>30033780</v>
      </c>
      <c r="K1075">
        <f>Table1[[#This Row],[Profit]]*100/Table1[[#This Row],[budget]]</f>
        <v>100.1126</v>
      </c>
      <c r="M1075" t="s">
        <v>2286</v>
      </c>
    </row>
    <row r="1076" spans="1:16" x14ac:dyDescent="0.45">
      <c r="A1076" t="s">
        <v>1122</v>
      </c>
      <c r="B1076">
        <v>95</v>
      </c>
      <c r="C1076" t="s">
        <v>392</v>
      </c>
      <c r="D1076" t="s">
        <v>5563</v>
      </c>
      <c r="E1076" t="s">
        <v>11</v>
      </c>
      <c r="F1076">
        <v>1999</v>
      </c>
      <c r="G1076">
        <v>6.1</v>
      </c>
      <c r="H1076">
        <v>14003141</v>
      </c>
      <c r="I1076">
        <v>7000000</v>
      </c>
      <c r="J1076">
        <f t="shared" si="16"/>
        <v>7003141</v>
      </c>
      <c r="K1076">
        <f>Table1[[#This Row],[Profit]]*100/Table1[[#This Row],[budget]]</f>
        <v>100.04487142857143</v>
      </c>
      <c r="M1076" t="s">
        <v>589</v>
      </c>
      <c r="N1076" t="s">
        <v>1426</v>
      </c>
    </row>
    <row r="1077" spans="1:16" x14ac:dyDescent="0.45">
      <c r="A1077" t="s">
        <v>1660</v>
      </c>
      <c r="B1077">
        <v>134</v>
      </c>
      <c r="C1077" t="s">
        <v>48</v>
      </c>
      <c r="D1077" t="s">
        <v>5234</v>
      </c>
      <c r="E1077" t="s">
        <v>11</v>
      </c>
      <c r="F1077">
        <v>1993</v>
      </c>
      <c r="G1077">
        <v>7.9</v>
      </c>
      <c r="H1077">
        <v>22954968</v>
      </c>
      <c r="I1077">
        <v>11500000</v>
      </c>
      <c r="J1077">
        <f t="shared" si="16"/>
        <v>11454968</v>
      </c>
      <c r="K1077">
        <f>Table1[[#This Row],[Profit]]*100/Table1[[#This Row],[budget]]</f>
        <v>99.608417391304343</v>
      </c>
      <c r="M1077" t="s">
        <v>2286</v>
      </c>
    </row>
    <row r="1078" spans="1:16" x14ac:dyDescent="0.45">
      <c r="A1078" t="s">
        <v>1328</v>
      </c>
      <c r="B1078">
        <v>95</v>
      </c>
      <c r="C1078" t="s">
        <v>302</v>
      </c>
      <c r="D1078" t="s">
        <v>3640</v>
      </c>
      <c r="E1078" t="s">
        <v>11</v>
      </c>
      <c r="F1078">
        <v>2003</v>
      </c>
      <c r="G1078">
        <v>4.5999999999999996</v>
      </c>
      <c r="H1078">
        <v>89808372</v>
      </c>
      <c r="I1078">
        <v>45000000</v>
      </c>
      <c r="J1078">
        <f t="shared" si="16"/>
        <v>44808372</v>
      </c>
      <c r="K1078">
        <f>Table1[[#This Row],[Profit]]*100/Table1[[#This Row],[budget]]</f>
        <v>99.574160000000006</v>
      </c>
    </row>
    <row r="1079" spans="1:16" x14ac:dyDescent="0.45">
      <c r="A1079" t="s">
        <v>1450</v>
      </c>
      <c r="B1079">
        <v>114</v>
      </c>
      <c r="C1079" t="s">
        <v>940</v>
      </c>
      <c r="D1079" t="s">
        <v>3975</v>
      </c>
      <c r="E1079" t="s">
        <v>11</v>
      </c>
      <c r="F1079">
        <v>1982</v>
      </c>
      <c r="G1079">
        <v>5.8</v>
      </c>
      <c r="H1079">
        <v>69700000</v>
      </c>
      <c r="I1079">
        <v>35000000</v>
      </c>
      <c r="J1079">
        <f t="shared" si="16"/>
        <v>34700000</v>
      </c>
      <c r="K1079">
        <f>Table1[[#This Row],[Profit]]*100/Table1[[#This Row],[budget]]</f>
        <v>99.142857142857139</v>
      </c>
      <c r="M1079" t="s">
        <v>6365</v>
      </c>
    </row>
    <row r="1080" spans="1:16" x14ac:dyDescent="0.45">
      <c r="A1080" t="s">
        <v>1220</v>
      </c>
      <c r="B1080">
        <v>93</v>
      </c>
      <c r="C1080" t="s">
        <v>702</v>
      </c>
      <c r="D1080" t="s">
        <v>4588</v>
      </c>
      <c r="E1080" t="s">
        <v>11</v>
      </c>
      <c r="F1080">
        <v>2007</v>
      </c>
      <c r="G1080">
        <v>2.2999999999999998</v>
      </c>
      <c r="H1080">
        <v>39737645</v>
      </c>
      <c r="I1080">
        <v>20000000</v>
      </c>
      <c r="J1080">
        <f t="shared" si="16"/>
        <v>19737645</v>
      </c>
      <c r="K1080">
        <f>Table1[[#This Row],[Profit]]*100/Table1[[#This Row],[budget]]</f>
        <v>98.688225000000003</v>
      </c>
      <c r="M1080" t="s">
        <v>302</v>
      </c>
    </row>
    <row r="1081" spans="1:16" x14ac:dyDescent="0.45">
      <c r="A1081" t="s">
        <v>1212</v>
      </c>
      <c r="B1081">
        <v>107</v>
      </c>
      <c r="C1081" t="s">
        <v>51</v>
      </c>
      <c r="D1081" t="s">
        <v>4234</v>
      </c>
      <c r="E1081" t="s">
        <v>11</v>
      </c>
      <c r="F1081">
        <v>1989</v>
      </c>
      <c r="G1081">
        <v>5.4</v>
      </c>
      <c r="H1081">
        <v>55210049</v>
      </c>
      <c r="I1081">
        <v>27800000</v>
      </c>
      <c r="J1081">
        <f t="shared" si="16"/>
        <v>27410049</v>
      </c>
      <c r="K1081">
        <f>Table1[[#This Row],[Profit]]*100/Table1[[#This Row],[budget]]</f>
        <v>98.597298561151078</v>
      </c>
      <c r="M1081" t="s">
        <v>178</v>
      </c>
      <c r="N1081" t="s">
        <v>1630</v>
      </c>
      <c r="O1081" t="s">
        <v>1426</v>
      </c>
    </row>
    <row r="1082" spans="1:16" x14ac:dyDescent="0.45">
      <c r="A1082" t="s">
        <v>131</v>
      </c>
      <c r="B1082">
        <v>112</v>
      </c>
      <c r="C1082" t="s">
        <v>392</v>
      </c>
      <c r="D1082" t="s">
        <v>3560</v>
      </c>
      <c r="E1082" t="s">
        <v>11</v>
      </c>
      <c r="F1082">
        <v>2002</v>
      </c>
      <c r="G1082">
        <v>6.8</v>
      </c>
      <c r="H1082">
        <v>95308367</v>
      </c>
      <c r="I1082">
        <v>48000000</v>
      </c>
      <c r="J1082">
        <f t="shared" si="16"/>
        <v>47308367</v>
      </c>
      <c r="K1082">
        <f>Table1[[#This Row],[Profit]]*100/Table1[[#This Row],[budget]]</f>
        <v>98.559097916666673</v>
      </c>
      <c r="M1082" t="s">
        <v>589</v>
      </c>
      <c r="N1082" t="s">
        <v>1426</v>
      </c>
    </row>
    <row r="1083" spans="1:16" x14ac:dyDescent="0.45">
      <c r="A1083" t="s">
        <v>1419</v>
      </c>
      <c r="B1083">
        <v>114</v>
      </c>
      <c r="C1083" t="s">
        <v>259</v>
      </c>
      <c r="D1083" t="s">
        <v>5593</v>
      </c>
      <c r="E1083" t="s">
        <v>897</v>
      </c>
      <c r="F1083">
        <v>2001</v>
      </c>
      <c r="G1083">
        <v>7.4</v>
      </c>
      <c r="H1083">
        <v>13876974</v>
      </c>
      <c r="I1083">
        <v>7000000</v>
      </c>
      <c r="J1083">
        <f t="shared" si="16"/>
        <v>6876974</v>
      </c>
      <c r="K1083">
        <f>Table1[[#This Row],[Profit]]*100/Table1[[#This Row],[budget]]</f>
        <v>98.242485714285721</v>
      </c>
      <c r="M1083" t="s">
        <v>589</v>
      </c>
      <c r="N1083" t="s">
        <v>2286</v>
      </c>
    </row>
    <row r="1084" spans="1:16" x14ac:dyDescent="0.45">
      <c r="A1084" t="s">
        <v>157</v>
      </c>
      <c r="B1084">
        <v>108</v>
      </c>
      <c r="C1084" t="s">
        <v>425</v>
      </c>
      <c r="D1084" t="s">
        <v>2892</v>
      </c>
      <c r="E1084" t="s">
        <v>11</v>
      </c>
      <c r="F1084">
        <v>2006</v>
      </c>
      <c r="G1084">
        <v>6.5</v>
      </c>
      <c r="H1084">
        <v>197992827</v>
      </c>
      <c r="I1084">
        <v>100000000</v>
      </c>
      <c r="J1084">
        <f t="shared" si="16"/>
        <v>97992827</v>
      </c>
      <c r="K1084">
        <f>Table1[[#This Row],[Profit]]*100/Table1[[#This Row],[budget]]</f>
        <v>97.992827000000005</v>
      </c>
      <c r="M1084" t="s">
        <v>302</v>
      </c>
      <c r="N1084" t="s">
        <v>6363</v>
      </c>
      <c r="O1084" t="s">
        <v>6360</v>
      </c>
      <c r="P1084" t="s">
        <v>2286</v>
      </c>
    </row>
    <row r="1085" spans="1:16" x14ac:dyDescent="0.45">
      <c r="A1085" t="s">
        <v>1462</v>
      </c>
      <c r="B1085">
        <v>93</v>
      </c>
      <c r="C1085" t="s">
        <v>302</v>
      </c>
      <c r="D1085" t="s">
        <v>5123</v>
      </c>
      <c r="E1085" t="s">
        <v>11</v>
      </c>
      <c r="F1085">
        <v>2013</v>
      </c>
      <c r="G1085">
        <v>5.9</v>
      </c>
      <c r="H1085">
        <v>25675765</v>
      </c>
      <c r="I1085">
        <v>13000000</v>
      </c>
      <c r="J1085">
        <f t="shared" si="16"/>
        <v>12675765</v>
      </c>
      <c r="K1085">
        <f>Table1[[#This Row],[Profit]]*100/Table1[[#This Row],[budget]]</f>
        <v>97.505884615384616</v>
      </c>
    </row>
    <row r="1086" spans="1:16" x14ac:dyDescent="0.45">
      <c r="A1086" t="s">
        <v>998</v>
      </c>
      <c r="B1086">
        <v>116</v>
      </c>
      <c r="C1086" t="s">
        <v>392</v>
      </c>
      <c r="D1086" t="s">
        <v>3855</v>
      </c>
      <c r="E1086" t="s">
        <v>11</v>
      </c>
      <c r="F1086">
        <v>2002</v>
      </c>
      <c r="G1086">
        <v>7</v>
      </c>
      <c r="H1086">
        <v>71026631</v>
      </c>
      <c r="I1086">
        <v>36000000</v>
      </c>
      <c r="J1086">
        <f t="shared" si="16"/>
        <v>35026631</v>
      </c>
      <c r="K1086">
        <f>Table1[[#This Row],[Profit]]*100/Table1[[#This Row],[budget]]</f>
        <v>97.296197222222219</v>
      </c>
      <c r="M1086" t="s">
        <v>589</v>
      </c>
      <c r="N1086" t="s">
        <v>1426</v>
      </c>
    </row>
    <row r="1087" spans="1:16" x14ac:dyDescent="0.45">
      <c r="A1087" t="s">
        <v>1784</v>
      </c>
      <c r="B1087">
        <v>111</v>
      </c>
      <c r="C1087" t="s">
        <v>589</v>
      </c>
      <c r="D1087" t="s">
        <v>6226</v>
      </c>
      <c r="E1087" t="s">
        <v>11</v>
      </c>
      <c r="F1087">
        <v>1999</v>
      </c>
      <c r="G1087">
        <v>7.3</v>
      </c>
      <c r="H1087">
        <v>985341</v>
      </c>
      <c r="I1087">
        <v>500000</v>
      </c>
      <c r="J1087">
        <f t="shared" si="16"/>
        <v>485341</v>
      </c>
      <c r="K1087">
        <f>Table1[[#This Row],[Profit]]*100/Table1[[#This Row],[budget]]</f>
        <v>97.068200000000004</v>
      </c>
    </row>
    <row r="1088" spans="1:16" x14ac:dyDescent="0.45">
      <c r="A1088" t="s">
        <v>139</v>
      </c>
      <c r="B1088">
        <v>103</v>
      </c>
      <c r="C1088" t="s">
        <v>915</v>
      </c>
      <c r="D1088" t="s">
        <v>3601</v>
      </c>
      <c r="E1088" t="s">
        <v>11</v>
      </c>
      <c r="F1088">
        <v>2011</v>
      </c>
      <c r="G1088">
        <v>7.1</v>
      </c>
      <c r="H1088">
        <v>88625922</v>
      </c>
      <c r="I1088">
        <v>45000000</v>
      </c>
      <c r="J1088">
        <f t="shared" si="16"/>
        <v>43625922</v>
      </c>
      <c r="K1088">
        <f>Table1[[#This Row],[Profit]]*100/Table1[[#This Row],[budget]]</f>
        <v>96.946493333333336</v>
      </c>
      <c r="M1088" t="s">
        <v>302</v>
      </c>
      <c r="N1088" t="s">
        <v>6363</v>
      </c>
      <c r="O1088" t="s">
        <v>6365</v>
      </c>
    </row>
    <row r="1089" spans="1:16" x14ac:dyDescent="0.45">
      <c r="A1089" t="s">
        <v>221</v>
      </c>
      <c r="B1089">
        <v>141</v>
      </c>
      <c r="C1089" t="s">
        <v>88</v>
      </c>
      <c r="D1089" t="s">
        <v>3238</v>
      </c>
      <c r="E1089" t="s">
        <v>11</v>
      </c>
      <c r="F1089">
        <v>1994</v>
      </c>
      <c r="G1089">
        <v>6.9</v>
      </c>
      <c r="H1089">
        <v>122012710</v>
      </c>
      <c r="I1089">
        <v>62000000</v>
      </c>
      <c r="J1089">
        <f t="shared" si="16"/>
        <v>60012710</v>
      </c>
      <c r="K1089">
        <f>Table1[[#This Row],[Profit]]*100/Table1[[#This Row],[budget]]</f>
        <v>96.794693548387102</v>
      </c>
      <c r="M1089" t="s">
        <v>6359</v>
      </c>
      <c r="N1089" t="s">
        <v>589</v>
      </c>
      <c r="O1089" t="s">
        <v>1426</v>
      </c>
    </row>
    <row r="1090" spans="1:16" x14ac:dyDescent="0.45">
      <c r="A1090" t="s">
        <v>824</v>
      </c>
      <c r="B1090">
        <v>129</v>
      </c>
      <c r="C1090" t="s">
        <v>396</v>
      </c>
      <c r="D1090" t="s">
        <v>3586</v>
      </c>
      <c r="E1090" t="s">
        <v>11</v>
      </c>
      <c r="F1090">
        <v>2006</v>
      </c>
      <c r="G1090">
        <v>7.6</v>
      </c>
      <c r="H1090">
        <v>88504640</v>
      </c>
      <c r="I1090">
        <v>45000000</v>
      </c>
      <c r="J1090">
        <f t="shared" ref="J1090:J1153" si="17">H1090-I1090</f>
        <v>43504640</v>
      </c>
      <c r="K1090">
        <f>Table1[[#This Row],[Profit]]*100/Table1[[#This Row],[budget]]</f>
        <v>96.676977777777779</v>
      </c>
      <c r="M1090" t="s">
        <v>589</v>
      </c>
      <c r="N1090" t="s">
        <v>6366</v>
      </c>
      <c r="O1090" t="s">
        <v>1426</v>
      </c>
    </row>
    <row r="1091" spans="1:16" x14ac:dyDescent="0.45">
      <c r="A1091" t="s">
        <v>2089</v>
      </c>
      <c r="B1091">
        <v>98</v>
      </c>
      <c r="C1091" t="s">
        <v>1687</v>
      </c>
      <c r="D1091" t="s">
        <v>5654</v>
      </c>
      <c r="E1091" t="s">
        <v>11</v>
      </c>
      <c r="F1091">
        <v>1995</v>
      </c>
      <c r="G1091">
        <v>6.1</v>
      </c>
      <c r="H1091">
        <v>11797927</v>
      </c>
      <c r="I1091">
        <v>6000000</v>
      </c>
      <c r="J1091">
        <f t="shared" si="17"/>
        <v>5797927</v>
      </c>
      <c r="K1091">
        <f>Table1[[#This Row],[Profit]]*100/Table1[[#This Row],[budget]]</f>
        <v>96.632116666666661</v>
      </c>
      <c r="M1091" t="s">
        <v>999</v>
      </c>
      <c r="N1091" t="s">
        <v>1426</v>
      </c>
    </row>
    <row r="1092" spans="1:16" x14ac:dyDescent="0.45">
      <c r="A1092" t="s">
        <v>515</v>
      </c>
      <c r="B1092">
        <v>109</v>
      </c>
      <c r="C1092" t="s">
        <v>48</v>
      </c>
      <c r="D1092" t="s">
        <v>5054</v>
      </c>
      <c r="E1092" t="s">
        <v>11</v>
      </c>
      <c r="F1092">
        <v>1993</v>
      </c>
      <c r="G1092">
        <v>5.9</v>
      </c>
      <c r="H1092">
        <v>27515786</v>
      </c>
      <c r="I1092">
        <v>14000000</v>
      </c>
      <c r="J1092">
        <f t="shared" si="17"/>
        <v>13515786</v>
      </c>
      <c r="K1092">
        <f>Table1[[#This Row],[Profit]]*100/Table1[[#This Row],[budget]]</f>
        <v>96.541328571428565</v>
      </c>
      <c r="M1092" t="s">
        <v>2286</v>
      </c>
    </row>
    <row r="1093" spans="1:16" x14ac:dyDescent="0.45">
      <c r="A1093" t="s">
        <v>12</v>
      </c>
      <c r="B1093">
        <v>123</v>
      </c>
      <c r="C1093" t="s">
        <v>996</v>
      </c>
      <c r="D1093" t="s">
        <v>3983</v>
      </c>
      <c r="E1093" t="s">
        <v>11</v>
      </c>
      <c r="F1093">
        <v>2001</v>
      </c>
      <c r="G1093">
        <v>6.1</v>
      </c>
      <c r="H1093">
        <v>66808615</v>
      </c>
      <c r="I1093">
        <v>34000000</v>
      </c>
      <c r="J1093">
        <f t="shared" si="17"/>
        <v>32808615</v>
      </c>
      <c r="K1093">
        <f>Table1[[#This Row],[Profit]]*100/Table1[[#This Row],[budget]]</f>
        <v>96.49592647058823</v>
      </c>
      <c r="M1093" t="s">
        <v>302</v>
      </c>
      <c r="N1093" t="s">
        <v>6359</v>
      </c>
      <c r="O1093" t="s">
        <v>2286</v>
      </c>
    </row>
    <row r="1094" spans="1:16" x14ac:dyDescent="0.45">
      <c r="A1094" t="s">
        <v>294</v>
      </c>
      <c r="B1094">
        <v>107</v>
      </c>
      <c r="C1094" t="s">
        <v>450</v>
      </c>
      <c r="D1094" t="s">
        <v>3115</v>
      </c>
      <c r="E1094" t="s">
        <v>11</v>
      </c>
      <c r="F1094">
        <v>2006</v>
      </c>
      <c r="G1094">
        <v>6.4</v>
      </c>
      <c r="H1094">
        <v>137340146</v>
      </c>
      <c r="I1094">
        <v>70000000</v>
      </c>
      <c r="J1094">
        <f t="shared" si="17"/>
        <v>67340146</v>
      </c>
      <c r="K1094">
        <f>Table1[[#This Row],[Profit]]*100/Table1[[#This Row],[budget]]</f>
        <v>96.200208571428576</v>
      </c>
      <c r="M1094" t="s">
        <v>589</v>
      </c>
      <c r="N1094" t="s">
        <v>6364</v>
      </c>
      <c r="O1094" t="s">
        <v>2286</v>
      </c>
    </row>
    <row r="1095" spans="1:16" x14ac:dyDescent="0.45">
      <c r="A1095" t="s">
        <v>242</v>
      </c>
      <c r="B1095">
        <v>119</v>
      </c>
      <c r="C1095" t="s">
        <v>396</v>
      </c>
      <c r="D1095" t="s">
        <v>4418</v>
      </c>
      <c r="E1095" t="s">
        <v>11</v>
      </c>
      <c r="F1095">
        <v>2007</v>
      </c>
      <c r="G1095">
        <v>7.3</v>
      </c>
      <c r="H1095">
        <v>49024969</v>
      </c>
      <c r="I1095">
        <v>25000000</v>
      </c>
      <c r="J1095">
        <f t="shared" si="17"/>
        <v>24024969</v>
      </c>
      <c r="K1095">
        <f>Table1[[#This Row],[Profit]]*100/Table1[[#This Row],[budget]]</f>
        <v>96.099875999999995</v>
      </c>
      <c r="M1095" t="s">
        <v>589</v>
      </c>
      <c r="N1095" t="s">
        <v>6366</v>
      </c>
      <c r="O1095" t="s">
        <v>1426</v>
      </c>
    </row>
    <row r="1096" spans="1:16" x14ac:dyDescent="0.45">
      <c r="A1096" t="s">
        <v>128</v>
      </c>
      <c r="B1096">
        <v>121</v>
      </c>
      <c r="C1096" t="s">
        <v>21</v>
      </c>
      <c r="D1096" t="s">
        <v>2655</v>
      </c>
      <c r="E1096" t="s">
        <v>11</v>
      </c>
      <c r="F1096">
        <v>2014</v>
      </c>
      <c r="G1096">
        <v>8.1</v>
      </c>
      <c r="H1096">
        <v>333130696</v>
      </c>
      <c r="I1096">
        <v>170000000</v>
      </c>
      <c r="J1096">
        <f t="shared" si="17"/>
        <v>163130696</v>
      </c>
      <c r="K1096">
        <f>Table1[[#This Row],[Profit]]*100/Table1[[#This Row],[budget]]</f>
        <v>95.959232941176467</v>
      </c>
      <c r="M1096" t="s">
        <v>178</v>
      </c>
      <c r="N1096" t="s">
        <v>1630</v>
      </c>
    </row>
    <row r="1097" spans="1:16" x14ac:dyDescent="0.45">
      <c r="A1097" t="s">
        <v>1472</v>
      </c>
      <c r="B1097">
        <v>137</v>
      </c>
      <c r="C1097" t="s">
        <v>889</v>
      </c>
      <c r="D1097" t="s">
        <v>4590</v>
      </c>
      <c r="E1097" t="s">
        <v>11</v>
      </c>
      <c r="F1097">
        <v>2006</v>
      </c>
      <c r="G1097">
        <v>5</v>
      </c>
      <c r="H1097">
        <v>39143839</v>
      </c>
      <c r="I1097">
        <v>20000000</v>
      </c>
      <c r="J1097">
        <f t="shared" si="17"/>
        <v>19143839</v>
      </c>
      <c r="K1097">
        <f>Table1[[#This Row],[Profit]]*100/Table1[[#This Row],[budget]]</f>
        <v>95.719194999999999</v>
      </c>
      <c r="M1097" t="s">
        <v>1426</v>
      </c>
    </row>
    <row r="1098" spans="1:16" x14ac:dyDescent="0.45">
      <c r="A1098" t="s">
        <v>459</v>
      </c>
      <c r="B1098">
        <v>89</v>
      </c>
      <c r="C1098" t="s">
        <v>306</v>
      </c>
      <c r="D1098" t="s">
        <v>4100</v>
      </c>
      <c r="E1098" t="s">
        <v>11</v>
      </c>
      <c r="F1098">
        <v>2009</v>
      </c>
      <c r="G1098">
        <v>5.4</v>
      </c>
      <c r="H1098">
        <v>58715510</v>
      </c>
      <c r="I1098">
        <v>30000000</v>
      </c>
      <c r="J1098">
        <f t="shared" si="17"/>
        <v>28715510</v>
      </c>
      <c r="K1098">
        <f>Table1[[#This Row],[Profit]]*100/Table1[[#This Row],[budget]]</f>
        <v>95.718366666666668</v>
      </c>
      <c r="M1098" t="s">
        <v>2286</v>
      </c>
    </row>
    <row r="1099" spans="1:16" x14ac:dyDescent="0.45">
      <c r="A1099" t="s">
        <v>2104</v>
      </c>
      <c r="B1099">
        <v>81</v>
      </c>
      <c r="C1099" t="s">
        <v>409</v>
      </c>
      <c r="D1099" t="s">
        <v>5826</v>
      </c>
      <c r="E1099" t="s">
        <v>11</v>
      </c>
      <c r="F1099">
        <v>2006</v>
      </c>
      <c r="G1099">
        <v>5.9</v>
      </c>
      <c r="H1099">
        <v>7825820</v>
      </c>
      <c r="I1099">
        <v>4000000</v>
      </c>
      <c r="J1099">
        <f t="shared" si="17"/>
        <v>3825820</v>
      </c>
      <c r="K1099">
        <f>Table1[[#This Row],[Profit]]*100/Table1[[#This Row],[budget]]</f>
        <v>95.645499999999998</v>
      </c>
      <c r="M1099" t="s">
        <v>6366</v>
      </c>
      <c r="N1099" t="s">
        <v>1426</v>
      </c>
    </row>
    <row r="1100" spans="1:16" x14ac:dyDescent="0.45">
      <c r="A1100" t="s">
        <v>199</v>
      </c>
      <c r="B1100">
        <v>101</v>
      </c>
      <c r="C1100" t="s">
        <v>889</v>
      </c>
      <c r="D1100" t="s">
        <v>4687</v>
      </c>
      <c r="E1100" t="s">
        <v>11</v>
      </c>
      <c r="F1100">
        <v>2010</v>
      </c>
      <c r="G1100">
        <v>6.5</v>
      </c>
      <c r="H1100">
        <v>39103378</v>
      </c>
      <c r="I1100">
        <v>20000000</v>
      </c>
      <c r="J1100">
        <f t="shared" si="17"/>
        <v>19103378</v>
      </c>
      <c r="K1100">
        <f>Table1[[#This Row],[Profit]]*100/Table1[[#This Row],[budget]]</f>
        <v>95.516890000000004</v>
      </c>
      <c r="M1100" t="s">
        <v>1426</v>
      </c>
    </row>
    <row r="1101" spans="1:16" x14ac:dyDescent="0.45">
      <c r="A1101" t="s">
        <v>30</v>
      </c>
      <c r="B1101">
        <v>134</v>
      </c>
      <c r="C1101" t="s">
        <v>58</v>
      </c>
      <c r="D1101" t="s">
        <v>2819</v>
      </c>
      <c r="E1101" t="s">
        <v>11</v>
      </c>
      <c r="F1101">
        <v>2003</v>
      </c>
      <c r="G1101">
        <v>7.5</v>
      </c>
      <c r="H1101">
        <v>214948780</v>
      </c>
      <c r="I1101">
        <v>110000000</v>
      </c>
      <c r="J1101">
        <f t="shared" si="17"/>
        <v>104948780</v>
      </c>
      <c r="K1101">
        <f>Table1[[#This Row],[Profit]]*100/Table1[[#This Row],[budget]]</f>
        <v>95.407981818181824</v>
      </c>
      <c r="M1101" t="s">
        <v>178</v>
      </c>
      <c r="N1101" t="s">
        <v>6364</v>
      </c>
      <c r="O1101" t="s">
        <v>1630</v>
      </c>
      <c r="P1101" t="s">
        <v>1426</v>
      </c>
    </row>
    <row r="1102" spans="1:16" x14ac:dyDescent="0.45">
      <c r="A1102" t="s">
        <v>1273</v>
      </c>
      <c r="B1102">
        <v>175</v>
      </c>
      <c r="C1102" t="s">
        <v>367</v>
      </c>
      <c r="D1102" t="s">
        <v>4272</v>
      </c>
      <c r="E1102" t="s">
        <v>11</v>
      </c>
      <c r="F1102">
        <v>1977</v>
      </c>
      <c r="G1102">
        <v>7.4</v>
      </c>
      <c r="H1102">
        <v>50800000</v>
      </c>
      <c r="I1102">
        <v>26000000</v>
      </c>
      <c r="J1102">
        <f t="shared" si="17"/>
        <v>24800000</v>
      </c>
      <c r="K1102">
        <f>Table1[[#This Row],[Profit]]*100/Table1[[#This Row],[budget]]</f>
        <v>95.384615384615387</v>
      </c>
      <c r="M1102" t="s">
        <v>6367</v>
      </c>
      <c r="N1102" t="s">
        <v>6368</v>
      </c>
    </row>
    <row r="1103" spans="1:16" x14ac:dyDescent="0.45">
      <c r="A1103" t="s">
        <v>1092</v>
      </c>
      <c r="B1103">
        <v>113</v>
      </c>
      <c r="C1103" t="s">
        <v>1093</v>
      </c>
      <c r="D1103" t="s">
        <v>3843</v>
      </c>
      <c r="E1103" t="s">
        <v>11</v>
      </c>
      <c r="F1103">
        <v>2011</v>
      </c>
      <c r="G1103">
        <v>6.9</v>
      </c>
      <c r="H1103">
        <v>72279690</v>
      </c>
      <c r="I1103">
        <v>37000000</v>
      </c>
      <c r="J1103">
        <f t="shared" si="17"/>
        <v>35279690</v>
      </c>
      <c r="K1103">
        <f>Table1[[#This Row],[Profit]]*100/Table1[[#This Row],[budget]]</f>
        <v>95.350513513513519</v>
      </c>
      <c r="M1103" t="s">
        <v>6363</v>
      </c>
    </row>
    <row r="1104" spans="1:16" x14ac:dyDescent="0.45">
      <c r="A1104" t="s">
        <v>1689</v>
      </c>
      <c r="B1104">
        <v>89</v>
      </c>
      <c r="C1104" t="s">
        <v>1690</v>
      </c>
      <c r="D1104" t="s">
        <v>4953</v>
      </c>
      <c r="E1104" t="s">
        <v>11</v>
      </c>
      <c r="F1104">
        <v>2004</v>
      </c>
      <c r="G1104">
        <v>4.5999999999999996</v>
      </c>
      <c r="H1104">
        <v>29302097</v>
      </c>
      <c r="I1104">
        <v>15000000</v>
      </c>
      <c r="J1104">
        <f t="shared" si="17"/>
        <v>14302097</v>
      </c>
      <c r="K1104">
        <f>Table1[[#This Row],[Profit]]*100/Table1[[#This Row],[budget]]</f>
        <v>95.347313333333332</v>
      </c>
      <c r="M1104" t="s">
        <v>6363</v>
      </c>
      <c r="N1104" t="s">
        <v>6360</v>
      </c>
      <c r="O1104" t="s">
        <v>2286</v>
      </c>
    </row>
    <row r="1105" spans="1:15" x14ac:dyDescent="0.45">
      <c r="A1105" t="s">
        <v>2118</v>
      </c>
      <c r="B1105">
        <v>84</v>
      </c>
      <c r="C1105" t="s">
        <v>456</v>
      </c>
      <c r="D1105" t="s">
        <v>6140</v>
      </c>
      <c r="E1105" t="s">
        <v>11</v>
      </c>
      <c r="F1105">
        <v>1997</v>
      </c>
      <c r="G1105">
        <v>5.6</v>
      </c>
      <c r="H1105">
        <v>1950218</v>
      </c>
      <c r="I1105">
        <v>1000000</v>
      </c>
      <c r="J1105">
        <f t="shared" si="17"/>
        <v>950218</v>
      </c>
      <c r="K1105">
        <f>Table1[[#This Row],[Profit]]*100/Table1[[#This Row],[budget]]</f>
        <v>95.021799999999999</v>
      </c>
      <c r="M1105" t="s">
        <v>589</v>
      </c>
    </row>
    <row r="1106" spans="1:15" x14ac:dyDescent="0.45">
      <c r="A1106" t="s">
        <v>830</v>
      </c>
      <c r="B1106">
        <v>102</v>
      </c>
      <c r="C1106" t="s">
        <v>306</v>
      </c>
      <c r="D1106" t="s">
        <v>3570</v>
      </c>
      <c r="E1106" t="s">
        <v>11</v>
      </c>
      <c r="F1106">
        <v>2001</v>
      </c>
      <c r="G1106">
        <v>5.7</v>
      </c>
      <c r="H1106">
        <v>93607673</v>
      </c>
      <c r="I1106">
        <v>48000000</v>
      </c>
      <c r="J1106">
        <f t="shared" si="17"/>
        <v>45607673</v>
      </c>
      <c r="K1106">
        <f>Table1[[#This Row],[Profit]]*100/Table1[[#This Row],[budget]]</f>
        <v>95.015985416666666</v>
      </c>
      <c r="M1106" t="s">
        <v>2286</v>
      </c>
    </row>
    <row r="1107" spans="1:15" x14ac:dyDescent="0.45">
      <c r="A1107" t="s">
        <v>2262</v>
      </c>
      <c r="B1107">
        <v>90</v>
      </c>
      <c r="C1107" t="s">
        <v>456</v>
      </c>
      <c r="D1107" t="s">
        <v>5925</v>
      </c>
      <c r="E1107" t="s">
        <v>11</v>
      </c>
      <c r="F1107">
        <v>2002</v>
      </c>
      <c r="G1107">
        <v>7</v>
      </c>
      <c r="H1107">
        <v>5844929</v>
      </c>
      <c r="I1107">
        <v>3000000</v>
      </c>
      <c r="J1107">
        <f t="shared" si="17"/>
        <v>2844929</v>
      </c>
      <c r="K1107">
        <f>Table1[[#This Row],[Profit]]*100/Table1[[#This Row],[budget]]</f>
        <v>94.830966666666669</v>
      </c>
      <c r="M1107" t="s">
        <v>589</v>
      </c>
    </row>
    <row r="1108" spans="1:15" x14ac:dyDescent="0.45">
      <c r="A1108" t="s">
        <v>168</v>
      </c>
      <c r="B1108">
        <v>92</v>
      </c>
      <c r="C1108" t="s">
        <v>51</v>
      </c>
      <c r="D1108" t="s">
        <v>2916</v>
      </c>
      <c r="E1108" t="s">
        <v>11</v>
      </c>
      <c r="F1108">
        <v>2001</v>
      </c>
      <c r="G1108">
        <v>5.9</v>
      </c>
      <c r="H1108">
        <v>181166115</v>
      </c>
      <c r="I1108">
        <v>93000000</v>
      </c>
      <c r="J1108">
        <f t="shared" si="17"/>
        <v>88166115</v>
      </c>
      <c r="K1108">
        <f>Table1[[#This Row],[Profit]]*100/Table1[[#This Row],[budget]]</f>
        <v>94.802274193548385</v>
      </c>
      <c r="M1108" t="s">
        <v>178</v>
      </c>
      <c r="N1108" t="s">
        <v>1630</v>
      </c>
      <c r="O1108" t="s">
        <v>1426</v>
      </c>
    </row>
    <row r="1109" spans="1:15" x14ac:dyDescent="0.45">
      <c r="A1109" t="s">
        <v>214</v>
      </c>
      <c r="B1109">
        <v>134</v>
      </c>
      <c r="C1109" t="s">
        <v>620</v>
      </c>
      <c r="D1109" t="s">
        <v>3377</v>
      </c>
      <c r="E1109" t="s">
        <v>11</v>
      </c>
      <c r="F1109">
        <v>2013</v>
      </c>
      <c r="G1109">
        <v>7.9</v>
      </c>
      <c r="H1109">
        <v>107100855</v>
      </c>
      <c r="I1109">
        <v>55000000</v>
      </c>
      <c r="J1109">
        <f t="shared" si="17"/>
        <v>52100855</v>
      </c>
      <c r="K1109">
        <f>Table1[[#This Row],[Profit]]*100/Table1[[#This Row],[budget]]</f>
        <v>94.728827272727273</v>
      </c>
      <c r="M1109" t="s">
        <v>589</v>
      </c>
      <c r="N1109" t="s">
        <v>1426</v>
      </c>
    </row>
    <row r="1110" spans="1:15" x14ac:dyDescent="0.45">
      <c r="A1110" t="s">
        <v>27</v>
      </c>
      <c r="B1110">
        <v>138</v>
      </c>
      <c r="C1110" t="s">
        <v>28</v>
      </c>
      <c r="D1110" t="s">
        <v>2680</v>
      </c>
      <c r="E1110" t="s">
        <v>11</v>
      </c>
      <c r="F1110">
        <v>2007</v>
      </c>
      <c r="G1110">
        <v>7.5</v>
      </c>
      <c r="H1110">
        <v>292000866</v>
      </c>
      <c r="I1110">
        <v>150000000</v>
      </c>
      <c r="J1110">
        <f t="shared" si="17"/>
        <v>142000866</v>
      </c>
      <c r="K1110">
        <f>Table1[[#This Row],[Profit]]*100/Table1[[#This Row],[budget]]</f>
        <v>94.667243999999997</v>
      </c>
      <c r="M1110" t="s">
        <v>6363</v>
      </c>
      <c r="N1110" t="s">
        <v>6364</v>
      </c>
      <c r="O1110" t="s">
        <v>6366</v>
      </c>
    </row>
    <row r="1111" spans="1:15" x14ac:dyDescent="0.45">
      <c r="A1111" t="s">
        <v>2324</v>
      </c>
      <c r="B1111">
        <v>91</v>
      </c>
      <c r="C1111" t="s">
        <v>456</v>
      </c>
      <c r="D1111" t="s">
        <v>6020</v>
      </c>
      <c r="E1111" t="s">
        <v>11</v>
      </c>
      <c r="F1111">
        <v>2005</v>
      </c>
      <c r="G1111">
        <v>7.4</v>
      </c>
      <c r="H1111">
        <v>3885134</v>
      </c>
      <c r="I1111">
        <v>2000000</v>
      </c>
      <c r="J1111">
        <f t="shared" si="17"/>
        <v>1885134</v>
      </c>
      <c r="K1111">
        <f>Table1[[#This Row],[Profit]]*100/Table1[[#This Row],[budget]]</f>
        <v>94.256699999999995</v>
      </c>
      <c r="M1111" t="s">
        <v>589</v>
      </c>
    </row>
    <row r="1112" spans="1:15" x14ac:dyDescent="0.45">
      <c r="A1112" t="s">
        <v>1105</v>
      </c>
      <c r="B1112">
        <v>105</v>
      </c>
      <c r="C1112" t="s">
        <v>306</v>
      </c>
      <c r="D1112" t="s">
        <v>3895</v>
      </c>
      <c r="E1112" t="s">
        <v>11</v>
      </c>
      <c r="F1112">
        <v>2005</v>
      </c>
      <c r="G1112">
        <v>5.9</v>
      </c>
      <c r="H1112">
        <v>67962333</v>
      </c>
      <c r="I1112">
        <v>35000000</v>
      </c>
      <c r="J1112">
        <f t="shared" si="17"/>
        <v>32962333</v>
      </c>
      <c r="K1112">
        <f>Table1[[#This Row],[Profit]]*100/Table1[[#This Row],[budget]]</f>
        <v>94.17809428571428</v>
      </c>
      <c r="M1112" t="s">
        <v>2286</v>
      </c>
    </row>
    <row r="1113" spans="1:15" x14ac:dyDescent="0.45">
      <c r="A1113" t="s">
        <v>1581</v>
      </c>
      <c r="B1113">
        <v>111</v>
      </c>
      <c r="C1113" t="s">
        <v>259</v>
      </c>
      <c r="D1113" t="s">
        <v>4954</v>
      </c>
      <c r="E1113" t="s">
        <v>11</v>
      </c>
      <c r="F1113">
        <v>1998</v>
      </c>
      <c r="G1113">
        <v>6</v>
      </c>
      <c r="H1113">
        <v>29106737</v>
      </c>
      <c r="I1113">
        <v>15000000</v>
      </c>
      <c r="J1113">
        <f t="shared" si="17"/>
        <v>14106737</v>
      </c>
      <c r="K1113">
        <f>Table1[[#This Row],[Profit]]*100/Table1[[#This Row],[budget]]</f>
        <v>94.044913333333326</v>
      </c>
      <c r="M1113" t="s">
        <v>589</v>
      </c>
      <c r="N1113" t="s">
        <v>2286</v>
      </c>
    </row>
    <row r="1114" spans="1:15" x14ac:dyDescent="0.45">
      <c r="A1114" t="s">
        <v>219</v>
      </c>
      <c r="B1114">
        <v>83</v>
      </c>
      <c r="C1114" t="s">
        <v>90</v>
      </c>
      <c r="D1114" t="s">
        <v>3001</v>
      </c>
      <c r="E1114" t="s">
        <v>11</v>
      </c>
      <c r="F1114">
        <v>2006</v>
      </c>
      <c r="G1114">
        <v>6.8</v>
      </c>
      <c r="H1114">
        <v>155019340</v>
      </c>
      <c r="I1114">
        <v>80000000</v>
      </c>
      <c r="J1114">
        <f t="shared" si="17"/>
        <v>75019340</v>
      </c>
      <c r="K1114">
        <f>Table1[[#This Row],[Profit]]*100/Table1[[#This Row],[budget]]</f>
        <v>93.774175</v>
      </c>
      <c r="M1114" t="s">
        <v>6362</v>
      </c>
      <c r="N1114" t="s">
        <v>302</v>
      </c>
      <c r="O1114" t="s">
        <v>6363</v>
      </c>
    </row>
    <row r="1115" spans="1:15" x14ac:dyDescent="0.45">
      <c r="A1115" t="s">
        <v>662</v>
      </c>
      <c r="B1115">
        <v>93</v>
      </c>
      <c r="C1115" t="s">
        <v>663</v>
      </c>
      <c r="D1115" t="s">
        <v>3244</v>
      </c>
      <c r="E1115" t="s">
        <v>11</v>
      </c>
      <c r="F1115">
        <v>2007</v>
      </c>
      <c r="G1115">
        <v>6.3</v>
      </c>
      <c r="H1115">
        <v>118153533</v>
      </c>
      <c r="I1115">
        <v>61000000</v>
      </c>
      <c r="J1115">
        <f t="shared" si="17"/>
        <v>57153533</v>
      </c>
      <c r="K1115">
        <f>Table1[[#This Row],[Profit]]*100/Table1[[#This Row],[budget]]</f>
        <v>93.69431639344262</v>
      </c>
      <c r="M1115" t="s">
        <v>6361</v>
      </c>
    </row>
    <row r="1116" spans="1:15" x14ac:dyDescent="0.45">
      <c r="A1116" t="s">
        <v>75</v>
      </c>
      <c r="B1116">
        <v>157</v>
      </c>
      <c r="C1116" t="s">
        <v>28</v>
      </c>
      <c r="D1116" t="s">
        <v>2681</v>
      </c>
      <c r="E1116" t="s">
        <v>11</v>
      </c>
      <c r="F1116">
        <v>2005</v>
      </c>
      <c r="G1116">
        <v>7.6</v>
      </c>
      <c r="H1116">
        <v>289994397</v>
      </c>
      <c r="I1116">
        <v>150000000</v>
      </c>
      <c r="J1116">
        <f t="shared" si="17"/>
        <v>139994397</v>
      </c>
      <c r="K1116">
        <f>Table1[[#This Row],[Profit]]*100/Table1[[#This Row],[budget]]</f>
        <v>93.329598000000004</v>
      </c>
      <c r="M1116" t="s">
        <v>6363</v>
      </c>
      <c r="N1116" t="s">
        <v>6364</v>
      </c>
      <c r="O1116" t="s">
        <v>6366</v>
      </c>
    </row>
    <row r="1117" spans="1:15" x14ac:dyDescent="0.45">
      <c r="A1117" t="s">
        <v>1342</v>
      </c>
      <c r="B1117">
        <v>96</v>
      </c>
      <c r="C1117" t="s">
        <v>306</v>
      </c>
      <c r="D1117" t="s">
        <v>5747</v>
      </c>
      <c r="E1117" t="s">
        <v>11</v>
      </c>
      <c r="F1117">
        <v>2016</v>
      </c>
      <c r="G1117">
        <v>4.5</v>
      </c>
      <c r="H1117">
        <v>9658370</v>
      </c>
      <c r="I1117">
        <v>5000000</v>
      </c>
      <c r="J1117">
        <f t="shared" si="17"/>
        <v>4658370</v>
      </c>
      <c r="K1117">
        <f>Table1[[#This Row],[Profit]]*100/Table1[[#This Row],[budget]]</f>
        <v>93.167400000000001</v>
      </c>
      <c r="M1117" t="s">
        <v>2286</v>
      </c>
    </row>
    <row r="1118" spans="1:15" x14ac:dyDescent="0.45">
      <c r="A1118" t="s">
        <v>1341</v>
      </c>
      <c r="B1118">
        <v>97</v>
      </c>
      <c r="C1118" t="s">
        <v>306</v>
      </c>
      <c r="D1118" t="s">
        <v>4352</v>
      </c>
      <c r="E1118" t="s">
        <v>11</v>
      </c>
      <c r="F1118">
        <v>2008</v>
      </c>
      <c r="G1118">
        <v>5.5</v>
      </c>
      <c r="H1118">
        <v>48237389</v>
      </c>
      <c r="I1118">
        <v>25000000</v>
      </c>
      <c r="J1118">
        <f t="shared" si="17"/>
        <v>23237389</v>
      </c>
      <c r="K1118">
        <f>Table1[[#This Row],[Profit]]*100/Table1[[#This Row],[budget]]</f>
        <v>92.949556000000001</v>
      </c>
      <c r="M1118" t="s">
        <v>2286</v>
      </c>
    </row>
    <row r="1119" spans="1:15" x14ac:dyDescent="0.45">
      <c r="A1119" t="s">
        <v>732</v>
      </c>
      <c r="B1119">
        <v>113</v>
      </c>
      <c r="C1119" t="s">
        <v>589</v>
      </c>
      <c r="D1119" t="s">
        <v>5946</v>
      </c>
      <c r="E1119" t="s">
        <v>1865</v>
      </c>
      <c r="F1119">
        <v>1998</v>
      </c>
      <c r="G1119">
        <v>8</v>
      </c>
      <c r="H1119">
        <v>5595428</v>
      </c>
      <c r="I1119">
        <v>2900000</v>
      </c>
      <c r="J1119">
        <f t="shared" si="17"/>
        <v>2695428</v>
      </c>
      <c r="K1119">
        <f>Table1[[#This Row],[Profit]]*100/Table1[[#This Row],[budget]]</f>
        <v>92.945793103448281</v>
      </c>
    </row>
    <row r="1120" spans="1:15" x14ac:dyDescent="0.45">
      <c r="A1120" t="s">
        <v>561</v>
      </c>
      <c r="B1120">
        <v>134</v>
      </c>
      <c r="C1120" t="s">
        <v>302</v>
      </c>
      <c r="D1120" t="s">
        <v>3906</v>
      </c>
      <c r="E1120" t="s">
        <v>11</v>
      </c>
      <c r="F1120">
        <v>2012</v>
      </c>
      <c r="G1120">
        <v>6.2</v>
      </c>
      <c r="H1120">
        <v>67523385</v>
      </c>
      <c r="I1120">
        <v>35000000</v>
      </c>
      <c r="J1120">
        <f t="shared" si="17"/>
        <v>32523385</v>
      </c>
      <c r="K1120">
        <f>Table1[[#This Row],[Profit]]*100/Table1[[#This Row],[budget]]</f>
        <v>92.923957142857148</v>
      </c>
    </row>
    <row r="1121" spans="1:16" x14ac:dyDescent="0.45">
      <c r="A1121" t="s">
        <v>657</v>
      </c>
      <c r="B1121">
        <v>98</v>
      </c>
      <c r="C1121" t="s">
        <v>592</v>
      </c>
      <c r="D1121" t="s">
        <v>4888</v>
      </c>
      <c r="E1121" t="s">
        <v>11</v>
      </c>
      <c r="F1121">
        <v>1987</v>
      </c>
      <c r="G1121">
        <v>8.1</v>
      </c>
      <c r="H1121">
        <v>30857814</v>
      </c>
      <c r="I1121">
        <v>16000000</v>
      </c>
      <c r="J1121">
        <f t="shared" si="17"/>
        <v>14857814</v>
      </c>
      <c r="K1121">
        <f>Table1[[#This Row],[Profit]]*100/Table1[[#This Row],[budget]]</f>
        <v>92.861337500000005</v>
      </c>
      <c r="M1121" t="s">
        <v>6363</v>
      </c>
      <c r="N1121" t="s">
        <v>6364</v>
      </c>
      <c r="O1121" t="s">
        <v>2286</v>
      </c>
    </row>
    <row r="1122" spans="1:16" x14ac:dyDescent="0.45">
      <c r="A1122" t="s">
        <v>446</v>
      </c>
      <c r="B1122">
        <v>113</v>
      </c>
      <c r="C1122" t="s">
        <v>462</v>
      </c>
      <c r="D1122" t="s">
        <v>2991</v>
      </c>
      <c r="E1122" t="s">
        <v>11</v>
      </c>
      <c r="F1122">
        <v>2005</v>
      </c>
      <c r="G1122">
        <v>6.4</v>
      </c>
      <c r="H1122">
        <v>158115031</v>
      </c>
      <c r="I1122">
        <v>82000000</v>
      </c>
      <c r="J1122">
        <f t="shared" si="17"/>
        <v>76115031</v>
      </c>
      <c r="K1122">
        <f>Table1[[#This Row],[Profit]]*100/Table1[[#This Row],[budget]]</f>
        <v>92.823208536585369</v>
      </c>
      <c r="M1122" t="s">
        <v>6359</v>
      </c>
      <c r="N1122" t="s">
        <v>6361</v>
      </c>
    </row>
    <row r="1123" spans="1:16" x14ac:dyDescent="0.45">
      <c r="A1123" t="s">
        <v>2151</v>
      </c>
      <c r="B1123">
        <v>82</v>
      </c>
      <c r="C1123" t="s">
        <v>551</v>
      </c>
      <c r="D1123" t="s">
        <v>5748</v>
      </c>
      <c r="E1123" t="s">
        <v>11</v>
      </c>
      <c r="F1123">
        <v>2000</v>
      </c>
      <c r="G1123">
        <v>5.9</v>
      </c>
      <c r="H1123">
        <v>9628751</v>
      </c>
      <c r="I1123">
        <v>5000000</v>
      </c>
      <c r="J1123">
        <f t="shared" si="17"/>
        <v>4628751</v>
      </c>
      <c r="K1123">
        <f>Table1[[#This Row],[Profit]]*100/Table1[[#This Row],[budget]]</f>
        <v>92.575019999999995</v>
      </c>
      <c r="M1123" t="s">
        <v>178</v>
      </c>
      <c r="N1123" t="s">
        <v>6362</v>
      </c>
      <c r="O1123" t="s">
        <v>6363</v>
      </c>
      <c r="P1123" t="s">
        <v>1630</v>
      </c>
    </row>
    <row r="1124" spans="1:16" x14ac:dyDescent="0.45">
      <c r="A1124" t="s">
        <v>799</v>
      </c>
      <c r="B1124">
        <v>102</v>
      </c>
      <c r="C1124" t="s">
        <v>71</v>
      </c>
      <c r="D1124" t="s">
        <v>4192</v>
      </c>
      <c r="E1124" t="s">
        <v>11</v>
      </c>
      <c r="F1124">
        <v>2003</v>
      </c>
      <c r="G1124">
        <v>6.4</v>
      </c>
      <c r="H1124">
        <v>55845943</v>
      </c>
      <c r="I1124">
        <v>29000000</v>
      </c>
      <c r="J1124">
        <f t="shared" si="17"/>
        <v>26845943</v>
      </c>
      <c r="K1124">
        <f>Table1[[#This Row],[Profit]]*100/Table1[[#This Row],[budget]]</f>
        <v>92.572217241379306</v>
      </c>
      <c r="M1124" t="s">
        <v>6359</v>
      </c>
      <c r="N1124" t="s">
        <v>1426</v>
      </c>
    </row>
    <row r="1125" spans="1:16" x14ac:dyDescent="0.45">
      <c r="A1125" t="s">
        <v>62</v>
      </c>
      <c r="B1125">
        <v>129</v>
      </c>
      <c r="C1125" t="s">
        <v>1304</v>
      </c>
      <c r="D1125" t="s">
        <v>4277</v>
      </c>
      <c r="E1125" t="s">
        <v>11</v>
      </c>
      <c r="F1125">
        <v>2013</v>
      </c>
      <c r="G1125">
        <v>6.5</v>
      </c>
      <c r="H1125">
        <v>49874933</v>
      </c>
      <c r="I1125">
        <v>26000000</v>
      </c>
      <c r="J1125">
        <f t="shared" si="17"/>
        <v>23874933</v>
      </c>
      <c r="K1125">
        <f>Table1[[#This Row],[Profit]]*100/Table1[[#This Row],[budget]]</f>
        <v>91.826665384615382</v>
      </c>
      <c r="M1125" t="s">
        <v>6359</v>
      </c>
      <c r="N1125" t="s">
        <v>589</v>
      </c>
    </row>
    <row r="1126" spans="1:16" x14ac:dyDescent="0.45">
      <c r="A1126" t="s">
        <v>225</v>
      </c>
      <c r="B1126">
        <v>142</v>
      </c>
      <c r="C1126" t="s">
        <v>28</v>
      </c>
      <c r="D1126" t="s">
        <v>2765</v>
      </c>
      <c r="E1126" t="s">
        <v>11</v>
      </c>
      <c r="F1126">
        <v>2004</v>
      </c>
      <c r="G1126">
        <v>7.8</v>
      </c>
      <c r="H1126">
        <v>249358727</v>
      </c>
      <c r="I1126">
        <v>130000000</v>
      </c>
      <c r="J1126">
        <f t="shared" si="17"/>
        <v>119358727</v>
      </c>
      <c r="K1126">
        <f>Table1[[#This Row],[Profit]]*100/Table1[[#This Row],[budget]]</f>
        <v>91.814405384615384</v>
      </c>
      <c r="M1126" t="s">
        <v>6363</v>
      </c>
      <c r="N1126" t="s">
        <v>6364</v>
      </c>
      <c r="O1126" t="s">
        <v>6366</v>
      </c>
    </row>
    <row r="1127" spans="1:16" x14ac:dyDescent="0.45">
      <c r="A1127" t="s">
        <v>683</v>
      </c>
      <c r="B1127">
        <v>106</v>
      </c>
      <c r="C1127" t="s">
        <v>642</v>
      </c>
      <c r="D1127" t="s">
        <v>4538</v>
      </c>
      <c r="E1127" t="s">
        <v>11</v>
      </c>
      <c r="F1127">
        <v>2001</v>
      </c>
      <c r="G1127">
        <v>6.3</v>
      </c>
      <c r="H1127">
        <v>40219708</v>
      </c>
      <c r="I1127">
        <v>21000000</v>
      </c>
      <c r="J1127">
        <f t="shared" si="17"/>
        <v>19219708</v>
      </c>
      <c r="K1127">
        <f>Table1[[#This Row],[Profit]]*100/Table1[[#This Row],[budget]]</f>
        <v>91.522419047619053</v>
      </c>
      <c r="M1127" t="s">
        <v>6361</v>
      </c>
    </row>
    <row r="1128" spans="1:16" x14ac:dyDescent="0.45">
      <c r="A1128" t="s">
        <v>762</v>
      </c>
      <c r="B1128">
        <v>92</v>
      </c>
      <c r="C1128" t="s">
        <v>763</v>
      </c>
      <c r="D1128" t="s">
        <v>3375</v>
      </c>
      <c r="E1128" t="s">
        <v>11</v>
      </c>
      <c r="F1128">
        <v>1997</v>
      </c>
      <c r="G1128">
        <v>5.4</v>
      </c>
      <c r="H1128">
        <v>105263257</v>
      </c>
      <c r="I1128">
        <v>55000000</v>
      </c>
      <c r="J1128">
        <f t="shared" si="17"/>
        <v>50263257</v>
      </c>
      <c r="K1128">
        <f>Table1[[#This Row],[Profit]]*100/Table1[[#This Row],[budget]]</f>
        <v>91.387739999999994</v>
      </c>
      <c r="M1128" t="s">
        <v>178</v>
      </c>
      <c r="N1128" t="s">
        <v>302</v>
      </c>
      <c r="O1128" t="s">
        <v>6363</v>
      </c>
      <c r="P1128" t="s">
        <v>2286</v>
      </c>
    </row>
    <row r="1129" spans="1:16" x14ac:dyDescent="0.45">
      <c r="A1129" t="s">
        <v>1337</v>
      </c>
      <c r="B1129">
        <v>219</v>
      </c>
      <c r="C1129" t="s">
        <v>943</v>
      </c>
      <c r="D1129" t="s">
        <v>4461</v>
      </c>
      <c r="E1129" t="s">
        <v>11</v>
      </c>
      <c r="F1129">
        <v>1987</v>
      </c>
      <c r="G1129">
        <v>7.8</v>
      </c>
      <c r="H1129">
        <v>43984230</v>
      </c>
      <c r="I1129">
        <v>23000000</v>
      </c>
      <c r="J1129">
        <f t="shared" si="17"/>
        <v>20984230</v>
      </c>
      <c r="K1129">
        <f>Table1[[#This Row],[Profit]]*100/Table1[[#This Row],[budget]]</f>
        <v>91.235782608695658</v>
      </c>
      <c r="M1129" t="s">
        <v>589</v>
      </c>
      <c r="N1129" t="s">
        <v>6367</v>
      </c>
    </row>
    <row r="1130" spans="1:16" x14ac:dyDescent="0.45">
      <c r="A1130" t="s">
        <v>1691</v>
      </c>
      <c r="B1130">
        <v>100</v>
      </c>
      <c r="C1130" t="s">
        <v>148</v>
      </c>
      <c r="D1130" t="s">
        <v>4955</v>
      </c>
      <c r="E1130" t="s">
        <v>11</v>
      </c>
      <c r="F1130">
        <v>2007</v>
      </c>
      <c r="G1130">
        <v>7</v>
      </c>
      <c r="H1130">
        <v>28637507</v>
      </c>
      <c r="I1130">
        <v>15000000</v>
      </c>
      <c r="J1130">
        <f t="shared" si="17"/>
        <v>13637507</v>
      </c>
      <c r="K1130">
        <f>Table1[[#This Row],[Profit]]*100/Table1[[#This Row],[budget]]</f>
        <v>90.916713333333334</v>
      </c>
      <c r="M1130" t="s">
        <v>999</v>
      </c>
      <c r="N1130" t="s">
        <v>1630</v>
      </c>
    </row>
    <row r="1131" spans="1:16" x14ac:dyDescent="0.45">
      <c r="A1131" t="s">
        <v>738</v>
      </c>
      <c r="B1131">
        <v>121</v>
      </c>
      <c r="C1131" t="s">
        <v>359</v>
      </c>
      <c r="D1131" t="s">
        <v>5187</v>
      </c>
      <c r="E1131" t="s">
        <v>11</v>
      </c>
      <c r="F1131">
        <v>1998</v>
      </c>
      <c r="G1131">
        <v>7.4</v>
      </c>
      <c r="H1131">
        <v>22905674</v>
      </c>
      <c r="I1131">
        <v>12000000</v>
      </c>
      <c r="J1131">
        <f t="shared" si="17"/>
        <v>10905674</v>
      </c>
      <c r="K1131">
        <f>Table1[[#This Row],[Profit]]*100/Table1[[#This Row],[budget]]</f>
        <v>90.880616666666668</v>
      </c>
      <c r="M1131" t="s">
        <v>589</v>
      </c>
    </row>
    <row r="1132" spans="1:16" x14ac:dyDescent="0.45">
      <c r="A1132" t="s">
        <v>2528</v>
      </c>
      <c r="B1132">
        <v>85</v>
      </c>
      <c r="C1132" t="s">
        <v>19</v>
      </c>
      <c r="D1132" t="s">
        <v>6288</v>
      </c>
      <c r="E1132" t="s">
        <v>11</v>
      </c>
      <c r="F1132">
        <v>2004</v>
      </c>
      <c r="G1132">
        <v>7.2</v>
      </c>
      <c r="H1132">
        <v>381225</v>
      </c>
      <c r="I1132">
        <v>200000</v>
      </c>
      <c r="J1132">
        <f t="shared" si="17"/>
        <v>181225</v>
      </c>
      <c r="K1132">
        <f>Table1[[#This Row],[Profit]]*100/Table1[[#This Row],[budget]]</f>
        <v>90.612499999999997</v>
      </c>
    </row>
    <row r="1133" spans="1:16" x14ac:dyDescent="0.45">
      <c r="A1133" t="s">
        <v>2094</v>
      </c>
      <c r="B1133">
        <v>102</v>
      </c>
      <c r="C1133" t="s">
        <v>571</v>
      </c>
      <c r="D1133" t="s">
        <v>5659</v>
      </c>
      <c r="E1133" t="s">
        <v>11</v>
      </c>
      <c r="F1133">
        <v>2012</v>
      </c>
      <c r="G1133">
        <v>7.1</v>
      </c>
      <c r="H1133">
        <v>11434867</v>
      </c>
      <c r="I1133">
        <v>6000000</v>
      </c>
      <c r="J1133">
        <f t="shared" si="17"/>
        <v>5434867</v>
      </c>
      <c r="K1133">
        <f>Table1[[#This Row],[Profit]]*100/Table1[[#This Row],[budget]]</f>
        <v>90.581116666666674</v>
      </c>
      <c r="M1133" t="s">
        <v>6366</v>
      </c>
      <c r="N1133" t="s">
        <v>2286</v>
      </c>
      <c r="O1133" t="s">
        <v>1426</v>
      </c>
    </row>
    <row r="1134" spans="1:16" x14ac:dyDescent="0.45">
      <c r="A1134" t="s">
        <v>172</v>
      </c>
      <c r="B1134">
        <v>108</v>
      </c>
      <c r="C1134" t="s">
        <v>571</v>
      </c>
      <c r="D1134" t="s">
        <v>3252</v>
      </c>
      <c r="E1134" t="s">
        <v>11</v>
      </c>
      <c r="F1134">
        <v>2004</v>
      </c>
      <c r="G1134">
        <v>6.5</v>
      </c>
      <c r="H1134">
        <v>114195633</v>
      </c>
      <c r="I1134">
        <v>60000000</v>
      </c>
      <c r="J1134">
        <f t="shared" si="17"/>
        <v>54195633</v>
      </c>
      <c r="K1134">
        <f>Table1[[#This Row],[Profit]]*100/Table1[[#This Row],[budget]]</f>
        <v>90.326054999999997</v>
      </c>
      <c r="M1134" t="s">
        <v>6366</v>
      </c>
      <c r="N1134" t="s">
        <v>2286</v>
      </c>
      <c r="O1134" t="s">
        <v>1426</v>
      </c>
    </row>
    <row r="1135" spans="1:16" x14ac:dyDescent="0.45">
      <c r="A1135" t="s">
        <v>829</v>
      </c>
      <c r="B1135">
        <v>93</v>
      </c>
      <c r="C1135" t="s">
        <v>1473</v>
      </c>
      <c r="D1135" t="s">
        <v>4592</v>
      </c>
      <c r="E1135" t="s">
        <v>11</v>
      </c>
      <c r="F1135">
        <v>1991</v>
      </c>
      <c r="G1135">
        <v>6.2</v>
      </c>
      <c r="H1135">
        <v>38037513</v>
      </c>
      <c r="I1135">
        <v>20000000</v>
      </c>
      <c r="J1135">
        <f t="shared" si="17"/>
        <v>18037513</v>
      </c>
      <c r="K1135">
        <f>Table1[[#This Row],[Profit]]*100/Table1[[#This Row],[budget]]</f>
        <v>90.187565000000006</v>
      </c>
      <c r="M1135" t="s">
        <v>302</v>
      </c>
      <c r="N1135" t="s">
        <v>6364</v>
      </c>
      <c r="O1135" t="s">
        <v>6360</v>
      </c>
      <c r="P1135" t="s">
        <v>1630</v>
      </c>
    </row>
    <row r="1136" spans="1:16" x14ac:dyDescent="0.45">
      <c r="A1136" t="s">
        <v>378</v>
      </c>
      <c r="B1136">
        <v>105</v>
      </c>
      <c r="C1136" t="s">
        <v>253</v>
      </c>
      <c r="D1136" t="s">
        <v>2917</v>
      </c>
      <c r="E1136" t="s">
        <v>11</v>
      </c>
      <c r="F1136">
        <v>2011</v>
      </c>
      <c r="G1136">
        <v>7.6</v>
      </c>
      <c r="H1136">
        <v>176740650</v>
      </c>
      <c r="I1136">
        <v>93000000</v>
      </c>
      <c r="J1136">
        <f t="shared" si="17"/>
        <v>83740650</v>
      </c>
      <c r="K1136">
        <f>Table1[[#This Row],[Profit]]*100/Table1[[#This Row],[budget]]</f>
        <v>90.043709677419358</v>
      </c>
      <c r="M1136" t="s">
        <v>589</v>
      </c>
      <c r="N1136" t="s">
        <v>1630</v>
      </c>
      <c r="O1136" t="s">
        <v>1426</v>
      </c>
    </row>
    <row r="1137" spans="1:16" x14ac:dyDescent="0.45">
      <c r="A1137" t="s">
        <v>865</v>
      </c>
      <c r="B1137">
        <v>93</v>
      </c>
      <c r="C1137" t="s">
        <v>456</v>
      </c>
      <c r="D1137" t="s">
        <v>5407</v>
      </c>
      <c r="E1137" t="s">
        <v>11</v>
      </c>
      <c r="F1137">
        <v>1998</v>
      </c>
      <c r="G1137">
        <v>7.7</v>
      </c>
      <c r="H1137">
        <v>17096053</v>
      </c>
      <c r="I1137">
        <v>9000000</v>
      </c>
      <c r="J1137">
        <f t="shared" si="17"/>
        <v>8096053</v>
      </c>
      <c r="K1137">
        <f>Table1[[#This Row],[Profit]]*100/Table1[[#This Row],[budget]]</f>
        <v>89.956144444444448</v>
      </c>
      <c r="M1137" t="s">
        <v>589</v>
      </c>
    </row>
    <row r="1138" spans="1:16" x14ac:dyDescent="0.45">
      <c r="A1138" t="s">
        <v>1193</v>
      </c>
      <c r="B1138">
        <v>99</v>
      </c>
      <c r="C1138" t="s">
        <v>702</v>
      </c>
      <c r="D1138" t="s">
        <v>4049</v>
      </c>
      <c r="E1138" t="s">
        <v>11</v>
      </c>
      <c r="F1138">
        <v>2015</v>
      </c>
      <c r="G1138">
        <v>6.1</v>
      </c>
      <c r="H1138">
        <v>58879132</v>
      </c>
      <c r="I1138">
        <v>31000000</v>
      </c>
      <c r="J1138">
        <f t="shared" si="17"/>
        <v>27879132</v>
      </c>
      <c r="K1138">
        <f>Table1[[#This Row],[Profit]]*100/Table1[[#This Row],[budget]]</f>
        <v>89.932683870967736</v>
      </c>
      <c r="M1138" t="s">
        <v>302</v>
      </c>
    </row>
    <row r="1139" spans="1:16" x14ac:dyDescent="0.45">
      <c r="A1139" t="s">
        <v>764</v>
      </c>
      <c r="B1139">
        <v>74</v>
      </c>
      <c r="C1139" t="s">
        <v>306</v>
      </c>
      <c r="D1139" t="s">
        <v>3376</v>
      </c>
      <c r="E1139" t="s">
        <v>11</v>
      </c>
      <c r="F1139">
        <v>2003</v>
      </c>
      <c r="G1139">
        <v>6.3</v>
      </c>
      <c r="H1139">
        <v>104354205</v>
      </c>
      <c r="I1139">
        <v>55000000</v>
      </c>
      <c r="J1139">
        <f t="shared" si="17"/>
        <v>49354205</v>
      </c>
      <c r="K1139">
        <f>Table1[[#This Row],[Profit]]*100/Table1[[#This Row],[budget]]</f>
        <v>89.734918181818188</v>
      </c>
      <c r="M1139" t="s">
        <v>2286</v>
      </c>
    </row>
    <row r="1140" spans="1:16" x14ac:dyDescent="0.45">
      <c r="A1140" t="s">
        <v>446</v>
      </c>
      <c r="B1140">
        <v>109</v>
      </c>
      <c r="C1140" t="s">
        <v>447</v>
      </c>
      <c r="D1140" t="s">
        <v>3192</v>
      </c>
      <c r="E1140" t="s">
        <v>11</v>
      </c>
      <c r="F1140">
        <v>2000</v>
      </c>
      <c r="G1140">
        <v>4.3</v>
      </c>
      <c r="H1140">
        <v>123307945</v>
      </c>
      <c r="I1140">
        <v>65000000</v>
      </c>
      <c r="J1140">
        <f t="shared" si="17"/>
        <v>58307945</v>
      </c>
      <c r="K1140">
        <f>Table1[[#This Row],[Profit]]*100/Table1[[#This Row],[budget]]</f>
        <v>89.704530769230772</v>
      </c>
      <c r="M1140" t="s">
        <v>2286</v>
      </c>
      <c r="N1140" t="s">
        <v>1630</v>
      </c>
    </row>
    <row r="1141" spans="1:16" x14ac:dyDescent="0.45">
      <c r="A1141" t="s">
        <v>1204</v>
      </c>
      <c r="B1141">
        <v>98</v>
      </c>
      <c r="C1141" t="s">
        <v>1205</v>
      </c>
      <c r="D1141" t="s">
        <v>3966</v>
      </c>
      <c r="E1141" t="s">
        <v>11</v>
      </c>
      <c r="F1141">
        <v>2013</v>
      </c>
      <c r="G1141">
        <v>6.9</v>
      </c>
      <c r="H1141">
        <v>66359959</v>
      </c>
      <c r="I1141">
        <v>35000000</v>
      </c>
      <c r="J1141">
        <f t="shared" si="17"/>
        <v>31359959</v>
      </c>
      <c r="K1141">
        <f>Table1[[#This Row],[Profit]]*100/Table1[[#This Row],[budget]]</f>
        <v>89.599882857142859</v>
      </c>
      <c r="M1141" t="s">
        <v>999</v>
      </c>
      <c r="N1141" t="s">
        <v>2286</v>
      </c>
    </row>
    <row r="1142" spans="1:16" x14ac:dyDescent="0.45">
      <c r="A1142" t="s">
        <v>196</v>
      </c>
      <c r="B1142">
        <v>101</v>
      </c>
      <c r="C1142" t="s">
        <v>1169</v>
      </c>
      <c r="D1142" t="s">
        <v>4020</v>
      </c>
      <c r="E1142" t="s">
        <v>11</v>
      </c>
      <c r="F1142">
        <v>1988</v>
      </c>
      <c r="G1142">
        <v>7</v>
      </c>
      <c r="H1142">
        <v>60328558</v>
      </c>
      <c r="I1142">
        <v>32000000</v>
      </c>
      <c r="J1142">
        <f t="shared" si="17"/>
        <v>28328558</v>
      </c>
      <c r="K1142">
        <f>Table1[[#This Row],[Profit]]*100/Table1[[#This Row],[budget]]</f>
        <v>88.526743749999994</v>
      </c>
      <c r="M1142" t="s">
        <v>589</v>
      </c>
      <c r="N1142" t="s">
        <v>6364</v>
      </c>
    </row>
    <row r="1143" spans="1:16" x14ac:dyDescent="0.45">
      <c r="A1143" t="s">
        <v>1086</v>
      </c>
      <c r="B1143">
        <v>97</v>
      </c>
      <c r="C1143" t="s">
        <v>101</v>
      </c>
      <c r="D1143" t="s">
        <v>4341</v>
      </c>
      <c r="E1143" t="s">
        <v>11</v>
      </c>
      <c r="F1143">
        <v>2005</v>
      </c>
      <c r="G1143">
        <v>6.6</v>
      </c>
      <c r="H1143">
        <v>47124400</v>
      </c>
      <c r="I1143">
        <v>25000000</v>
      </c>
      <c r="J1143">
        <f t="shared" si="17"/>
        <v>22124400</v>
      </c>
      <c r="K1143">
        <f>Table1[[#This Row],[Profit]]*100/Table1[[#This Row],[budget]]</f>
        <v>88.497600000000006</v>
      </c>
      <c r="M1143" t="s">
        <v>6363</v>
      </c>
      <c r="N1143" t="s">
        <v>6364</v>
      </c>
    </row>
    <row r="1144" spans="1:16" x14ac:dyDescent="0.45">
      <c r="A1144" t="s">
        <v>1105</v>
      </c>
      <c r="B1144">
        <v>124</v>
      </c>
      <c r="C1144" t="s">
        <v>259</v>
      </c>
      <c r="D1144" t="s">
        <v>4591</v>
      </c>
      <c r="E1144" t="s">
        <v>11</v>
      </c>
      <c r="F1144">
        <v>1998</v>
      </c>
      <c r="G1144">
        <v>5.5</v>
      </c>
      <c r="H1144">
        <v>37672350</v>
      </c>
      <c r="I1144">
        <v>20000000</v>
      </c>
      <c r="J1144">
        <f t="shared" si="17"/>
        <v>17672350</v>
      </c>
      <c r="K1144">
        <f>Table1[[#This Row],[Profit]]*100/Table1[[#This Row],[budget]]</f>
        <v>88.361750000000001</v>
      </c>
      <c r="M1144" t="s">
        <v>589</v>
      </c>
      <c r="N1144" t="s">
        <v>2286</v>
      </c>
    </row>
    <row r="1145" spans="1:16" x14ac:dyDescent="0.45">
      <c r="A1145" t="s">
        <v>641</v>
      </c>
      <c r="B1145">
        <v>178</v>
      </c>
      <c r="C1145" t="s">
        <v>713</v>
      </c>
      <c r="D1145" t="s">
        <v>3720</v>
      </c>
      <c r="E1145" t="s">
        <v>11</v>
      </c>
      <c r="F1145">
        <v>2004</v>
      </c>
      <c r="G1145">
        <v>7.7</v>
      </c>
      <c r="H1145">
        <v>75305995</v>
      </c>
      <c r="I1145">
        <v>40000000</v>
      </c>
      <c r="J1145">
        <f t="shared" si="17"/>
        <v>35305995</v>
      </c>
      <c r="K1145">
        <f>Table1[[#This Row],[Profit]]*100/Table1[[#This Row],[budget]]</f>
        <v>88.264987500000004</v>
      </c>
      <c r="M1145" t="s">
        <v>589</v>
      </c>
      <c r="N1145" t="s">
        <v>6360</v>
      </c>
    </row>
    <row r="1146" spans="1:16" x14ac:dyDescent="0.45">
      <c r="A1146" t="s">
        <v>12</v>
      </c>
      <c r="B1146">
        <v>151</v>
      </c>
      <c r="C1146" t="s">
        <v>13</v>
      </c>
      <c r="D1146" t="s">
        <v>2585</v>
      </c>
      <c r="E1146" t="s">
        <v>11</v>
      </c>
      <c r="F1146">
        <v>2006</v>
      </c>
      <c r="G1146">
        <v>7.3</v>
      </c>
      <c r="H1146">
        <v>423032628</v>
      </c>
      <c r="I1146">
        <v>225000000</v>
      </c>
      <c r="J1146">
        <f t="shared" si="17"/>
        <v>198032628</v>
      </c>
      <c r="K1146">
        <f>Table1[[#This Row],[Profit]]*100/Table1[[#This Row],[budget]]</f>
        <v>88.014501333333328</v>
      </c>
      <c r="M1146" t="s">
        <v>178</v>
      </c>
      <c r="N1146" t="s">
        <v>6364</v>
      </c>
    </row>
    <row r="1147" spans="1:16" x14ac:dyDescent="0.45">
      <c r="A1147" t="s">
        <v>418</v>
      </c>
      <c r="B1147">
        <v>129</v>
      </c>
      <c r="C1147" t="s">
        <v>41</v>
      </c>
      <c r="D1147" t="s">
        <v>4550</v>
      </c>
      <c r="E1147" t="s">
        <v>11</v>
      </c>
      <c r="F1147">
        <v>1982</v>
      </c>
      <c r="G1147">
        <v>6.9</v>
      </c>
      <c r="H1147">
        <v>37567440</v>
      </c>
      <c r="I1147">
        <v>20000000</v>
      </c>
      <c r="J1147">
        <f t="shared" si="17"/>
        <v>17567440</v>
      </c>
      <c r="K1147">
        <f>Table1[[#This Row],[Profit]]*100/Table1[[#This Row],[budget]]</f>
        <v>87.837199999999996</v>
      </c>
      <c r="M1147" t="s">
        <v>6364</v>
      </c>
    </row>
    <row r="1148" spans="1:16" x14ac:dyDescent="0.45">
      <c r="A1148" t="s">
        <v>87</v>
      </c>
      <c r="B1148">
        <v>138</v>
      </c>
      <c r="C1148" t="s">
        <v>127</v>
      </c>
      <c r="D1148" t="s">
        <v>2692</v>
      </c>
      <c r="E1148" t="s">
        <v>11</v>
      </c>
      <c r="F1148">
        <v>2003</v>
      </c>
      <c r="G1148">
        <v>7.2</v>
      </c>
      <c r="H1148">
        <v>281492479</v>
      </c>
      <c r="I1148">
        <v>150000000</v>
      </c>
      <c r="J1148">
        <f t="shared" si="17"/>
        <v>131492479</v>
      </c>
      <c r="K1148">
        <f>Table1[[#This Row],[Profit]]*100/Table1[[#This Row],[budget]]</f>
        <v>87.661652666666669</v>
      </c>
      <c r="M1148" t="s">
        <v>1630</v>
      </c>
    </row>
    <row r="1149" spans="1:16" x14ac:dyDescent="0.45">
      <c r="A1149" t="s">
        <v>93</v>
      </c>
      <c r="B1149">
        <v>146</v>
      </c>
      <c r="C1149" t="s">
        <v>311</v>
      </c>
      <c r="D1149" t="s">
        <v>4340</v>
      </c>
      <c r="E1149" t="s">
        <v>11</v>
      </c>
      <c r="F1149">
        <v>1990</v>
      </c>
      <c r="G1149">
        <v>8.6999999999999993</v>
      </c>
      <c r="H1149">
        <v>46836394</v>
      </c>
      <c r="I1149">
        <v>25000000</v>
      </c>
      <c r="J1149">
        <f t="shared" si="17"/>
        <v>21836394</v>
      </c>
      <c r="K1149">
        <f>Table1[[#This Row],[Profit]]*100/Table1[[#This Row],[budget]]</f>
        <v>87.345575999999994</v>
      </c>
      <c r="M1149" t="s">
        <v>6359</v>
      </c>
      <c r="N1149" t="s">
        <v>589</v>
      </c>
    </row>
    <row r="1150" spans="1:16" x14ac:dyDescent="0.45">
      <c r="A1150" t="s">
        <v>460</v>
      </c>
      <c r="B1150">
        <v>120</v>
      </c>
      <c r="C1150" t="s">
        <v>461</v>
      </c>
      <c r="D1150" t="s">
        <v>3065</v>
      </c>
      <c r="E1150" t="s">
        <v>11</v>
      </c>
      <c r="F1150">
        <v>1998</v>
      </c>
      <c r="G1150">
        <v>6.1</v>
      </c>
      <c r="H1150">
        <v>140459099</v>
      </c>
      <c r="I1150">
        <v>75000000</v>
      </c>
      <c r="J1150">
        <f t="shared" si="17"/>
        <v>65459099</v>
      </c>
      <c r="K1150">
        <f>Table1[[#This Row],[Profit]]*100/Table1[[#This Row],[budget]]</f>
        <v>87.27879866666666</v>
      </c>
      <c r="M1150" t="s">
        <v>589</v>
      </c>
      <c r="N1150" t="s">
        <v>2286</v>
      </c>
      <c r="O1150" t="s">
        <v>1630</v>
      </c>
      <c r="P1150" t="s">
        <v>1426</v>
      </c>
    </row>
    <row r="1151" spans="1:16" x14ac:dyDescent="0.45">
      <c r="A1151" t="s">
        <v>542</v>
      </c>
      <c r="B1151">
        <v>115</v>
      </c>
      <c r="C1151" t="s">
        <v>1364</v>
      </c>
      <c r="D1151" t="s">
        <v>4593</v>
      </c>
      <c r="E1151" t="s">
        <v>11</v>
      </c>
      <c r="F1151">
        <v>2006</v>
      </c>
      <c r="G1151">
        <v>6.2</v>
      </c>
      <c r="H1151">
        <v>37442180</v>
      </c>
      <c r="I1151">
        <v>20000000</v>
      </c>
      <c r="J1151">
        <f t="shared" si="17"/>
        <v>17442180</v>
      </c>
      <c r="K1151">
        <f>Table1[[#This Row],[Profit]]*100/Table1[[#This Row],[budget]]</f>
        <v>87.210899999999995</v>
      </c>
      <c r="M1151" t="s">
        <v>589</v>
      </c>
      <c r="N1151" t="s">
        <v>2286</v>
      </c>
      <c r="O1151" t="s">
        <v>1426</v>
      </c>
    </row>
    <row r="1152" spans="1:16" x14ac:dyDescent="0.45">
      <c r="A1152" t="s">
        <v>1214</v>
      </c>
      <c r="B1152">
        <v>85</v>
      </c>
      <c r="C1152" t="s">
        <v>1215</v>
      </c>
      <c r="D1152" t="s">
        <v>4105</v>
      </c>
      <c r="E1152" t="s">
        <v>11</v>
      </c>
      <c r="F1152">
        <v>2005</v>
      </c>
      <c r="G1152">
        <v>7.5</v>
      </c>
      <c r="H1152">
        <v>56068547</v>
      </c>
      <c r="I1152">
        <v>30000000</v>
      </c>
      <c r="J1152">
        <f t="shared" si="17"/>
        <v>26068547</v>
      </c>
      <c r="K1152">
        <f>Table1[[#This Row],[Profit]]*100/Table1[[#This Row],[budget]]</f>
        <v>86.895156666666665</v>
      </c>
      <c r="M1152" t="s">
        <v>302</v>
      </c>
      <c r="N1152" t="s">
        <v>6363</v>
      </c>
      <c r="O1152" t="s">
        <v>6366</v>
      </c>
      <c r="P1152" t="s">
        <v>1630</v>
      </c>
    </row>
    <row r="1153" spans="1:16" x14ac:dyDescent="0.45">
      <c r="A1153" t="s">
        <v>655</v>
      </c>
      <c r="B1153">
        <v>109</v>
      </c>
      <c r="C1153" t="s">
        <v>187</v>
      </c>
      <c r="D1153" t="s">
        <v>3851</v>
      </c>
      <c r="E1153" t="s">
        <v>11</v>
      </c>
      <c r="F1153">
        <v>2004</v>
      </c>
      <c r="G1153">
        <v>5.4</v>
      </c>
      <c r="H1153">
        <v>69148997</v>
      </c>
      <c r="I1153">
        <v>37000000</v>
      </c>
      <c r="J1153">
        <f t="shared" si="17"/>
        <v>32148997</v>
      </c>
      <c r="K1153">
        <f>Table1[[#This Row],[Profit]]*100/Table1[[#This Row],[budget]]</f>
        <v>86.889181081081077</v>
      </c>
      <c r="M1153" t="s">
        <v>6359</v>
      </c>
    </row>
    <row r="1154" spans="1:16" x14ac:dyDescent="0.45">
      <c r="A1154" t="s">
        <v>879</v>
      </c>
      <c r="B1154">
        <v>107</v>
      </c>
      <c r="C1154" t="s">
        <v>280</v>
      </c>
      <c r="D1154" t="s">
        <v>4958</v>
      </c>
      <c r="E1154" t="s">
        <v>11</v>
      </c>
      <c r="F1154">
        <v>1997</v>
      </c>
      <c r="G1154">
        <v>7.4</v>
      </c>
      <c r="H1154">
        <v>28014536</v>
      </c>
      <c r="I1154">
        <v>15000000</v>
      </c>
      <c r="J1154">
        <f t="shared" ref="J1154:J1217" si="18">H1154-I1154</f>
        <v>13014536</v>
      </c>
      <c r="K1154">
        <f>Table1[[#This Row],[Profit]]*100/Table1[[#This Row],[budget]]</f>
        <v>86.763573333333326</v>
      </c>
      <c r="M1154" t="s">
        <v>302</v>
      </c>
      <c r="N1154" t="s">
        <v>6359</v>
      </c>
      <c r="O1154" t="s">
        <v>2286</v>
      </c>
      <c r="P1154" t="s">
        <v>1426</v>
      </c>
    </row>
    <row r="1155" spans="1:16" x14ac:dyDescent="0.45">
      <c r="A1155" t="s">
        <v>22</v>
      </c>
      <c r="B1155">
        <v>135</v>
      </c>
      <c r="C1155" t="s">
        <v>53</v>
      </c>
      <c r="D1155" t="s">
        <v>2602</v>
      </c>
      <c r="E1155" t="s">
        <v>11</v>
      </c>
      <c r="F1155">
        <v>2004</v>
      </c>
      <c r="G1155">
        <v>7.3</v>
      </c>
      <c r="H1155">
        <v>373377893</v>
      </c>
      <c r="I1155">
        <v>200000000</v>
      </c>
      <c r="J1155">
        <f t="shared" si="18"/>
        <v>173377893</v>
      </c>
      <c r="K1155">
        <f>Table1[[#This Row],[Profit]]*100/Table1[[#This Row],[budget]]</f>
        <v>86.6889465</v>
      </c>
      <c r="M1155" t="s">
        <v>178</v>
      </c>
      <c r="N1155" t="s">
        <v>6364</v>
      </c>
      <c r="O1155" t="s">
        <v>2286</v>
      </c>
    </row>
    <row r="1156" spans="1:16" x14ac:dyDescent="0.45">
      <c r="A1156" t="s">
        <v>1840</v>
      </c>
      <c r="B1156">
        <v>106</v>
      </c>
      <c r="C1156" t="s">
        <v>518</v>
      </c>
      <c r="D1156" t="s">
        <v>5201</v>
      </c>
      <c r="E1156" t="s">
        <v>11</v>
      </c>
      <c r="F1156">
        <v>2015</v>
      </c>
      <c r="G1156">
        <v>6.4</v>
      </c>
      <c r="H1156">
        <v>22331028</v>
      </c>
      <c r="I1156">
        <v>12000000</v>
      </c>
      <c r="J1156">
        <f t="shared" si="18"/>
        <v>10331028</v>
      </c>
      <c r="K1156">
        <f>Table1[[#This Row],[Profit]]*100/Table1[[#This Row],[budget]]</f>
        <v>86.091899999999995</v>
      </c>
      <c r="M1156" t="s">
        <v>1426</v>
      </c>
    </row>
    <row r="1157" spans="1:16" x14ac:dyDescent="0.45">
      <c r="A1157" t="s">
        <v>1203</v>
      </c>
      <c r="B1157">
        <v>103</v>
      </c>
      <c r="C1157" t="s">
        <v>456</v>
      </c>
      <c r="D1157" t="s">
        <v>5470</v>
      </c>
      <c r="E1157" t="s">
        <v>11</v>
      </c>
      <c r="F1157">
        <v>1999</v>
      </c>
      <c r="G1157">
        <v>7.3</v>
      </c>
      <c r="H1157">
        <v>14879556</v>
      </c>
      <c r="I1157">
        <v>8000000</v>
      </c>
      <c r="J1157">
        <f t="shared" si="18"/>
        <v>6879556</v>
      </c>
      <c r="K1157">
        <f>Table1[[#This Row],[Profit]]*100/Table1[[#This Row],[budget]]</f>
        <v>85.994450000000001</v>
      </c>
      <c r="M1157" t="s">
        <v>589</v>
      </c>
    </row>
    <row r="1158" spans="1:16" x14ac:dyDescent="0.45">
      <c r="A1158" t="s">
        <v>894</v>
      </c>
      <c r="B1158">
        <v>115</v>
      </c>
      <c r="C1158" t="s">
        <v>17</v>
      </c>
      <c r="D1158" t="s">
        <v>3566</v>
      </c>
      <c r="E1158" t="s">
        <v>11</v>
      </c>
      <c r="F1158">
        <v>2014</v>
      </c>
      <c r="G1158">
        <v>6</v>
      </c>
      <c r="H1158">
        <v>89253340</v>
      </c>
      <c r="I1158">
        <v>48000000</v>
      </c>
      <c r="J1158">
        <f t="shared" si="18"/>
        <v>41253340</v>
      </c>
      <c r="K1158">
        <f>Table1[[#This Row],[Profit]]*100/Table1[[#This Row],[budget]]</f>
        <v>85.94445833333333</v>
      </c>
      <c r="M1158" t="s">
        <v>1426</v>
      </c>
    </row>
    <row r="1159" spans="1:16" x14ac:dyDescent="0.45">
      <c r="A1159" t="s">
        <v>441</v>
      </c>
      <c r="B1159">
        <v>109</v>
      </c>
      <c r="C1159" t="s">
        <v>721</v>
      </c>
      <c r="D1159" t="s">
        <v>3997</v>
      </c>
      <c r="E1159" t="s">
        <v>11</v>
      </c>
      <c r="F1159">
        <v>2000</v>
      </c>
      <c r="G1159">
        <v>6.3</v>
      </c>
      <c r="H1159">
        <v>61280963</v>
      </c>
      <c r="I1159">
        <v>33000000</v>
      </c>
      <c r="J1159">
        <f t="shared" si="18"/>
        <v>28280963</v>
      </c>
      <c r="K1159">
        <f>Table1[[#This Row],[Profit]]*100/Table1[[#This Row],[budget]]</f>
        <v>85.699887878787877</v>
      </c>
      <c r="M1159" t="s">
        <v>1630</v>
      </c>
      <c r="N1159" t="s">
        <v>1426</v>
      </c>
    </row>
    <row r="1160" spans="1:16" x14ac:dyDescent="0.45">
      <c r="A1160" t="s">
        <v>964</v>
      </c>
      <c r="B1160">
        <v>251</v>
      </c>
      <c r="C1160" t="s">
        <v>965</v>
      </c>
      <c r="D1160" t="s">
        <v>4041</v>
      </c>
      <c r="E1160" t="s">
        <v>11</v>
      </c>
      <c r="F1160">
        <v>1963</v>
      </c>
      <c r="G1160">
        <v>7</v>
      </c>
      <c r="H1160">
        <v>57750000</v>
      </c>
      <c r="I1160">
        <v>31115000</v>
      </c>
      <c r="J1160">
        <f t="shared" si="18"/>
        <v>26635000</v>
      </c>
      <c r="K1160">
        <f>Table1[[#This Row],[Profit]]*100/Table1[[#This Row],[budget]]</f>
        <v>85.601799775028127</v>
      </c>
      <c r="M1160" t="s">
        <v>589</v>
      </c>
      <c r="N1160" t="s">
        <v>6367</v>
      </c>
      <c r="O1160" t="s">
        <v>2286</v>
      </c>
    </row>
    <row r="1161" spans="1:16" x14ac:dyDescent="0.45">
      <c r="A1161" t="s">
        <v>671</v>
      </c>
      <c r="B1161">
        <v>98</v>
      </c>
      <c r="C1161" t="s">
        <v>589</v>
      </c>
      <c r="D1161" t="s">
        <v>4759</v>
      </c>
      <c r="E1161" t="s">
        <v>11</v>
      </c>
      <c r="F1161">
        <v>2013</v>
      </c>
      <c r="G1161">
        <v>7.3</v>
      </c>
      <c r="H1161">
        <v>33404871</v>
      </c>
      <c r="I1161">
        <v>18000000</v>
      </c>
      <c r="J1161">
        <f t="shared" si="18"/>
        <v>15404871</v>
      </c>
      <c r="K1161">
        <f>Table1[[#This Row],[Profit]]*100/Table1[[#This Row],[budget]]</f>
        <v>85.582616666666667</v>
      </c>
    </row>
    <row r="1162" spans="1:16" x14ac:dyDescent="0.45">
      <c r="A1162" t="s">
        <v>648</v>
      </c>
      <c r="B1162">
        <v>147</v>
      </c>
      <c r="C1162" t="s">
        <v>279</v>
      </c>
      <c r="D1162" t="s">
        <v>3721</v>
      </c>
      <c r="E1162" t="s">
        <v>11</v>
      </c>
      <c r="F1162">
        <v>2005</v>
      </c>
      <c r="G1162">
        <v>8.1</v>
      </c>
      <c r="H1162">
        <v>74098862</v>
      </c>
      <c r="I1162">
        <v>40000000</v>
      </c>
      <c r="J1162">
        <f t="shared" si="18"/>
        <v>34098862</v>
      </c>
      <c r="K1162">
        <f>Table1[[#This Row],[Profit]]*100/Table1[[#This Row],[budget]]</f>
        <v>85.247155000000006</v>
      </c>
      <c r="M1162" t="s">
        <v>1426</v>
      </c>
    </row>
    <row r="1163" spans="1:16" x14ac:dyDescent="0.45">
      <c r="A1163" t="s">
        <v>221</v>
      </c>
      <c r="B1163">
        <v>117</v>
      </c>
      <c r="C1163" t="s">
        <v>17</v>
      </c>
      <c r="D1163" t="s">
        <v>3597</v>
      </c>
      <c r="E1163" t="s">
        <v>11</v>
      </c>
      <c r="F1163">
        <v>1992</v>
      </c>
      <c r="G1163">
        <v>6.9</v>
      </c>
      <c r="H1163">
        <v>83287363</v>
      </c>
      <c r="I1163">
        <v>45000000</v>
      </c>
      <c r="J1163">
        <f t="shared" si="18"/>
        <v>38287363</v>
      </c>
      <c r="K1163">
        <f>Table1[[#This Row],[Profit]]*100/Table1[[#This Row],[budget]]</f>
        <v>85.08302888888889</v>
      </c>
      <c r="M1163" t="s">
        <v>1426</v>
      </c>
    </row>
    <row r="1164" spans="1:16" x14ac:dyDescent="0.45">
      <c r="A1164" t="s">
        <v>925</v>
      </c>
      <c r="B1164">
        <v>93</v>
      </c>
      <c r="C1164" t="s">
        <v>466</v>
      </c>
      <c r="D1164" t="s">
        <v>4261</v>
      </c>
      <c r="E1164" t="s">
        <v>11</v>
      </c>
      <c r="F1164">
        <v>2004</v>
      </c>
      <c r="G1164">
        <v>4.3</v>
      </c>
      <c r="H1164">
        <v>48114556</v>
      </c>
      <c r="I1164">
        <v>26000000</v>
      </c>
      <c r="J1164">
        <f t="shared" si="18"/>
        <v>22114556</v>
      </c>
      <c r="K1164">
        <f>Table1[[#This Row],[Profit]]*100/Table1[[#This Row],[budget]]</f>
        <v>85.055984615384617</v>
      </c>
      <c r="M1164" t="s">
        <v>6363</v>
      </c>
      <c r="N1164" t="s">
        <v>6364</v>
      </c>
      <c r="O1164" t="s">
        <v>2286</v>
      </c>
    </row>
    <row r="1165" spans="1:16" x14ac:dyDescent="0.45">
      <c r="A1165" t="s">
        <v>537</v>
      </c>
      <c r="B1165">
        <v>132</v>
      </c>
      <c r="C1165" t="s">
        <v>71</v>
      </c>
      <c r="D1165" t="s">
        <v>3379</v>
      </c>
      <c r="E1165" t="s">
        <v>11</v>
      </c>
      <c r="F1165">
        <v>2014</v>
      </c>
      <c r="G1165">
        <v>7.2</v>
      </c>
      <c r="H1165">
        <v>101530738</v>
      </c>
      <c r="I1165">
        <v>55000000</v>
      </c>
      <c r="J1165">
        <f t="shared" si="18"/>
        <v>46530738</v>
      </c>
      <c r="K1165">
        <f>Table1[[#This Row],[Profit]]*100/Table1[[#This Row],[budget]]</f>
        <v>84.601341818181822</v>
      </c>
      <c r="M1165" t="s">
        <v>6359</v>
      </c>
      <c r="N1165" t="s">
        <v>1426</v>
      </c>
    </row>
    <row r="1166" spans="1:16" x14ac:dyDescent="0.45">
      <c r="A1166" t="s">
        <v>802</v>
      </c>
      <c r="B1166">
        <v>138</v>
      </c>
      <c r="C1166" t="s">
        <v>396</v>
      </c>
      <c r="D1166" t="s">
        <v>3896</v>
      </c>
      <c r="E1166" t="s">
        <v>11</v>
      </c>
      <c r="F1166">
        <v>1997</v>
      </c>
      <c r="G1166">
        <v>8.3000000000000007</v>
      </c>
      <c r="H1166">
        <v>64604977</v>
      </c>
      <c r="I1166">
        <v>35000000</v>
      </c>
      <c r="J1166">
        <f t="shared" si="18"/>
        <v>29604977</v>
      </c>
      <c r="K1166">
        <f>Table1[[#This Row],[Profit]]*100/Table1[[#This Row],[budget]]</f>
        <v>84.585648571428578</v>
      </c>
      <c r="M1166" t="s">
        <v>589</v>
      </c>
      <c r="N1166" t="s">
        <v>6366</v>
      </c>
      <c r="O1166" t="s">
        <v>1426</v>
      </c>
    </row>
    <row r="1167" spans="1:16" x14ac:dyDescent="0.45">
      <c r="A1167" t="s">
        <v>1188</v>
      </c>
      <c r="B1167">
        <v>126</v>
      </c>
      <c r="C1167" t="s">
        <v>51</v>
      </c>
      <c r="D1167" t="s">
        <v>3993</v>
      </c>
      <c r="E1167" t="s">
        <v>11</v>
      </c>
      <c r="F1167">
        <v>1979</v>
      </c>
      <c r="G1167">
        <v>6.3</v>
      </c>
      <c r="H1167">
        <v>62700000</v>
      </c>
      <c r="I1167">
        <v>34000000</v>
      </c>
      <c r="J1167">
        <f t="shared" si="18"/>
        <v>28700000</v>
      </c>
      <c r="K1167">
        <f>Table1[[#This Row],[Profit]]*100/Table1[[#This Row],[budget]]</f>
        <v>84.411764705882348</v>
      </c>
      <c r="M1167" t="s">
        <v>178</v>
      </c>
      <c r="N1167" t="s">
        <v>1630</v>
      </c>
      <c r="O1167" t="s">
        <v>1426</v>
      </c>
    </row>
    <row r="1168" spans="1:16" x14ac:dyDescent="0.45">
      <c r="A1168" t="s">
        <v>1479</v>
      </c>
      <c r="B1168">
        <v>90</v>
      </c>
      <c r="C1168" t="s">
        <v>702</v>
      </c>
      <c r="D1168" t="s">
        <v>4716</v>
      </c>
      <c r="E1168" t="s">
        <v>11</v>
      </c>
      <c r="F1168">
        <v>2011</v>
      </c>
      <c r="G1168">
        <v>6.3</v>
      </c>
      <c r="H1168">
        <v>35033759</v>
      </c>
      <c r="I1168">
        <v>19000000</v>
      </c>
      <c r="J1168">
        <f t="shared" si="18"/>
        <v>16033759</v>
      </c>
      <c r="K1168">
        <f>Table1[[#This Row],[Profit]]*100/Table1[[#This Row],[budget]]</f>
        <v>84.3882052631579</v>
      </c>
      <c r="M1168" t="s">
        <v>302</v>
      </c>
    </row>
    <row r="1169" spans="1:17" x14ac:dyDescent="0.45">
      <c r="A1169" t="s">
        <v>103</v>
      </c>
      <c r="B1169">
        <v>107</v>
      </c>
      <c r="C1169" t="s">
        <v>1477</v>
      </c>
      <c r="D1169" t="s">
        <v>4601</v>
      </c>
      <c r="E1169" t="s">
        <v>11</v>
      </c>
      <c r="F1169">
        <v>2016</v>
      </c>
      <c r="G1169">
        <v>6.3</v>
      </c>
      <c r="H1169">
        <v>36874745</v>
      </c>
      <c r="I1169">
        <v>20000000</v>
      </c>
      <c r="J1169">
        <f t="shared" si="18"/>
        <v>16874745</v>
      </c>
      <c r="K1169">
        <f>Table1[[#This Row],[Profit]]*100/Table1[[#This Row],[budget]]</f>
        <v>84.373724999999993</v>
      </c>
      <c r="M1169" t="s">
        <v>178</v>
      </c>
      <c r="N1169" t="s">
        <v>589</v>
      </c>
      <c r="O1169" t="s">
        <v>6366</v>
      </c>
    </row>
    <row r="1170" spans="1:17" x14ac:dyDescent="0.45">
      <c r="A1170" t="s">
        <v>70</v>
      </c>
      <c r="B1170">
        <v>140</v>
      </c>
      <c r="C1170" t="s">
        <v>71</v>
      </c>
      <c r="D1170" t="s">
        <v>2621</v>
      </c>
      <c r="E1170" t="s">
        <v>11</v>
      </c>
      <c r="F1170">
        <v>2015</v>
      </c>
      <c r="G1170">
        <v>7.2</v>
      </c>
      <c r="H1170">
        <v>350034110</v>
      </c>
      <c r="I1170">
        <v>190000000</v>
      </c>
      <c r="J1170">
        <f t="shared" si="18"/>
        <v>160034110</v>
      </c>
      <c r="K1170">
        <f>Table1[[#This Row],[Profit]]*100/Table1[[#This Row],[budget]]</f>
        <v>84.228478947368416</v>
      </c>
      <c r="M1170" t="s">
        <v>6359</v>
      </c>
      <c r="N1170" t="s">
        <v>1426</v>
      </c>
    </row>
    <row r="1171" spans="1:17" x14ac:dyDescent="0.45">
      <c r="A1171" t="s">
        <v>1299</v>
      </c>
      <c r="B1171">
        <v>99</v>
      </c>
      <c r="C1171" t="s">
        <v>1304</v>
      </c>
      <c r="D1171" t="s">
        <v>5711</v>
      </c>
      <c r="E1171" t="s">
        <v>11</v>
      </c>
      <c r="F1171">
        <v>2011</v>
      </c>
      <c r="G1171">
        <v>6.8</v>
      </c>
      <c r="H1171">
        <v>9203192</v>
      </c>
      <c r="I1171">
        <v>5000000</v>
      </c>
      <c r="J1171">
        <f t="shared" si="18"/>
        <v>4203192</v>
      </c>
      <c r="K1171">
        <f>Table1[[#This Row],[Profit]]*100/Table1[[#This Row],[budget]]</f>
        <v>84.063839999999999</v>
      </c>
      <c r="M1171" t="s">
        <v>6359</v>
      </c>
      <c r="N1171" t="s">
        <v>589</v>
      </c>
    </row>
    <row r="1172" spans="1:17" x14ac:dyDescent="0.45">
      <c r="A1172" t="s">
        <v>243</v>
      </c>
      <c r="B1172">
        <v>121</v>
      </c>
      <c r="C1172" t="s">
        <v>13</v>
      </c>
      <c r="D1172" t="s">
        <v>2875</v>
      </c>
      <c r="E1172" t="s">
        <v>11</v>
      </c>
      <c r="F1172">
        <v>1995</v>
      </c>
      <c r="G1172">
        <v>5.4</v>
      </c>
      <c r="H1172">
        <v>184031112</v>
      </c>
      <c r="I1172">
        <v>100000000</v>
      </c>
      <c r="J1172">
        <f t="shared" si="18"/>
        <v>84031112</v>
      </c>
      <c r="K1172">
        <f>Table1[[#This Row],[Profit]]*100/Table1[[#This Row],[budget]]</f>
        <v>84.031111999999993</v>
      </c>
      <c r="M1172" t="s">
        <v>178</v>
      </c>
      <c r="N1172" t="s">
        <v>6364</v>
      </c>
    </row>
    <row r="1173" spans="1:17" x14ac:dyDescent="0.45">
      <c r="A1173" t="s">
        <v>66</v>
      </c>
      <c r="B1173">
        <v>130</v>
      </c>
      <c r="C1173" t="s">
        <v>15</v>
      </c>
      <c r="D1173" t="s">
        <v>3343</v>
      </c>
      <c r="E1173" t="s">
        <v>11</v>
      </c>
      <c r="F1173">
        <v>1995</v>
      </c>
      <c r="G1173">
        <v>7.2</v>
      </c>
      <c r="H1173">
        <v>106635996</v>
      </c>
      <c r="I1173">
        <v>58000000</v>
      </c>
      <c r="J1173">
        <f t="shared" si="18"/>
        <v>48635996</v>
      </c>
      <c r="K1173">
        <f>Table1[[#This Row],[Profit]]*100/Table1[[#This Row],[budget]]</f>
        <v>83.855165517241375</v>
      </c>
      <c r="M1173" t="s">
        <v>178</v>
      </c>
      <c r="N1173" t="s">
        <v>1426</v>
      </c>
    </row>
    <row r="1174" spans="1:17" x14ac:dyDescent="0.45">
      <c r="A1174" t="s">
        <v>239</v>
      </c>
      <c r="B1174">
        <v>113</v>
      </c>
      <c r="C1174" t="s">
        <v>127</v>
      </c>
      <c r="D1174" t="s">
        <v>3190</v>
      </c>
      <c r="E1174" t="s">
        <v>11</v>
      </c>
      <c r="F1174">
        <v>1990</v>
      </c>
      <c r="G1174">
        <v>7.5</v>
      </c>
      <c r="H1174">
        <v>119412921</v>
      </c>
      <c r="I1174">
        <v>65000000</v>
      </c>
      <c r="J1174">
        <f t="shared" si="18"/>
        <v>54412921</v>
      </c>
      <c r="K1174">
        <f>Table1[[#This Row],[Profit]]*100/Table1[[#This Row],[budget]]</f>
        <v>83.712186153846147</v>
      </c>
      <c r="M1174" t="s">
        <v>1630</v>
      </c>
    </row>
    <row r="1175" spans="1:17" x14ac:dyDescent="0.45">
      <c r="A1175" t="s">
        <v>26</v>
      </c>
      <c r="B1175">
        <v>141</v>
      </c>
      <c r="C1175" t="s">
        <v>21</v>
      </c>
      <c r="D1175" t="s">
        <v>2576</v>
      </c>
      <c r="E1175" t="s">
        <v>11</v>
      </c>
      <c r="F1175">
        <v>2015</v>
      </c>
      <c r="G1175">
        <v>7.5</v>
      </c>
      <c r="H1175">
        <v>458991599</v>
      </c>
      <c r="I1175">
        <v>250000000</v>
      </c>
      <c r="J1175">
        <f t="shared" si="18"/>
        <v>208991599</v>
      </c>
      <c r="K1175">
        <f>Table1[[#This Row],[Profit]]*100/Table1[[#This Row],[budget]]</f>
        <v>83.596639600000003</v>
      </c>
      <c r="M1175" t="s">
        <v>178</v>
      </c>
      <c r="N1175" t="s">
        <v>1630</v>
      </c>
    </row>
    <row r="1176" spans="1:17" x14ac:dyDescent="0.45">
      <c r="A1176" t="s">
        <v>2391</v>
      </c>
      <c r="B1176">
        <v>85</v>
      </c>
      <c r="C1176" t="s">
        <v>456</v>
      </c>
      <c r="D1176" t="s">
        <v>6107</v>
      </c>
      <c r="E1176" t="s">
        <v>11</v>
      </c>
      <c r="F1176">
        <v>1999</v>
      </c>
      <c r="G1176">
        <v>6.6</v>
      </c>
      <c r="H1176">
        <v>2199853</v>
      </c>
      <c r="I1176">
        <v>1200000</v>
      </c>
      <c r="J1176">
        <f t="shared" si="18"/>
        <v>999853</v>
      </c>
      <c r="K1176">
        <f>Table1[[#This Row],[Profit]]*100/Table1[[#This Row],[budget]]</f>
        <v>83.321083333333334</v>
      </c>
      <c r="M1176" t="s">
        <v>589</v>
      </c>
    </row>
    <row r="1177" spans="1:17" x14ac:dyDescent="0.45">
      <c r="A1177" t="s">
        <v>1220</v>
      </c>
      <c r="B1177">
        <v>82</v>
      </c>
      <c r="C1177" t="s">
        <v>302</v>
      </c>
      <c r="D1177" t="s">
        <v>4596</v>
      </c>
      <c r="E1177" t="s">
        <v>11</v>
      </c>
      <c r="F1177">
        <v>2010</v>
      </c>
      <c r="G1177">
        <v>3.5</v>
      </c>
      <c r="H1177">
        <v>36658108</v>
      </c>
      <c r="I1177">
        <v>20000000</v>
      </c>
      <c r="J1177">
        <f t="shared" si="18"/>
        <v>16658108</v>
      </c>
      <c r="K1177">
        <f>Table1[[#This Row],[Profit]]*100/Table1[[#This Row],[budget]]</f>
        <v>83.290539999999993</v>
      </c>
    </row>
    <row r="1178" spans="1:17" x14ac:dyDescent="0.45">
      <c r="A1178" t="s">
        <v>1423</v>
      </c>
      <c r="B1178">
        <v>132</v>
      </c>
      <c r="C1178" t="s">
        <v>589</v>
      </c>
      <c r="D1178" t="s">
        <v>4496</v>
      </c>
      <c r="E1178" t="s">
        <v>11</v>
      </c>
      <c r="F1178">
        <v>2001</v>
      </c>
      <c r="G1178">
        <v>7.6</v>
      </c>
      <c r="H1178">
        <v>40270895</v>
      </c>
      <c r="I1178">
        <v>22000000</v>
      </c>
      <c r="J1178">
        <f t="shared" si="18"/>
        <v>18270895</v>
      </c>
      <c r="K1178">
        <f>Table1[[#This Row],[Profit]]*100/Table1[[#This Row],[budget]]</f>
        <v>83.049522727272731</v>
      </c>
    </row>
    <row r="1179" spans="1:17" x14ac:dyDescent="0.45">
      <c r="A1179" t="s">
        <v>1692</v>
      </c>
      <c r="B1179">
        <v>124</v>
      </c>
      <c r="C1179" t="s">
        <v>803</v>
      </c>
      <c r="D1179" t="s">
        <v>4957</v>
      </c>
      <c r="E1179" t="s">
        <v>11</v>
      </c>
      <c r="F1179">
        <v>2000</v>
      </c>
      <c r="G1179">
        <v>7.2</v>
      </c>
      <c r="H1179">
        <v>27441122</v>
      </c>
      <c r="I1179">
        <v>15000000</v>
      </c>
      <c r="J1179">
        <f t="shared" si="18"/>
        <v>12441122</v>
      </c>
      <c r="K1179">
        <f>Table1[[#This Row],[Profit]]*100/Table1[[#This Row],[budget]]</f>
        <v>82.940813333333338</v>
      </c>
      <c r="M1179" t="s">
        <v>2286</v>
      </c>
      <c r="N1179" t="s">
        <v>6361</v>
      </c>
    </row>
    <row r="1180" spans="1:17" x14ac:dyDescent="0.45">
      <c r="A1180" t="s">
        <v>832</v>
      </c>
      <c r="B1180">
        <v>106</v>
      </c>
      <c r="C1180" t="s">
        <v>215</v>
      </c>
      <c r="D1180" t="s">
        <v>3487</v>
      </c>
      <c r="E1180" t="s">
        <v>11</v>
      </c>
      <c r="F1180">
        <v>2014</v>
      </c>
      <c r="G1180">
        <v>7</v>
      </c>
      <c r="H1180">
        <v>91439400</v>
      </c>
      <c r="I1180">
        <v>50000000</v>
      </c>
      <c r="J1180">
        <f t="shared" si="18"/>
        <v>41439400</v>
      </c>
      <c r="K1180">
        <f>Table1[[#This Row],[Profit]]*100/Table1[[#This Row],[budget]]</f>
        <v>82.878799999999998</v>
      </c>
      <c r="M1180" t="s">
        <v>6366</v>
      </c>
      <c r="N1180" t="s">
        <v>1426</v>
      </c>
    </row>
    <row r="1181" spans="1:17" x14ac:dyDescent="0.45">
      <c r="A1181" t="s">
        <v>16</v>
      </c>
      <c r="B1181">
        <v>148</v>
      </c>
      <c r="C1181" t="s">
        <v>51</v>
      </c>
      <c r="D1181" t="s">
        <v>2665</v>
      </c>
      <c r="E1181" t="s">
        <v>11</v>
      </c>
      <c r="F1181">
        <v>2010</v>
      </c>
      <c r="G1181">
        <v>8.8000000000000007</v>
      </c>
      <c r="H1181">
        <v>292568851</v>
      </c>
      <c r="I1181">
        <v>160000000</v>
      </c>
      <c r="J1181">
        <f t="shared" si="18"/>
        <v>132568851</v>
      </c>
      <c r="K1181">
        <f>Table1[[#This Row],[Profit]]*100/Table1[[#This Row],[budget]]</f>
        <v>82.855531874999997</v>
      </c>
      <c r="M1181" t="s">
        <v>178</v>
      </c>
      <c r="N1181" t="s">
        <v>1630</v>
      </c>
      <c r="O1181" t="s">
        <v>1426</v>
      </c>
    </row>
    <row r="1182" spans="1:17" x14ac:dyDescent="0.45">
      <c r="A1182" t="s">
        <v>1906</v>
      </c>
      <c r="B1182">
        <v>123</v>
      </c>
      <c r="C1182" t="s">
        <v>680</v>
      </c>
      <c r="D1182" t="s">
        <v>5328</v>
      </c>
      <c r="E1182" t="s">
        <v>11</v>
      </c>
      <c r="F1182">
        <v>1993</v>
      </c>
      <c r="G1182">
        <v>5.9</v>
      </c>
      <c r="H1182">
        <v>18272447</v>
      </c>
      <c r="I1182">
        <v>10000000</v>
      </c>
      <c r="J1182">
        <f t="shared" si="18"/>
        <v>8272447</v>
      </c>
      <c r="K1182">
        <f>Table1[[#This Row],[Profit]]*100/Table1[[#This Row],[budget]]</f>
        <v>82.724469999999997</v>
      </c>
      <c r="M1182" t="s">
        <v>1426</v>
      </c>
    </row>
    <row r="1183" spans="1:17" x14ac:dyDescent="0.45">
      <c r="A1183" t="s">
        <v>117</v>
      </c>
      <c r="B1183">
        <v>100</v>
      </c>
      <c r="C1183" t="s">
        <v>1106</v>
      </c>
      <c r="D1183" t="s">
        <v>3897</v>
      </c>
      <c r="E1183" t="s">
        <v>11</v>
      </c>
      <c r="F1183">
        <v>2005</v>
      </c>
      <c r="G1183">
        <v>6.2</v>
      </c>
      <c r="H1183">
        <v>63939454</v>
      </c>
      <c r="I1183">
        <v>35000000</v>
      </c>
      <c r="J1183">
        <f t="shared" si="18"/>
        <v>28939454</v>
      </c>
      <c r="K1183">
        <f>Table1[[#This Row],[Profit]]*100/Table1[[#This Row],[budget]]</f>
        <v>82.684154285714285</v>
      </c>
      <c r="M1183" t="s">
        <v>302</v>
      </c>
      <c r="N1183" t="s">
        <v>6363</v>
      </c>
      <c r="O1183" t="s">
        <v>1630</v>
      </c>
    </row>
    <row r="1184" spans="1:17" x14ac:dyDescent="0.45">
      <c r="A1184" t="s">
        <v>1707</v>
      </c>
      <c r="B1184">
        <v>82</v>
      </c>
      <c r="C1184" t="s">
        <v>1278</v>
      </c>
      <c r="D1184" t="s">
        <v>5053</v>
      </c>
      <c r="E1184" t="s">
        <v>11</v>
      </c>
      <c r="F1184">
        <v>2002</v>
      </c>
      <c r="G1184">
        <v>6.6</v>
      </c>
      <c r="H1184">
        <v>25571351</v>
      </c>
      <c r="I1184">
        <v>14000000</v>
      </c>
      <c r="J1184">
        <f t="shared" si="18"/>
        <v>11571351</v>
      </c>
      <c r="K1184">
        <f>Table1[[#This Row],[Profit]]*100/Table1[[#This Row],[budget]]</f>
        <v>82.652507142857147</v>
      </c>
      <c r="M1184" t="s">
        <v>6362</v>
      </c>
      <c r="N1184" t="s">
        <v>302</v>
      </c>
      <c r="O1184" t="s">
        <v>589</v>
      </c>
      <c r="P1184" t="s">
        <v>6363</v>
      </c>
      <c r="Q1184" t="s">
        <v>6365</v>
      </c>
    </row>
    <row r="1185" spans="1:18" x14ac:dyDescent="0.45">
      <c r="A1185" t="s">
        <v>205</v>
      </c>
      <c r="B1185">
        <v>105</v>
      </c>
      <c r="C1185" t="s">
        <v>281</v>
      </c>
      <c r="D1185" t="s">
        <v>5875</v>
      </c>
      <c r="E1185" t="s">
        <v>11</v>
      </c>
      <c r="F1185">
        <v>1998</v>
      </c>
      <c r="G1185">
        <v>7.5</v>
      </c>
      <c r="H1185">
        <v>6390032</v>
      </c>
      <c r="I1185">
        <v>3500000</v>
      </c>
      <c r="J1185">
        <f t="shared" si="18"/>
        <v>2890032</v>
      </c>
      <c r="K1185">
        <f>Table1[[#This Row],[Profit]]*100/Table1[[#This Row],[budget]]</f>
        <v>82.572342857142857</v>
      </c>
      <c r="M1185" t="s">
        <v>589</v>
      </c>
    </row>
    <row r="1186" spans="1:18" x14ac:dyDescent="0.45">
      <c r="A1186" t="s">
        <v>286</v>
      </c>
      <c r="B1186">
        <v>86</v>
      </c>
      <c r="C1186" t="s">
        <v>448</v>
      </c>
      <c r="D1186" t="s">
        <v>2987</v>
      </c>
      <c r="E1186" t="s">
        <v>11</v>
      </c>
      <c r="F1186">
        <v>2002</v>
      </c>
      <c r="G1186">
        <v>4.9000000000000004</v>
      </c>
      <c r="H1186">
        <v>153288182</v>
      </c>
      <c r="I1186">
        <v>84000000</v>
      </c>
      <c r="J1186">
        <f t="shared" si="18"/>
        <v>69288182</v>
      </c>
      <c r="K1186">
        <f>Table1[[#This Row],[Profit]]*100/Table1[[#This Row],[budget]]</f>
        <v>82.485930952380954</v>
      </c>
      <c r="M1186" t="s">
        <v>302</v>
      </c>
      <c r="N1186" t="s">
        <v>6366</v>
      </c>
    </row>
    <row r="1187" spans="1:18" x14ac:dyDescent="0.45">
      <c r="A1187" t="s">
        <v>365</v>
      </c>
      <c r="B1187">
        <v>90</v>
      </c>
      <c r="C1187" t="s">
        <v>302</v>
      </c>
      <c r="D1187" t="s">
        <v>3898</v>
      </c>
      <c r="E1187" t="s">
        <v>11</v>
      </c>
      <c r="F1187">
        <v>1997</v>
      </c>
      <c r="G1187">
        <v>6.3</v>
      </c>
      <c r="H1187">
        <v>63826569</v>
      </c>
      <c r="I1187">
        <v>35000000</v>
      </c>
      <c r="J1187">
        <f t="shared" si="18"/>
        <v>28826569</v>
      </c>
      <c r="K1187">
        <f>Table1[[#This Row],[Profit]]*100/Table1[[#This Row],[budget]]</f>
        <v>82.361625714285708</v>
      </c>
    </row>
    <row r="1188" spans="1:18" x14ac:dyDescent="0.45">
      <c r="A1188" t="s">
        <v>125</v>
      </c>
      <c r="B1188">
        <v>85</v>
      </c>
      <c r="C1188" t="s">
        <v>458</v>
      </c>
      <c r="D1188" t="s">
        <v>3002</v>
      </c>
      <c r="E1188" t="s">
        <v>11</v>
      </c>
      <c r="F1188">
        <v>2002</v>
      </c>
      <c r="G1188">
        <v>7.2</v>
      </c>
      <c r="H1188">
        <v>145771527</v>
      </c>
      <c r="I1188">
        <v>80000000</v>
      </c>
      <c r="J1188">
        <f t="shared" si="18"/>
        <v>65771527</v>
      </c>
      <c r="K1188">
        <f>Table1[[#This Row],[Profit]]*100/Table1[[#This Row],[budget]]</f>
        <v>82.214408750000004</v>
      </c>
      <c r="M1188" t="s">
        <v>6362</v>
      </c>
      <c r="N1188" t="s">
        <v>302</v>
      </c>
      <c r="O1188" t="s">
        <v>589</v>
      </c>
      <c r="P1188" t="s">
        <v>6363</v>
      </c>
      <c r="Q1188" t="s">
        <v>6364</v>
      </c>
      <c r="R1188" t="s">
        <v>1630</v>
      </c>
    </row>
    <row r="1189" spans="1:18" x14ac:dyDescent="0.45">
      <c r="A1189" t="s">
        <v>43</v>
      </c>
      <c r="B1189">
        <v>171</v>
      </c>
      <c r="C1189" t="s">
        <v>309</v>
      </c>
      <c r="D1189" t="s">
        <v>2848</v>
      </c>
      <c r="E1189" t="s">
        <v>11</v>
      </c>
      <c r="F1189">
        <v>2000</v>
      </c>
      <c r="G1189">
        <v>8.5</v>
      </c>
      <c r="H1189">
        <v>187670866</v>
      </c>
      <c r="I1189">
        <v>103000000</v>
      </c>
      <c r="J1189">
        <f t="shared" si="18"/>
        <v>84670866</v>
      </c>
      <c r="K1189">
        <f>Table1[[#This Row],[Profit]]*100/Table1[[#This Row],[budget]]</f>
        <v>82.204724271844654</v>
      </c>
      <c r="M1189" t="s">
        <v>589</v>
      </c>
      <c r="N1189" t="s">
        <v>2286</v>
      </c>
    </row>
    <row r="1190" spans="1:18" x14ac:dyDescent="0.45">
      <c r="A1190" t="s">
        <v>232</v>
      </c>
      <c r="B1190">
        <v>124</v>
      </c>
      <c r="C1190" t="s">
        <v>456</v>
      </c>
      <c r="D1190" t="s">
        <v>3477</v>
      </c>
      <c r="E1190" t="s">
        <v>11</v>
      </c>
      <c r="F1190">
        <v>1998</v>
      </c>
      <c r="G1190">
        <v>6.7</v>
      </c>
      <c r="H1190">
        <v>91030827</v>
      </c>
      <c r="I1190">
        <v>50000000</v>
      </c>
      <c r="J1190">
        <f t="shared" si="18"/>
        <v>41030827</v>
      </c>
      <c r="K1190">
        <f>Table1[[#This Row],[Profit]]*100/Table1[[#This Row],[budget]]</f>
        <v>82.061654000000004</v>
      </c>
      <c r="M1190" t="s">
        <v>589</v>
      </c>
    </row>
    <row r="1191" spans="1:18" x14ac:dyDescent="0.45">
      <c r="A1191" t="s">
        <v>757</v>
      </c>
      <c r="B1191">
        <v>95</v>
      </c>
      <c r="C1191" t="s">
        <v>82</v>
      </c>
      <c r="D1191" t="s">
        <v>5055</v>
      </c>
      <c r="E1191" t="s">
        <v>11</v>
      </c>
      <c r="F1191">
        <v>2002</v>
      </c>
      <c r="G1191">
        <v>5.7</v>
      </c>
      <c r="H1191">
        <v>25482931</v>
      </c>
      <c r="I1191">
        <v>14000000</v>
      </c>
      <c r="J1191">
        <f t="shared" si="18"/>
        <v>11482931</v>
      </c>
      <c r="K1191">
        <f>Table1[[#This Row],[Profit]]*100/Table1[[#This Row],[budget]]</f>
        <v>82.020935714285713</v>
      </c>
      <c r="M1191" t="s">
        <v>302</v>
      </c>
      <c r="N1191" t="s">
        <v>6359</v>
      </c>
      <c r="O1191" t="s">
        <v>1426</v>
      </c>
    </row>
    <row r="1192" spans="1:18" x14ac:dyDescent="0.45">
      <c r="A1192" t="s">
        <v>672</v>
      </c>
      <c r="B1192">
        <v>113</v>
      </c>
      <c r="C1192" t="s">
        <v>302</v>
      </c>
      <c r="D1192" t="s">
        <v>3266</v>
      </c>
      <c r="E1192" t="s">
        <v>11</v>
      </c>
      <c r="F1192">
        <v>2009</v>
      </c>
      <c r="G1192">
        <v>5.5</v>
      </c>
      <c r="H1192">
        <v>109176215</v>
      </c>
      <c r="I1192">
        <v>60000000</v>
      </c>
      <c r="J1192">
        <f t="shared" si="18"/>
        <v>49176215</v>
      </c>
      <c r="K1192">
        <f>Table1[[#This Row],[Profit]]*100/Table1[[#This Row],[budget]]</f>
        <v>81.960358333333332</v>
      </c>
    </row>
    <row r="1193" spans="1:18" x14ac:dyDescent="0.45">
      <c r="A1193" t="s">
        <v>729</v>
      </c>
      <c r="B1193">
        <v>102</v>
      </c>
      <c r="C1193" t="s">
        <v>1336</v>
      </c>
      <c r="D1193" t="s">
        <v>4291</v>
      </c>
      <c r="E1193" t="s">
        <v>11</v>
      </c>
      <c r="F1193">
        <v>2003</v>
      </c>
      <c r="G1193">
        <v>5</v>
      </c>
      <c r="H1193">
        <v>47285499</v>
      </c>
      <c r="I1193">
        <v>26000000</v>
      </c>
      <c r="J1193">
        <f t="shared" si="18"/>
        <v>21285499</v>
      </c>
      <c r="K1193">
        <f>Table1[[#This Row],[Profit]]*100/Table1[[#This Row],[budget]]</f>
        <v>81.867303846153845</v>
      </c>
      <c r="M1193" t="s">
        <v>178</v>
      </c>
      <c r="N1193" t="s">
        <v>302</v>
      </c>
      <c r="O1193" t="s">
        <v>6359</v>
      </c>
      <c r="P1193" t="s">
        <v>6363</v>
      </c>
      <c r="Q1193" t="s">
        <v>2286</v>
      </c>
      <c r="R1193" t="s">
        <v>1426</v>
      </c>
    </row>
    <row r="1194" spans="1:18" x14ac:dyDescent="0.45">
      <c r="A1194" t="s">
        <v>2480</v>
      </c>
      <c r="B1194">
        <v>93</v>
      </c>
      <c r="C1194" t="s">
        <v>19</v>
      </c>
      <c r="D1194" t="s">
        <v>6223</v>
      </c>
      <c r="E1194" t="s">
        <v>11</v>
      </c>
      <c r="F1194">
        <v>2011</v>
      </c>
      <c r="G1194">
        <v>6.8</v>
      </c>
      <c r="H1194">
        <v>906666</v>
      </c>
      <c r="I1194">
        <v>500000</v>
      </c>
      <c r="J1194">
        <f t="shared" si="18"/>
        <v>406666</v>
      </c>
      <c r="K1194">
        <f>Table1[[#This Row],[Profit]]*100/Table1[[#This Row],[budget]]</f>
        <v>81.333200000000005</v>
      </c>
    </row>
    <row r="1195" spans="1:18" x14ac:dyDescent="0.45">
      <c r="A1195" t="s">
        <v>296</v>
      </c>
      <c r="B1195">
        <v>117</v>
      </c>
      <c r="C1195" t="s">
        <v>995</v>
      </c>
      <c r="D1195" t="s">
        <v>3719</v>
      </c>
      <c r="E1195" t="s">
        <v>11</v>
      </c>
      <c r="F1195">
        <v>1992</v>
      </c>
      <c r="G1195">
        <v>7.8</v>
      </c>
      <c r="H1195">
        <v>72455275</v>
      </c>
      <c r="I1195">
        <v>40000000</v>
      </c>
      <c r="J1195">
        <f t="shared" si="18"/>
        <v>32455275</v>
      </c>
      <c r="K1195">
        <f>Table1[[#This Row],[Profit]]*100/Table1[[#This Row],[budget]]</f>
        <v>81.138187500000001</v>
      </c>
      <c r="M1195" t="s">
        <v>178</v>
      </c>
      <c r="N1195" t="s">
        <v>589</v>
      </c>
      <c r="O1195" t="s">
        <v>2286</v>
      </c>
      <c r="P1195" t="s">
        <v>6368</v>
      </c>
    </row>
    <row r="1196" spans="1:18" x14ac:dyDescent="0.45">
      <c r="A1196" t="s">
        <v>77</v>
      </c>
      <c r="B1196">
        <v>142</v>
      </c>
      <c r="C1196" t="s">
        <v>499</v>
      </c>
      <c r="D1196" t="s">
        <v>3729</v>
      </c>
      <c r="E1196" t="s">
        <v>11</v>
      </c>
      <c r="F1196">
        <v>2015</v>
      </c>
      <c r="G1196">
        <v>7.6</v>
      </c>
      <c r="H1196">
        <v>72306065</v>
      </c>
      <c r="I1196">
        <v>40000000</v>
      </c>
      <c r="J1196">
        <f t="shared" si="18"/>
        <v>32306065</v>
      </c>
      <c r="K1196">
        <f>Table1[[#This Row],[Profit]]*100/Table1[[#This Row],[budget]]</f>
        <v>80.765162500000002</v>
      </c>
      <c r="M1196" t="s">
        <v>6367</v>
      </c>
      <c r="N1196" t="s">
        <v>1426</v>
      </c>
    </row>
    <row r="1197" spans="1:18" x14ac:dyDescent="0.45">
      <c r="A1197" t="s">
        <v>62</v>
      </c>
      <c r="B1197">
        <v>154</v>
      </c>
      <c r="C1197" t="s">
        <v>21</v>
      </c>
      <c r="D1197" t="s">
        <v>2620</v>
      </c>
      <c r="E1197" t="s">
        <v>11</v>
      </c>
      <c r="F1197">
        <v>2011</v>
      </c>
      <c r="G1197">
        <v>6.3</v>
      </c>
      <c r="H1197">
        <v>352358779</v>
      </c>
      <c r="I1197">
        <v>195000000</v>
      </c>
      <c r="J1197">
        <f t="shared" si="18"/>
        <v>157358779</v>
      </c>
      <c r="K1197">
        <f>Table1[[#This Row],[Profit]]*100/Table1[[#This Row],[budget]]</f>
        <v>80.696809743589739</v>
      </c>
      <c r="M1197" t="s">
        <v>178</v>
      </c>
      <c r="N1197" t="s">
        <v>1630</v>
      </c>
    </row>
    <row r="1198" spans="1:18" x14ac:dyDescent="0.45">
      <c r="A1198" t="s">
        <v>449</v>
      </c>
      <c r="B1198">
        <v>90</v>
      </c>
      <c r="C1198" t="s">
        <v>396</v>
      </c>
      <c r="D1198" t="s">
        <v>3722</v>
      </c>
      <c r="E1198" t="s">
        <v>11</v>
      </c>
      <c r="F1198">
        <v>2008</v>
      </c>
      <c r="G1198">
        <v>6.6</v>
      </c>
      <c r="H1198">
        <v>72266306</v>
      </c>
      <c r="I1198">
        <v>40000000</v>
      </c>
      <c r="J1198">
        <f t="shared" si="18"/>
        <v>32266306</v>
      </c>
      <c r="K1198">
        <f>Table1[[#This Row],[Profit]]*100/Table1[[#This Row],[budget]]</f>
        <v>80.665764999999993</v>
      </c>
      <c r="M1198" t="s">
        <v>589</v>
      </c>
      <c r="N1198" t="s">
        <v>6366</v>
      </c>
      <c r="O1198" t="s">
        <v>1426</v>
      </c>
    </row>
    <row r="1199" spans="1:18" x14ac:dyDescent="0.45">
      <c r="A1199" t="s">
        <v>2207</v>
      </c>
      <c r="B1199">
        <v>105</v>
      </c>
      <c r="C1199" t="s">
        <v>259</v>
      </c>
      <c r="D1199" t="s">
        <v>5896</v>
      </c>
      <c r="E1199" t="s">
        <v>11</v>
      </c>
      <c r="F1199">
        <v>2010</v>
      </c>
      <c r="G1199">
        <v>7.2</v>
      </c>
      <c r="H1199">
        <v>5776314</v>
      </c>
      <c r="I1199">
        <v>3200000</v>
      </c>
      <c r="J1199">
        <f t="shared" si="18"/>
        <v>2576314</v>
      </c>
      <c r="K1199">
        <f>Table1[[#This Row],[Profit]]*100/Table1[[#This Row],[budget]]</f>
        <v>80.509812499999995</v>
      </c>
      <c r="M1199" t="s">
        <v>589</v>
      </c>
      <c r="N1199" t="s">
        <v>2286</v>
      </c>
    </row>
    <row r="1200" spans="1:18" x14ac:dyDescent="0.45">
      <c r="A1200" t="s">
        <v>1531</v>
      </c>
      <c r="B1200">
        <v>94</v>
      </c>
      <c r="C1200" t="s">
        <v>999</v>
      </c>
      <c r="D1200" t="s">
        <v>5419</v>
      </c>
      <c r="E1200" t="s">
        <v>11</v>
      </c>
      <c r="F1200">
        <v>2006</v>
      </c>
      <c r="G1200">
        <v>4.5</v>
      </c>
      <c r="H1200">
        <v>16235293</v>
      </c>
      <c r="I1200">
        <v>9000000</v>
      </c>
      <c r="J1200">
        <f t="shared" si="18"/>
        <v>7235293</v>
      </c>
      <c r="K1200">
        <f>Table1[[#This Row],[Profit]]*100/Table1[[#This Row],[budget]]</f>
        <v>80.39214444444444</v>
      </c>
    </row>
    <row r="1201" spans="1:15" x14ac:dyDescent="0.45">
      <c r="A1201" t="s">
        <v>221</v>
      </c>
      <c r="B1201">
        <v>97</v>
      </c>
      <c r="C1201" t="s">
        <v>884</v>
      </c>
      <c r="D1201" t="s">
        <v>4354</v>
      </c>
      <c r="E1201" t="s">
        <v>11</v>
      </c>
      <c r="F1201">
        <v>2014</v>
      </c>
      <c r="G1201">
        <v>6.5</v>
      </c>
      <c r="H1201">
        <v>45089048</v>
      </c>
      <c r="I1201">
        <v>25000000</v>
      </c>
      <c r="J1201">
        <f t="shared" si="18"/>
        <v>20089048</v>
      </c>
      <c r="K1201">
        <f>Table1[[#This Row],[Profit]]*100/Table1[[#This Row],[budget]]</f>
        <v>80.356191999999993</v>
      </c>
      <c r="M1201" t="s">
        <v>2286</v>
      </c>
      <c r="N1201" t="s">
        <v>1630</v>
      </c>
    </row>
    <row r="1202" spans="1:15" x14ac:dyDescent="0.45">
      <c r="A1202" t="s">
        <v>56</v>
      </c>
      <c r="B1202">
        <v>119</v>
      </c>
      <c r="C1202" t="s">
        <v>51</v>
      </c>
      <c r="D1202" t="s">
        <v>2858</v>
      </c>
      <c r="E1202" t="s">
        <v>11</v>
      </c>
      <c r="F1202">
        <v>2001</v>
      </c>
      <c r="G1202">
        <v>5.7</v>
      </c>
      <c r="H1202">
        <v>180011740</v>
      </c>
      <c r="I1202">
        <v>100000000</v>
      </c>
      <c r="J1202">
        <f t="shared" si="18"/>
        <v>80011740</v>
      </c>
      <c r="K1202">
        <f>Table1[[#This Row],[Profit]]*100/Table1[[#This Row],[budget]]</f>
        <v>80.011740000000003</v>
      </c>
      <c r="M1202" t="s">
        <v>178</v>
      </c>
      <c r="N1202" t="s">
        <v>1630</v>
      </c>
      <c r="O1202" t="s">
        <v>1426</v>
      </c>
    </row>
    <row r="1203" spans="1:15" x14ac:dyDescent="0.45">
      <c r="A1203" t="s">
        <v>1038</v>
      </c>
      <c r="B1203">
        <v>105</v>
      </c>
      <c r="C1203" t="s">
        <v>1295</v>
      </c>
      <c r="D1203" t="s">
        <v>4557</v>
      </c>
      <c r="E1203" t="s">
        <v>11</v>
      </c>
      <c r="F1203">
        <v>2003</v>
      </c>
      <c r="G1203">
        <v>5.8</v>
      </c>
      <c r="H1203">
        <v>35990505</v>
      </c>
      <c r="I1203">
        <v>20000000</v>
      </c>
      <c r="J1203">
        <f t="shared" si="18"/>
        <v>15990505</v>
      </c>
      <c r="K1203">
        <f>Table1[[#This Row],[Profit]]*100/Table1[[#This Row],[budget]]</f>
        <v>79.952524999999994</v>
      </c>
      <c r="M1203" t="s">
        <v>589</v>
      </c>
      <c r="N1203" t="s">
        <v>6363</v>
      </c>
      <c r="O1203" t="s">
        <v>2286</v>
      </c>
    </row>
    <row r="1204" spans="1:15" x14ac:dyDescent="0.45">
      <c r="A1204" t="s">
        <v>1684</v>
      </c>
      <c r="B1204">
        <v>105</v>
      </c>
      <c r="C1204" t="s">
        <v>999</v>
      </c>
      <c r="D1204" t="s">
        <v>5564</v>
      </c>
      <c r="E1204" t="s">
        <v>11</v>
      </c>
      <c r="F1204">
        <v>2003</v>
      </c>
      <c r="G1204">
        <v>6</v>
      </c>
      <c r="H1204">
        <v>12583510</v>
      </c>
      <c r="I1204">
        <v>7000000</v>
      </c>
      <c r="J1204">
        <f t="shared" si="18"/>
        <v>5583510</v>
      </c>
      <c r="K1204">
        <f>Table1[[#This Row],[Profit]]*100/Table1[[#This Row],[budget]]</f>
        <v>79.764428571428567</v>
      </c>
    </row>
    <row r="1205" spans="1:15" x14ac:dyDescent="0.45">
      <c r="A1205" t="s">
        <v>515</v>
      </c>
      <c r="B1205">
        <v>130</v>
      </c>
      <c r="C1205" t="s">
        <v>854</v>
      </c>
      <c r="D1205" t="s">
        <v>4867</v>
      </c>
      <c r="E1205" t="s">
        <v>11</v>
      </c>
      <c r="F1205">
        <v>2001</v>
      </c>
      <c r="G1205">
        <v>6.4</v>
      </c>
      <c r="H1205">
        <v>28734552</v>
      </c>
      <c r="I1205">
        <v>16000000</v>
      </c>
      <c r="J1205">
        <f t="shared" si="18"/>
        <v>12734552</v>
      </c>
      <c r="K1205">
        <f>Table1[[#This Row],[Profit]]*100/Table1[[#This Row],[budget]]</f>
        <v>79.590950000000007</v>
      </c>
      <c r="M1205" t="s">
        <v>589</v>
      </c>
      <c r="N1205" t="s">
        <v>2286</v>
      </c>
      <c r="O1205" t="s">
        <v>1426</v>
      </c>
    </row>
    <row r="1206" spans="1:15" x14ac:dyDescent="0.45">
      <c r="A1206" t="s">
        <v>2326</v>
      </c>
      <c r="B1206">
        <v>96</v>
      </c>
      <c r="C1206" t="s">
        <v>1159</v>
      </c>
      <c r="D1206" t="s">
        <v>6021</v>
      </c>
      <c r="E1206" t="s">
        <v>11</v>
      </c>
      <c r="F1206">
        <v>2015</v>
      </c>
      <c r="G1206">
        <v>6.1</v>
      </c>
      <c r="H1206">
        <v>3590010</v>
      </c>
      <c r="I1206">
        <v>2000000</v>
      </c>
      <c r="J1206">
        <f t="shared" si="18"/>
        <v>1590010</v>
      </c>
      <c r="K1206">
        <f>Table1[[#This Row],[Profit]]*100/Table1[[#This Row],[budget]]</f>
        <v>79.500500000000002</v>
      </c>
      <c r="M1206" t="s">
        <v>6360</v>
      </c>
      <c r="N1206" t="s">
        <v>2286</v>
      </c>
    </row>
    <row r="1207" spans="1:15" x14ac:dyDescent="0.45">
      <c r="A1207" t="s">
        <v>153</v>
      </c>
      <c r="B1207">
        <v>101</v>
      </c>
      <c r="C1207" t="s">
        <v>705</v>
      </c>
      <c r="D1207" t="s">
        <v>3378</v>
      </c>
      <c r="E1207" t="s">
        <v>11</v>
      </c>
      <c r="F1207">
        <v>2010</v>
      </c>
      <c r="G1207">
        <v>6.3</v>
      </c>
      <c r="H1207">
        <v>98711404</v>
      </c>
      <c r="I1207">
        <v>55000000</v>
      </c>
      <c r="J1207">
        <f t="shared" si="18"/>
        <v>43711404</v>
      </c>
      <c r="K1207">
        <f>Table1[[#This Row],[Profit]]*100/Table1[[#This Row],[budget]]</f>
        <v>79.475279999999998</v>
      </c>
      <c r="M1207" t="s">
        <v>6359</v>
      </c>
      <c r="N1207" t="s">
        <v>2286</v>
      </c>
      <c r="O1207" t="s">
        <v>1426</v>
      </c>
    </row>
    <row r="1208" spans="1:15" x14ac:dyDescent="0.45">
      <c r="A1208" t="s">
        <v>397</v>
      </c>
      <c r="B1208">
        <v>110</v>
      </c>
      <c r="C1208" t="s">
        <v>525</v>
      </c>
      <c r="D1208" t="s">
        <v>3075</v>
      </c>
      <c r="E1208" t="s">
        <v>11</v>
      </c>
      <c r="F1208">
        <v>2008</v>
      </c>
      <c r="G1208">
        <v>6.7</v>
      </c>
      <c r="H1208">
        <v>134568845</v>
      </c>
      <c r="I1208">
        <v>75000000</v>
      </c>
      <c r="J1208">
        <f t="shared" si="18"/>
        <v>59568845</v>
      </c>
      <c r="K1208">
        <f>Table1[[#This Row],[Profit]]*100/Table1[[#This Row],[budget]]</f>
        <v>79.425126666666671</v>
      </c>
      <c r="M1208" t="s">
        <v>6359</v>
      </c>
      <c r="N1208" t="s">
        <v>6364</v>
      </c>
      <c r="O1208" t="s">
        <v>1426</v>
      </c>
    </row>
    <row r="1209" spans="1:15" x14ac:dyDescent="0.45">
      <c r="A1209" t="s">
        <v>16</v>
      </c>
      <c r="B1209">
        <v>164</v>
      </c>
      <c r="C1209" t="s">
        <v>17</v>
      </c>
      <c r="D1209" t="s">
        <v>2575</v>
      </c>
      <c r="E1209" t="s">
        <v>11</v>
      </c>
      <c r="F1209">
        <v>2012</v>
      </c>
      <c r="G1209">
        <v>8.5</v>
      </c>
      <c r="H1209">
        <v>448130642</v>
      </c>
      <c r="I1209">
        <v>250000000</v>
      </c>
      <c r="J1209">
        <f t="shared" si="18"/>
        <v>198130642</v>
      </c>
      <c r="K1209">
        <f>Table1[[#This Row],[Profit]]*100/Table1[[#This Row],[budget]]</f>
        <v>79.252256799999998</v>
      </c>
      <c r="M1209" t="s">
        <v>1426</v>
      </c>
    </row>
    <row r="1210" spans="1:15" x14ac:dyDescent="0.45">
      <c r="A1210" t="s">
        <v>877</v>
      </c>
      <c r="B1210">
        <v>126</v>
      </c>
      <c r="C1210" t="s">
        <v>48</v>
      </c>
      <c r="D1210" t="s">
        <v>4106</v>
      </c>
      <c r="E1210" t="s">
        <v>11</v>
      </c>
      <c r="F1210">
        <v>2007</v>
      </c>
      <c r="G1210">
        <v>7.1</v>
      </c>
      <c r="H1210">
        <v>53680848</v>
      </c>
      <c r="I1210">
        <v>30000000</v>
      </c>
      <c r="J1210">
        <f t="shared" si="18"/>
        <v>23680848</v>
      </c>
      <c r="K1210">
        <f>Table1[[#This Row],[Profit]]*100/Table1[[#This Row],[budget]]</f>
        <v>78.936160000000001</v>
      </c>
      <c r="M1210" t="s">
        <v>2286</v>
      </c>
    </row>
    <row r="1211" spans="1:15" x14ac:dyDescent="0.45">
      <c r="A1211" t="s">
        <v>413</v>
      </c>
      <c r="B1211">
        <v>142</v>
      </c>
      <c r="C1211" t="s">
        <v>359</v>
      </c>
      <c r="D1211" t="s">
        <v>4342</v>
      </c>
      <c r="E1211" t="s">
        <v>11</v>
      </c>
      <c r="F1211">
        <v>1983</v>
      </c>
      <c r="G1211">
        <v>8.3000000000000007</v>
      </c>
      <c r="H1211">
        <v>44700000</v>
      </c>
      <c r="I1211">
        <v>25000000</v>
      </c>
      <c r="J1211">
        <f t="shared" si="18"/>
        <v>19700000</v>
      </c>
      <c r="K1211">
        <f>Table1[[#This Row],[Profit]]*100/Table1[[#This Row],[budget]]</f>
        <v>78.8</v>
      </c>
      <c r="M1211" t="s">
        <v>589</v>
      </c>
    </row>
    <row r="1212" spans="1:15" x14ac:dyDescent="0.45">
      <c r="A1212" t="s">
        <v>928</v>
      </c>
      <c r="B1212">
        <v>90</v>
      </c>
      <c r="C1212" t="s">
        <v>889</v>
      </c>
      <c r="D1212" t="s">
        <v>4274</v>
      </c>
      <c r="E1212" t="s">
        <v>11</v>
      </c>
      <c r="F1212">
        <v>2003</v>
      </c>
      <c r="G1212">
        <v>6.2</v>
      </c>
      <c r="H1212">
        <v>46455802</v>
      </c>
      <c r="I1212">
        <v>26000000</v>
      </c>
      <c r="J1212">
        <f t="shared" si="18"/>
        <v>20455802</v>
      </c>
      <c r="K1212">
        <f>Table1[[#This Row],[Profit]]*100/Table1[[#This Row],[budget]]</f>
        <v>78.676161538461542</v>
      </c>
      <c r="M1212" t="s">
        <v>1426</v>
      </c>
    </row>
    <row r="1213" spans="1:15" x14ac:dyDescent="0.45">
      <c r="A1213" t="s">
        <v>62</v>
      </c>
      <c r="B1213">
        <v>136</v>
      </c>
      <c r="C1213" t="s">
        <v>15</v>
      </c>
      <c r="D1213" t="s">
        <v>3076</v>
      </c>
      <c r="E1213" t="s">
        <v>11</v>
      </c>
      <c r="F1213">
        <v>1996</v>
      </c>
      <c r="G1213">
        <v>7.4</v>
      </c>
      <c r="H1213">
        <v>134006721</v>
      </c>
      <c r="I1213">
        <v>75000000</v>
      </c>
      <c r="J1213">
        <f t="shared" si="18"/>
        <v>59006721</v>
      </c>
      <c r="K1213">
        <f>Table1[[#This Row],[Profit]]*100/Table1[[#This Row],[budget]]</f>
        <v>78.675628000000003</v>
      </c>
      <c r="M1213" t="s">
        <v>178</v>
      </c>
      <c r="N1213" t="s">
        <v>1426</v>
      </c>
    </row>
    <row r="1214" spans="1:15" x14ac:dyDescent="0.45">
      <c r="A1214" t="s">
        <v>1756</v>
      </c>
      <c r="B1214">
        <v>93</v>
      </c>
      <c r="C1214" t="s">
        <v>1114</v>
      </c>
      <c r="D1214" t="s">
        <v>5442</v>
      </c>
      <c r="E1214" t="s">
        <v>11</v>
      </c>
      <c r="F1214">
        <v>1996</v>
      </c>
      <c r="G1214">
        <v>5.7</v>
      </c>
      <c r="H1214">
        <v>15171475</v>
      </c>
      <c r="I1214">
        <v>8500000</v>
      </c>
      <c r="J1214">
        <f t="shared" si="18"/>
        <v>6671475</v>
      </c>
      <c r="K1214">
        <f>Table1[[#This Row],[Profit]]*100/Table1[[#This Row],[budget]]</f>
        <v>78.487941176470585</v>
      </c>
      <c r="M1214" t="s">
        <v>999</v>
      </c>
    </row>
    <row r="1215" spans="1:15" x14ac:dyDescent="0.45">
      <c r="A1215" t="s">
        <v>1400</v>
      </c>
      <c r="B1215">
        <v>110</v>
      </c>
      <c r="C1215" t="s">
        <v>392</v>
      </c>
      <c r="D1215" t="s">
        <v>4518</v>
      </c>
      <c r="E1215" t="s">
        <v>11</v>
      </c>
      <c r="F1215">
        <v>2008</v>
      </c>
      <c r="G1215">
        <v>6.1</v>
      </c>
      <c r="H1215">
        <v>39263506</v>
      </c>
      <c r="I1215">
        <v>22000000</v>
      </c>
      <c r="J1215">
        <f t="shared" si="18"/>
        <v>17263506</v>
      </c>
      <c r="K1215">
        <f>Table1[[#This Row],[Profit]]*100/Table1[[#This Row],[budget]]</f>
        <v>78.470481818181824</v>
      </c>
      <c r="M1215" t="s">
        <v>589</v>
      </c>
      <c r="N1215" t="s">
        <v>1426</v>
      </c>
    </row>
    <row r="1216" spans="1:15" x14ac:dyDescent="0.45">
      <c r="A1216" t="s">
        <v>304</v>
      </c>
      <c r="B1216">
        <v>82</v>
      </c>
      <c r="C1216" t="s">
        <v>306</v>
      </c>
      <c r="D1216" t="s">
        <v>4205</v>
      </c>
      <c r="E1216" t="s">
        <v>11</v>
      </c>
      <c r="F1216">
        <v>2001</v>
      </c>
      <c r="G1216">
        <v>6.9</v>
      </c>
      <c r="H1216">
        <v>49968653</v>
      </c>
      <c r="I1216">
        <v>28000000</v>
      </c>
      <c r="J1216">
        <f t="shared" si="18"/>
        <v>21968653</v>
      </c>
      <c r="K1216">
        <f>Table1[[#This Row],[Profit]]*100/Table1[[#This Row],[budget]]</f>
        <v>78.459474999999998</v>
      </c>
      <c r="M1216" t="s">
        <v>2286</v>
      </c>
    </row>
    <row r="1217" spans="1:17" x14ac:dyDescent="0.45">
      <c r="A1217" t="s">
        <v>1616</v>
      </c>
      <c r="B1217">
        <v>82</v>
      </c>
      <c r="C1217" t="s">
        <v>1013</v>
      </c>
      <c r="D1217" t="s">
        <v>4822</v>
      </c>
      <c r="E1217" t="s">
        <v>11</v>
      </c>
      <c r="F1217">
        <v>1998</v>
      </c>
      <c r="G1217">
        <v>6.2</v>
      </c>
      <c r="H1217">
        <v>30324946</v>
      </c>
      <c r="I1217">
        <v>17000000</v>
      </c>
      <c r="J1217">
        <f t="shared" si="18"/>
        <v>13324946</v>
      </c>
      <c r="K1217">
        <f>Table1[[#This Row],[Profit]]*100/Table1[[#This Row],[budget]]</f>
        <v>78.382035294117642</v>
      </c>
      <c r="M1217" t="s">
        <v>6360</v>
      </c>
      <c r="N1217" t="s">
        <v>2286</v>
      </c>
    </row>
    <row r="1218" spans="1:17" x14ac:dyDescent="0.45">
      <c r="A1218" t="s">
        <v>962</v>
      </c>
      <c r="B1218">
        <v>105</v>
      </c>
      <c r="C1218" t="s">
        <v>306</v>
      </c>
      <c r="D1218" t="s">
        <v>3723</v>
      </c>
      <c r="E1218" t="s">
        <v>11</v>
      </c>
      <c r="F1218">
        <v>2009</v>
      </c>
      <c r="G1218">
        <v>7.1</v>
      </c>
      <c r="H1218">
        <v>71347010</v>
      </c>
      <c r="I1218">
        <v>40000000</v>
      </c>
      <c r="J1218">
        <f t="shared" ref="J1218:J1281" si="19">H1218-I1218</f>
        <v>31347010</v>
      </c>
      <c r="K1218">
        <f>Table1[[#This Row],[Profit]]*100/Table1[[#This Row],[budget]]</f>
        <v>78.367525000000001</v>
      </c>
      <c r="M1218" t="s">
        <v>2286</v>
      </c>
    </row>
    <row r="1219" spans="1:17" x14ac:dyDescent="0.45">
      <c r="A1219" t="s">
        <v>413</v>
      </c>
      <c r="B1219">
        <v>91</v>
      </c>
      <c r="C1219" t="s">
        <v>392</v>
      </c>
      <c r="D1219" t="s">
        <v>5226</v>
      </c>
      <c r="E1219" t="s">
        <v>11</v>
      </c>
      <c r="F1219">
        <v>1992</v>
      </c>
      <c r="G1219">
        <v>6</v>
      </c>
      <c r="H1219">
        <v>21370057</v>
      </c>
      <c r="I1219">
        <v>12000000</v>
      </c>
      <c r="J1219">
        <f t="shared" si="19"/>
        <v>9370057</v>
      </c>
      <c r="K1219">
        <f>Table1[[#This Row],[Profit]]*100/Table1[[#This Row],[budget]]</f>
        <v>78.083808333333337</v>
      </c>
      <c r="M1219" t="s">
        <v>589</v>
      </c>
      <c r="N1219" t="s">
        <v>1426</v>
      </c>
    </row>
    <row r="1220" spans="1:17" x14ac:dyDescent="0.45">
      <c r="A1220" t="s">
        <v>630</v>
      </c>
      <c r="B1220">
        <v>119</v>
      </c>
      <c r="C1220" t="s">
        <v>259</v>
      </c>
      <c r="D1220" t="s">
        <v>3197</v>
      </c>
      <c r="E1220" t="s">
        <v>11</v>
      </c>
      <c r="F1220">
        <v>1998</v>
      </c>
      <c r="G1220">
        <v>6.5</v>
      </c>
      <c r="H1220">
        <v>115731542</v>
      </c>
      <c r="I1220">
        <v>65000000</v>
      </c>
      <c r="J1220">
        <f t="shared" si="19"/>
        <v>50731542</v>
      </c>
      <c r="K1220">
        <f>Table1[[#This Row],[Profit]]*100/Table1[[#This Row],[budget]]</f>
        <v>78.048526153846154</v>
      </c>
      <c r="M1220" t="s">
        <v>589</v>
      </c>
      <c r="N1220" t="s">
        <v>2286</v>
      </c>
    </row>
    <row r="1221" spans="1:17" x14ac:dyDescent="0.45">
      <c r="A1221" t="s">
        <v>1474</v>
      </c>
      <c r="B1221">
        <v>105</v>
      </c>
      <c r="C1221" t="s">
        <v>392</v>
      </c>
      <c r="D1221" t="s">
        <v>4594</v>
      </c>
      <c r="E1221" t="s">
        <v>11</v>
      </c>
      <c r="F1221">
        <v>2010</v>
      </c>
      <c r="G1221">
        <v>6.3</v>
      </c>
      <c r="H1221">
        <v>35596227</v>
      </c>
      <c r="I1221">
        <v>20000000</v>
      </c>
      <c r="J1221">
        <f t="shared" si="19"/>
        <v>15596227</v>
      </c>
      <c r="K1221">
        <f>Table1[[#This Row],[Profit]]*100/Table1[[#This Row],[budget]]</f>
        <v>77.981134999999995</v>
      </c>
      <c r="M1221" t="s">
        <v>589</v>
      </c>
      <c r="N1221" t="s">
        <v>1426</v>
      </c>
    </row>
    <row r="1222" spans="1:17" x14ac:dyDescent="0.45">
      <c r="A1222" t="s">
        <v>111</v>
      </c>
      <c r="B1222">
        <v>137</v>
      </c>
      <c r="C1222" t="s">
        <v>632</v>
      </c>
      <c r="D1222" t="s">
        <v>3201</v>
      </c>
      <c r="E1222" t="s">
        <v>11</v>
      </c>
      <c r="F1222">
        <v>2014</v>
      </c>
      <c r="G1222">
        <v>7.2</v>
      </c>
      <c r="H1222">
        <v>115603980</v>
      </c>
      <c r="I1222">
        <v>65000000</v>
      </c>
      <c r="J1222">
        <f t="shared" si="19"/>
        <v>50603980</v>
      </c>
      <c r="K1222">
        <f>Table1[[#This Row],[Profit]]*100/Table1[[#This Row],[budget]]</f>
        <v>77.852276923076928</v>
      </c>
      <c r="M1222" t="s">
        <v>589</v>
      </c>
      <c r="N1222" t="s">
        <v>6361</v>
      </c>
      <c r="O1222" t="s">
        <v>6368</v>
      </c>
    </row>
    <row r="1223" spans="1:17" x14ac:dyDescent="0.45">
      <c r="A1223" t="s">
        <v>812</v>
      </c>
      <c r="B1223">
        <v>98</v>
      </c>
      <c r="C1223" t="s">
        <v>250</v>
      </c>
      <c r="D1223" t="s">
        <v>4343</v>
      </c>
      <c r="E1223" t="s">
        <v>11</v>
      </c>
      <c r="F1223">
        <v>1997</v>
      </c>
      <c r="G1223">
        <v>6.7</v>
      </c>
      <c r="H1223">
        <v>44455658</v>
      </c>
      <c r="I1223">
        <v>25000000</v>
      </c>
      <c r="J1223">
        <f t="shared" si="19"/>
        <v>19455658</v>
      </c>
      <c r="K1223">
        <f>Table1[[#This Row],[Profit]]*100/Table1[[#This Row],[budget]]</f>
        <v>77.822631999999999</v>
      </c>
      <c r="M1223" t="s">
        <v>178</v>
      </c>
      <c r="N1223" t="s">
        <v>302</v>
      </c>
      <c r="O1223" t="s">
        <v>6359</v>
      </c>
    </row>
    <row r="1224" spans="1:17" x14ac:dyDescent="0.45">
      <c r="A1224" t="s">
        <v>606</v>
      </c>
      <c r="B1224">
        <v>116</v>
      </c>
      <c r="C1224" t="s">
        <v>302</v>
      </c>
      <c r="D1224" t="s">
        <v>3447</v>
      </c>
      <c r="E1224" t="s">
        <v>11</v>
      </c>
      <c r="F1224">
        <v>2000</v>
      </c>
      <c r="G1224">
        <v>6.5</v>
      </c>
      <c r="H1224">
        <v>90567722</v>
      </c>
      <c r="I1224">
        <v>51000000</v>
      </c>
      <c r="J1224">
        <f t="shared" si="19"/>
        <v>39567722</v>
      </c>
      <c r="K1224">
        <f>Table1[[#This Row],[Profit]]*100/Table1[[#This Row],[budget]]</f>
        <v>77.583768627450979</v>
      </c>
    </row>
    <row r="1225" spans="1:17" x14ac:dyDescent="0.45">
      <c r="A1225" t="s">
        <v>77</v>
      </c>
      <c r="B1225">
        <v>116</v>
      </c>
      <c r="C1225" t="s">
        <v>218</v>
      </c>
      <c r="D1225" t="s">
        <v>2756</v>
      </c>
      <c r="E1225" t="s">
        <v>11</v>
      </c>
      <c r="F1225">
        <v>2005</v>
      </c>
      <c r="G1225">
        <v>6.5</v>
      </c>
      <c r="H1225">
        <v>234277056</v>
      </c>
      <c r="I1225">
        <v>132000000</v>
      </c>
      <c r="J1225">
        <f t="shared" si="19"/>
        <v>102277056</v>
      </c>
      <c r="K1225">
        <f>Table1[[#This Row],[Profit]]*100/Table1[[#This Row],[budget]]</f>
        <v>77.482618181818182</v>
      </c>
      <c r="M1225" t="s">
        <v>1630</v>
      </c>
      <c r="N1225" t="s">
        <v>1426</v>
      </c>
    </row>
    <row r="1226" spans="1:17" x14ac:dyDescent="0.45">
      <c r="A1226" t="s">
        <v>117</v>
      </c>
      <c r="B1226">
        <v>87</v>
      </c>
      <c r="C1226" t="s">
        <v>401</v>
      </c>
      <c r="D1226" t="s">
        <v>3066</v>
      </c>
      <c r="E1226" t="s">
        <v>11</v>
      </c>
      <c r="F1226">
        <v>2011</v>
      </c>
      <c r="G1226">
        <v>4.4000000000000004</v>
      </c>
      <c r="H1226">
        <v>133103929</v>
      </c>
      <c r="I1226">
        <v>75000000</v>
      </c>
      <c r="J1226">
        <f t="shared" si="19"/>
        <v>58103929</v>
      </c>
      <c r="K1226">
        <f>Table1[[#This Row],[Profit]]*100/Table1[[#This Row],[budget]]</f>
        <v>77.471905333333339</v>
      </c>
      <c r="M1226" t="s">
        <v>6362</v>
      </c>
      <c r="N1226" t="s">
        <v>302</v>
      </c>
      <c r="O1226" t="s">
        <v>6363</v>
      </c>
      <c r="P1226" t="s">
        <v>6364</v>
      </c>
      <c r="Q1226" t="s">
        <v>6360</v>
      </c>
    </row>
    <row r="1227" spans="1:17" x14ac:dyDescent="0.45">
      <c r="A1227" t="s">
        <v>434</v>
      </c>
      <c r="B1227">
        <v>139</v>
      </c>
      <c r="C1227" t="s">
        <v>251</v>
      </c>
      <c r="D1227" t="s">
        <v>2975</v>
      </c>
      <c r="E1227" t="s">
        <v>11</v>
      </c>
      <c r="F1227">
        <v>2014</v>
      </c>
      <c r="G1227">
        <v>6.7</v>
      </c>
      <c r="H1227">
        <v>150832203</v>
      </c>
      <c r="I1227">
        <v>85000000</v>
      </c>
      <c r="J1227">
        <f t="shared" si="19"/>
        <v>65832203</v>
      </c>
      <c r="K1227">
        <f>Table1[[#This Row],[Profit]]*100/Table1[[#This Row],[budget]]</f>
        <v>77.449650588235301</v>
      </c>
      <c r="M1227" t="s">
        <v>6366</v>
      </c>
      <c r="N1227" t="s">
        <v>1630</v>
      </c>
    </row>
    <row r="1228" spans="1:17" x14ac:dyDescent="0.45">
      <c r="A1228" t="s">
        <v>767</v>
      </c>
      <c r="B1228">
        <v>95</v>
      </c>
      <c r="C1228" t="s">
        <v>306</v>
      </c>
      <c r="D1228" t="s">
        <v>3483</v>
      </c>
      <c r="E1228" t="s">
        <v>11</v>
      </c>
      <c r="F1228">
        <v>2006</v>
      </c>
      <c r="G1228">
        <v>5.6</v>
      </c>
      <c r="H1228">
        <v>88658172</v>
      </c>
      <c r="I1228">
        <v>50000000</v>
      </c>
      <c r="J1228">
        <f t="shared" si="19"/>
        <v>38658172</v>
      </c>
      <c r="K1228">
        <f>Table1[[#This Row],[Profit]]*100/Table1[[#This Row],[budget]]</f>
        <v>77.316344000000001</v>
      </c>
      <c r="M1228" t="s">
        <v>2286</v>
      </c>
    </row>
    <row r="1229" spans="1:17" x14ac:dyDescent="0.45">
      <c r="A1229" t="s">
        <v>1475</v>
      </c>
      <c r="B1229">
        <v>127</v>
      </c>
      <c r="C1229" t="s">
        <v>713</v>
      </c>
      <c r="D1229" t="s">
        <v>4595</v>
      </c>
      <c r="E1229" t="s">
        <v>11</v>
      </c>
      <c r="F1229">
        <v>1997</v>
      </c>
      <c r="G1229">
        <v>6.7</v>
      </c>
      <c r="H1229">
        <v>35422828</v>
      </c>
      <c r="I1229">
        <v>20000000</v>
      </c>
      <c r="J1229">
        <f t="shared" si="19"/>
        <v>15422828</v>
      </c>
      <c r="K1229">
        <f>Table1[[#This Row],[Profit]]*100/Table1[[#This Row],[budget]]</f>
        <v>77.114140000000006</v>
      </c>
      <c r="M1229" t="s">
        <v>589</v>
      </c>
      <c r="N1229" t="s">
        <v>6360</v>
      </c>
    </row>
    <row r="1230" spans="1:17" x14ac:dyDescent="0.45">
      <c r="A1230" t="s">
        <v>606</v>
      </c>
      <c r="B1230">
        <v>114</v>
      </c>
      <c r="C1230" t="s">
        <v>450</v>
      </c>
      <c r="D1230" t="s">
        <v>3724</v>
      </c>
      <c r="E1230" t="s">
        <v>11</v>
      </c>
      <c r="F1230">
        <v>2001</v>
      </c>
      <c r="G1230">
        <v>5.9</v>
      </c>
      <c r="H1230">
        <v>70836296</v>
      </c>
      <c r="I1230">
        <v>40000000</v>
      </c>
      <c r="J1230">
        <f t="shared" si="19"/>
        <v>30836296</v>
      </c>
      <c r="K1230">
        <f>Table1[[#This Row],[Profit]]*100/Table1[[#This Row],[budget]]</f>
        <v>77.090739999999997</v>
      </c>
      <c r="M1230" t="s">
        <v>589</v>
      </c>
      <c r="N1230" t="s">
        <v>6364</v>
      </c>
      <c r="O1230" t="s">
        <v>2286</v>
      </c>
    </row>
    <row r="1231" spans="1:17" x14ac:dyDescent="0.45">
      <c r="A1231" t="s">
        <v>535</v>
      </c>
      <c r="B1231">
        <v>111</v>
      </c>
      <c r="C1231" t="s">
        <v>71</v>
      </c>
      <c r="D1231" t="s">
        <v>3264</v>
      </c>
      <c r="E1231" t="s">
        <v>11</v>
      </c>
      <c r="F1231">
        <v>2003</v>
      </c>
      <c r="G1231">
        <v>7</v>
      </c>
      <c r="H1231">
        <v>106126012</v>
      </c>
      <c r="I1231">
        <v>60000000</v>
      </c>
      <c r="J1231">
        <f t="shared" si="19"/>
        <v>46126012</v>
      </c>
      <c r="K1231">
        <f>Table1[[#This Row],[Profit]]*100/Table1[[#This Row],[budget]]</f>
        <v>76.876686666666671</v>
      </c>
      <c r="M1231" t="s">
        <v>6359</v>
      </c>
      <c r="N1231" t="s">
        <v>1426</v>
      </c>
    </row>
    <row r="1232" spans="1:17" x14ac:dyDescent="0.45">
      <c r="A1232" t="s">
        <v>1625</v>
      </c>
      <c r="B1232">
        <v>114</v>
      </c>
      <c r="C1232" t="s">
        <v>17</v>
      </c>
      <c r="D1232" t="s">
        <v>4845</v>
      </c>
      <c r="E1232" t="s">
        <v>11</v>
      </c>
      <c r="F1232">
        <v>1989</v>
      </c>
      <c r="G1232">
        <v>6.5</v>
      </c>
      <c r="H1232">
        <v>30050028</v>
      </c>
      <c r="I1232">
        <v>17000000</v>
      </c>
      <c r="J1232">
        <f t="shared" si="19"/>
        <v>13050028</v>
      </c>
      <c r="K1232">
        <f>Table1[[#This Row],[Profit]]*100/Table1[[#This Row],[budget]]</f>
        <v>76.764870588235297</v>
      </c>
      <c r="M1232" t="s">
        <v>1426</v>
      </c>
    </row>
    <row r="1233" spans="1:16" x14ac:dyDescent="0.45">
      <c r="A1233" t="s">
        <v>459</v>
      </c>
      <c r="B1233">
        <v>105</v>
      </c>
      <c r="C1233" t="s">
        <v>259</v>
      </c>
      <c r="D1233" t="s">
        <v>4108</v>
      </c>
      <c r="E1233" t="s">
        <v>11</v>
      </c>
      <c r="F1233">
        <v>2010</v>
      </c>
      <c r="G1233">
        <v>6.5</v>
      </c>
      <c r="H1233">
        <v>53021560</v>
      </c>
      <c r="I1233">
        <v>30000000</v>
      </c>
      <c r="J1233">
        <f t="shared" si="19"/>
        <v>23021560</v>
      </c>
      <c r="K1233">
        <f>Table1[[#This Row],[Profit]]*100/Table1[[#This Row],[budget]]</f>
        <v>76.738533333333336</v>
      </c>
      <c r="M1233" t="s">
        <v>589</v>
      </c>
      <c r="N1233" t="s">
        <v>2286</v>
      </c>
    </row>
    <row r="1234" spans="1:16" x14ac:dyDescent="0.45">
      <c r="A1234" t="s">
        <v>1908</v>
      </c>
      <c r="B1234">
        <v>101</v>
      </c>
      <c r="C1234" t="s">
        <v>1093</v>
      </c>
      <c r="D1234" t="s">
        <v>5331</v>
      </c>
      <c r="E1234" t="s">
        <v>11</v>
      </c>
      <c r="F1234">
        <v>2008</v>
      </c>
      <c r="G1234">
        <v>6.7</v>
      </c>
      <c r="H1234">
        <v>17655201</v>
      </c>
      <c r="I1234">
        <v>10000000</v>
      </c>
      <c r="J1234">
        <f t="shared" si="19"/>
        <v>7655201</v>
      </c>
      <c r="K1234">
        <f>Table1[[#This Row],[Profit]]*100/Table1[[#This Row],[budget]]</f>
        <v>76.552009999999996</v>
      </c>
      <c r="M1234" t="s">
        <v>6363</v>
      </c>
    </row>
    <row r="1235" spans="1:16" x14ac:dyDescent="0.45">
      <c r="A1235" t="s">
        <v>1211</v>
      </c>
      <c r="B1235">
        <v>124</v>
      </c>
      <c r="C1235" t="s">
        <v>311</v>
      </c>
      <c r="D1235" t="s">
        <v>4101</v>
      </c>
      <c r="E1235" t="s">
        <v>11</v>
      </c>
      <c r="F1235">
        <v>2001</v>
      </c>
      <c r="G1235">
        <v>7.6</v>
      </c>
      <c r="H1235">
        <v>52937130</v>
      </c>
      <c r="I1235">
        <v>30000000</v>
      </c>
      <c r="J1235">
        <f t="shared" si="19"/>
        <v>22937130</v>
      </c>
      <c r="K1235">
        <f>Table1[[#This Row],[Profit]]*100/Table1[[#This Row],[budget]]</f>
        <v>76.457099999999997</v>
      </c>
      <c r="M1235" t="s">
        <v>6359</v>
      </c>
      <c r="N1235" t="s">
        <v>589</v>
      </c>
    </row>
    <row r="1236" spans="1:16" x14ac:dyDescent="0.45">
      <c r="A1236" t="s">
        <v>1694</v>
      </c>
      <c r="B1236">
        <v>90</v>
      </c>
      <c r="C1236" t="s">
        <v>1695</v>
      </c>
      <c r="D1236" t="s">
        <v>4960</v>
      </c>
      <c r="E1236" t="s">
        <v>11</v>
      </c>
      <c r="F1236">
        <v>2000</v>
      </c>
      <c r="G1236">
        <v>4</v>
      </c>
      <c r="H1236">
        <v>26421314</v>
      </c>
      <c r="I1236">
        <v>15000000</v>
      </c>
      <c r="J1236">
        <f t="shared" si="19"/>
        <v>11421314</v>
      </c>
      <c r="K1236">
        <f>Table1[[#This Row],[Profit]]*100/Table1[[#This Row],[budget]]</f>
        <v>76.142093333333335</v>
      </c>
      <c r="M1236" t="s">
        <v>6364</v>
      </c>
      <c r="N1236" t="s">
        <v>999</v>
      </c>
      <c r="O1236" t="s">
        <v>6366</v>
      </c>
      <c r="P1236" t="s">
        <v>1426</v>
      </c>
    </row>
    <row r="1237" spans="1:16" x14ac:dyDescent="0.45">
      <c r="A1237" t="s">
        <v>735</v>
      </c>
      <c r="B1237">
        <v>99</v>
      </c>
      <c r="C1237" t="s">
        <v>527</v>
      </c>
      <c r="D1237" t="s">
        <v>5189</v>
      </c>
      <c r="E1237" t="s">
        <v>11</v>
      </c>
      <c r="F1237">
        <v>1999</v>
      </c>
      <c r="G1237">
        <v>7</v>
      </c>
      <c r="H1237">
        <v>21133087</v>
      </c>
      <c r="I1237">
        <v>12000000</v>
      </c>
      <c r="J1237">
        <f t="shared" si="19"/>
        <v>9133087</v>
      </c>
      <c r="K1237">
        <f>Table1[[#This Row],[Profit]]*100/Table1[[#This Row],[budget]]</f>
        <v>76.109058333333337</v>
      </c>
      <c r="M1237" t="s">
        <v>6366</v>
      </c>
      <c r="N1237" t="s">
        <v>1426</v>
      </c>
    </row>
    <row r="1238" spans="1:16" x14ac:dyDescent="0.45">
      <c r="A1238" t="s">
        <v>134</v>
      </c>
      <c r="B1238">
        <v>137</v>
      </c>
      <c r="C1238" t="s">
        <v>135</v>
      </c>
      <c r="D1238" t="s">
        <v>2667</v>
      </c>
      <c r="E1238" t="s">
        <v>11</v>
      </c>
      <c r="F1238">
        <v>2015</v>
      </c>
      <c r="G1238">
        <v>6.6</v>
      </c>
      <c r="H1238">
        <v>281666058</v>
      </c>
      <c r="I1238">
        <v>160000000</v>
      </c>
      <c r="J1238">
        <f t="shared" si="19"/>
        <v>121666058</v>
      </c>
      <c r="K1238">
        <f>Table1[[#This Row],[Profit]]*100/Table1[[#This Row],[budget]]</f>
        <v>76.041286249999999</v>
      </c>
      <c r="M1238" t="s">
        <v>1630</v>
      </c>
    </row>
    <row r="1239" spans="1:16" x14ac:dyDescent="0.45">
      <c r="A1239" t="s">
        <v>145</v>
      </c>
      <c r="B1239">
        <v>206</v>
      </c>
      <c r="C1239" t="s">
        <v>499</v>
      </c>
      <c r="D1239" t="s">
        <v>3725</v>
      </c>
      <c r="E1239" t="s">
        <v>11</v>
      </c>
      <c r="F1239">
        <v>1991</v>
      </c>
      <c r="G1239">
        <v>8</v>
      </c>
      <c r="H1239">
        <v>70405498</v>
      </c>
      <c r="I1239">
        <v>40000000</v>
      </c>
      <c r="J1239">
        <f t="shared" si="19"/>
        <v>30405498</v>
      </c>
      <c r="K1239">
        <f>Table1[[#This Row],[Profit]]*100/Table1[[#This Row],[budget]]</f>
        <v>76.013745</v>
      </c>
      <c r="M1239" t="s">
        <v>6367</v>
      </c>
      <c r="N1239" t="s">
        <v>1426</v>
      </c>
    </row>
    <row r="1240" spans="1:16" x14ac:dyDescent="0.45">
      <c r="A1240" t="s">
        <v>1083</v>
      </c>
      <c r="B1240">
        <v>155</v>
      </c>
      <c r="C1240" t="s">
        <v>589</v>
      </c>
      <c r="D1240" t="s">
        <v>4964</v>
      </c>
      <c r="E1240" t="s">
        <v>11</v>
      </c>
      <c r="F1240">
        <v>1997</v>
      </c>
      <c r="G1240">
        <v>7.9</v>
      </c>
      <c r="H1240">
        <v>26384919</v>
      </c>
      <c r="I1240">
        <v>15000000</v>
      </c>
      <c r="J1240">
        <f t="shared" si="19"/>
        <v>11384919</v>
      </c>
      <c r="K1240">
        <f>Table1[[#This Row],[Profit]]*100/Table1[[#This Row],[budget]]</f>
        <v>75.899460000000005</v>
      </c>
    </row>
    <row r="1241" spans="1:16" x14ac:dyDescent="0.45">
      <c r="A1241" t="s">
        <v>331</v>
      </c>
      <c r="B1241">
        <v>112</v>
      </c>
      <c r="C1241" t="s">
        <v>1169</v>
      </c>
      <c r="D1241" t="s">
        <v>5111</v>
      </c>
      <c r="E1241" t="s">
        <v>11</v>
      </c>
      <c r="F1241">
        <v>1999</v>
      </c>
      <c r="G1241">
        <v>7.8</v>
      </c>
      <c r="H1241">
        <v>22858926</v>
      </c>
      <c r="I1241">
        <v>13000000</v>
      </c>
      <c r="J1241">
        <f t="shared" si="19"/>
        <v>9858926</v>
      </c>
      <c r="K1241">
        <f>Table1[[#This Row],[Profit]]*100/Table1[[#This Row],[budget]]</f>
        <v>75.837892307692314</v>
      </c>
      <c r="M1241" t="s">
        <v>589</v>
      </c>
      <c r="N1241" t="s">
        <v>6364</v>
      </c>
    </row>
    <row r="1242" spans="1:16" x14ac:dyDescent="0.45">
      <c r="A1242" t="s">
        <v>2152</v>
      </c>
      <c r="B1242">
        <v>92</v>
      </c>
      <c r="C1242" t="s">
        <v>456</v>
      </c>
      <c r="D1242" t="s">
        <v>5749</v>
      </c>
      <c r="E1242" t="s">
        <v>11</v>
      </c>
      <c r="F1242">
        <v>2004</v>
      </c>
      <c r="G1242">
        <v>6.9</v>
      </c>
      <c r="H1242">
        <v>8786715</v>
      </c>
      <c r="I1242">
        <v>5000000</v>
      </c>
      <c r="J1242">
        <f t="shared" si="19"/>
        <v>3786715</v>
      </c>
      <c r="K1242">
        <f>Table1[[#This Row],[Profit]]*100/Table1[[#This Row],[budget]]</f>
        <v>75.734300000000005</v>
      </c>
      <c r="M1242" t="s">
        <v>589</v>
      </c>
    </row>
    <row r="1243" spans="1:16" x14ac:dyDescent="0.45">
      <c r="A1243" t="s">
        <v>2027</v>
      </c>
      <c r="B1243">
        <v>94</v>
      </c>
      <c r="C1243" t="s">
        <v>999</v>
      </c>
      <c r="D1243" t="s">
        <v>5391</v>
      </c>
      <c r="E1243" t="s">
        <v>11</v>
      </c>
      <c r="F1243">
        <v>2007</v>
      </c>
      <c r="G1243">
        <v>5.4</v>
      </c>
      <c r="H1243">
        <v>17544812</v>
      </c>
      <c r="I1243">
        <v>10000000</v>
      </c>
      <c r="J1243">
        <f t="shared" si="19"/>
        <v>7544812</v>
      </c>
      <c r="K1243">
        <f>Table1[[#This Row],[Profit]]*100/Table1[[#This Row],[budget]]</f>
        <v>75.448120000000003</v>
      </c>
    </row>
    <row r="1244" spans="1:16" x14ac:dyDescent="0.45">
      <c r="A1244" t="s">
        <v>820</v>
      </c>
      <c r="B1244">
        <v>123</v>
      </c>
      <c r="C1244" t="s">
        <v>821</v>
      </c>
      <c r="D1244" t="s">
        <v>3326</v>
      </c>
      <c r="E1244" t="s">
        <v>11</v>
      </c>
      <c r="F1244">
        <v>1994</v>
      </c>
      <c r="G1244">
        <v>7.6</v>
      </c>
      <c r="H1244">
        <v>105264608</v>
      </c>
      <c r="I1244">
        <v>60000000</v>
      </c>
      <c r="J1244">
        <f t="shared" si="19"/>
        <v>45264608</v>
      </c>
      <c r="K1244">
        <f>Table1[[#This Row],[Profit]]*100/Table1[[#This Row],[budget]]</f>
        <v>75.441013333333331</v>
      </c>
      <c r="M1244" t="s">
        <v>6364</v>
      </c>
      <c r="N1244" t="s">
        <v>999</v>
      </c>
    </row>
    <row r="1245" spans="1:16" x14ac:dyDescent="0.45">
      <c r="A1245" t="s">
        <v>813</v>
      </c>
      <c r="B1245">
        <v>99</v>
      </c>
      <c r="C1245" t="s">
        <v>187</v>
      </c>
      <c r="D1245" t="s">
        <v>3726</v>
      </c>
      <c r="E1245" t="s">
        <v>11</v>
      </c>
      <c r="F1245">
        <v>2006</v>
      </c>
      <c r="G1245">
        <v>4.5999999999999996</v>
      </c>
      <c r="H1245">
        <v>70163652</v>
      </c>
      <c r="I1245">
        <v>40000000</v>
      </c>
      <c r="J1245">
        <f t="shared" si="19"/>
        <v>30163652</v>
      </c>
      <c r="K1245">
        <f>Table1[[#This Row],[Profit]]*100/Table1[[#This Row],[budget]]</f>
        <v>75.409130000000005</v>
      </c>
      <c r="M1245" t="s">
        <v>6359</v>
      </c>
    </row>
    <row r="1246" spans="1:16" x14ac:dyDescent="0.45">
      <c r="A1246" t="s">
        <v>963</v>
      </c>
      <c r="B1246">
        <v>117</v>
      </c>
      <c r="C1246" t="s">
        <v>259</v>
      </c>
      <c r="D1246" t="s">
        <v>3695</v>
      </c>
      <c r="E1246" t="s">
        <v>11</v>
      </c>
      <c r="F1246">
        <v>1992</v>
      </c>
      <c r="G1246">
        <v>5.4</v>
      </c>
      <c r="H1246">
        <v>70100000</v>
      </c>
      <c r="I1246">
        <v>40000000</v>
      </c>
      <c r="J1246">
        <f t="shared" si="19"/>
        <v>30100000</v>
      </c>
      <c r="K1246">
        <f>Table1[[#This Row],[Profit]]*100/Table1[[#This Row],[budget]]</f>
        <v>75.25</v>
      </c>
      <c r="M1246" t="s">
        <v>589</v>
      </c>
      <c r="N1246" t="s">
        <v>2286</v>
      </c>
    </row>
    <row r="1247" spans="1:16" x14ac:dyDescent="0.45">
      <c r="A1247" t="s">
        <v>709</v>
      </c>
      <c r="B1247">
        <v>107</v>
      </c>
      <c r="C1247" t="s">
        <v>1307</v>
      </c>
      <c r="D1247" t="s">
        <v>4275</v>
      </c>
      <c r="E1247" t="s">
        <v>11</v>
      </c>
      <c r="F1247">
        <v>2000</v>
      </c>
      <c r="G1247">
        <v>7.8</v>
      </c>
      <c r="H1247">
        <v>45506619</v>
      </c>
      <c r="I1247">
        <v>26000000</v>
      </c>
      <c r="J1247">
        <f t="shared" si="19"/>
        <v>19506619</v>
      </c>
      <c r="K1247">
        <f>Table1[[#This Row],[Profit]]*100/Table1[[#This Row],[budget]]</f>
        <v>75.025457692307697</v>
      </c>
      <c r="M1247" t="s">
        <v>302</v>
      </c>
      <c r="N1247" t="s">
        <v>6359</v>
      </c>
      <c r="O1247" t="s">
        <v>6360</v>
      </c>
    </row>
    <row r="1248" spans="1:16" x14ac:dyDescent="0.45">
      <c r="A1248" t="s">
        <v>316</v>
      </c>
      <c r="B1248">
        <v>109</v>
      </c>
      <c r="C1248" t="s">
        <v>259</v>
      </c>
      <c r="D1248" t="s">
        <v>4278</v>
      </c>
      <c r="E1248" t="s">
        <v>11</v>
      </c>
      <c r="F1248">
        <v>2004</v>
      </c>
      <c r="G1248">
        <v>6.5</v>
      </c>
      <c r="H1248">
        <v>45489752</v>
      </c>
      <c r="I1248">
        <v>26000000</v>
      </c>
      <c r="J1248">
        <f t="shared" si="19"/>
        <v>19489752</v>
      </c>
      <c r="K1248">
        <f>Table1[[#This Row],[Profit]]*100/Table1[[#This Row],[budget]]</f>
        <v>74.960584615384619</v>
      </c>
      <c r="M1248" t="s">
        <v>589</v>
      </c>
      <c r="N1248" t="s">
        <v>2286</v>
      </c>
    </row>
    <row r="1249" spans="1:16" x14ac:dyDescent="0.45">
      <c r="A1249" t="s">
        <v>537</v>
      </c>
      <c r="B1249">
        <v>124</v>
      </c>
      <c r="C1249" t="s">
        <v>642</v>
      </c>
      <c r="D1249" t="s">
        <v>4111</v>
      </c>
      <c r="E1249" t="s">
        <v>11</v>
      </c>
      <c r="F1249">
        <v>2015</v>
      </c>
      <c r="G1249">
        <v>7.5</v>
      </c>
      <c r="H1249">
        <v>52418902</v>
      </c>
      <c r="I1249">
        <v>30000000</v>
      </c>
      <c r="J1249">
        <f t="shared" si="19"/>
        <v>22418902</v>
      </c>
      <c r="K1249">
        <f>Table1[[#This Row],[Profit]]*100/Table1[[#This Row],[budget]]</f>
        <v>74.729673333333338</v>
      </c>
      <c r="M1249" t="s">
        <v>6361</v>
      </c>
    </row>
    <row r="1250" spans="1:16" x14ac:dyDescent="0.45">
      <c r="A1250" t="s">
        <v>403</v>
      </c>
      <c r="B1250">
        <v>75</v>
      </c>
      <c r="C1250" t="s">
        <v>659</v>
      </c>
      <c r="D1250" t="s">
        <v>3999</v>
      </c>
      <c r="E1250" t="s">
        <v>11</v>
      </c>
      <c r="F1250">
        <v>2006</v>
      </c>
      <c r="G1250">
        <v>5.6</v>
      </c>
      <c r="H1250">
        <v>57651794</v>
      </c>
      <c r="I1250">
        <v>33000000</v>
      </c>
      <c r="J1250">
        <f t="shared" si="19"/>
        <v>24651794</v>
      </c>
      <c r="K1250">
        <f>Table1[[#This Row],[Profit]]*100/Table1[[#This Row],[budget]]</f>
        <v>74.702406060606066</v>
      </c>
      <c r="M1250" t="s">
        <v>2286</v>
      </c>
      <c r="N1250" t="s">
        <v>6361</v>
      </c>
    </row>
    <row r="1251" spans="1:16" x14ac:dyDescent="0.45">
      <c r="A1251" t="s">
        <v>496</v>
      </c>
      <c r="B1251">
        <v>137</v>
      </c>
      <c r="C1251" t="s">
        <v>1169</v>
      </c>
      <c r="D1251" t="s">
        <v>4435</v>
      </c>
      <c r="E1251" t="s">
        <v>11</v>
      </c>
      <c r="F1251">
        <v>1991</v>
      </c>
      <c r="G1251">
        <v>7.6</v>
      </c>
      <c r="H1251">
        <v>41895491</v>
      </c>
      <c r="I1251">
        <v>24000000</v>
      </c>
      <c r="J1251">
        <f t="shared" si="19"/>
        <v>17895491</v>
      </c>
      <c r="K1251">
        <f>Table1[[#This Row],[Profit]]*100/Table1[[#This Row],[budget]]</f>
        <v>74.564545833333327</v>
      </c>
      <c r="M1251" t="s">
        <v>589</v>
      </c>
      <c r="N1251" t="s">
        <v>6364</v>
      </c>
    </row>
    <row r="1252" spans="1:16" x14ac:dyDescent="0.45">
      <c r="A1252" t="s">
        <v>427</v>
      </c>
      <c r="B1252">
        <v>91</v>
      </c>
      <c r="C1252" t="s">
        <v>150</v>
      </c>
      <c r="D1252" t="s">
        <v>2967</v>
      </c>
      <c r="E1252" t="s">
        <v>11</v>
      </c>
      <c r="F1252">
        <v>2012</v>
      </c>
      <c r="G1252">
        <v>7.1</v>
      </c>
      <c r="H1252">
        <v>148313048</v>
      </c>
      <c r="I1252">
        <v>85000000</v>
      </c>
      <c r="J1252">
        <f t="shared" si="19"/>
        <v>63313048</v>
      </c>
      <c r="K1252">
        <f>Table1[[#This Row],[Profit]]*100/Table1[[#This Row],[budget]]</f>
        <v>74.485938823529409</v>
      </c>
      <c r="M1252" t="s">
        <v>302</v>
      </c>
      <c r="N1252" t="s">
        <v>6363</v>
      </c>
      <c r="O1252" t="s">
        <v>6364</v>
      </c>
    </row>
    <row r="1253" spans="1:16" x14ac:dyDescent="0.45">
      <c r="A1253" t="s">
        <v>2417</v>
      </c>
      <c r="B1253">
        <v>94</v>
      </c>
      <c r="C1253" t="s">
        <v>748</v>
      </c>
      <c r="D1253" t="s">
        <v>6143</v>
      </c>
      <c r="E1253" t="s">
        <v>11</v>
      </c>
      <c r="F1253">
        <v>2000</v>
      </c>
      <c r="G1253">
        <v>7</v>
      </c>
      <c r="H1253">
        <v>1744858</v>
      </c>
      <c r="I1253">
        <v>1000000</v>
      </c>
      <c r="J1253">
        <f t="shared" si="19"/>
        <v>744858</v>
      </c>
      <c r="K1253">
        <f>Table1[[#This Row],[Profit]]*100/Table1[[#This Row],[budget]]</f>
        <v>74.485799999999998</v>
      </c>
      <c r="M1253" t="s">
        <v>589</v>
      </c>
      <c r="N1253" t="s">
        <v>2286</v>
      </c>
      <c r="O1253" t="s">
        <v>6361</v>
      </c>
    </row>
    <row r="1254" spans="1:16" x14ac:dyDescent="0.45">
      <c r="A1254" t="s">
        <v>1696</v>
      </c>
      <c r="B1254">
        <v>103</v>
      </c>
      <c r="C1254" t="s">
        <v>149</v>
      </c>
      <c r="D1254" t="s">
        <v>4963</v>
      </c>
      <c r="E1254" t="s">
        <v>11</v>
      </c>
      <c r="F1254">
        <v>2010</v>
      </c>
      <c r="G1254">
        <v>6.7</v>
      </c>
      <c r="H1254">
        <v>26161406</v>
      </c>
      <c r="I1254">
        <v>15000000</v>
      </c>
      <c r="J1254">
        <f t="shared" si="19"/>
        <v>11161406</v>
      </c>
      <c r="K1254">
        <f>Table1[[#This Row],[Profit]]*100/Table1[[#This Row],[budget]]</f>
        <v>74.409373333333335</v>
      </c>
      <c r="M1254" t="s">
        <v>302</v>
      </c>
      <c r="N1254" t="s">
        <v>6363</v>
      </c>
      <c r="O1254" t="s">
        <v>6364</v>
      </c>
    </row>
    <row r="1255" spans="1:16" x14ac:dyDescent="0.45">
      <c r="A1255" t="s">
        <v>613</v>
      </c>
      <c r="B1255">
        <v>124</v>
      </c>
      <c r="C1255" t="s">
        <v>173</v>
      </c>
      <c r="D1255" t="s">
        <v>3177</v>
      </c>
      <c r="E1255" t="s">
        <v>11</v>
      </c>
      <c r="F1255">
        <v>2002</v>
      </c>
      <c r="G1255">
        <v>6.4</v>
      </c>
      <c r="H1255">
        <v>118471320</v>
      </c>
      <c r="I1255">
        <v>68000000</v>
      </c>
      <c r="J1255">
        <f t="shared" si="19"/>
        <v>50471320</v>
      </c>
      <c r="K1255">
        <f>Table1[[#This Row],[Profit]]*100/Table1[[#This Row],[budget]]</f>
        <v>74.222529411764711</v>
      </c>
      <c r="M1255" t="s">
        <v>589</v>
      </c>
      <c r="N1255" t="s">
        <v>1426</v>
      </c>
    </row>
    <row r="1256" spans="1:16" x14ac:dyDescent="0.45">
      <c r="A1256" t="s">
        <v>877</v>
      </c>
      <c r="B1256">
        <v>123</v>
      </c>
      <c r="C1256" t="s">
        <v>311</v>
      </c>
      <c r="D1256" t="s">
        <v>4540</v>
      </c>
      <c r="E1256" t="s">
        <v>11</v>
      </c>
      <c r="F1256">
        <v>2007</v>
      </c>
      <c r="G1256">
        <v>7.5</v>
      </c>
      <c r="H1256">
        <v>36581633</v>
      </c>
      <c r="I1256">
        <v>21000000</v>
      </c>
      <c r="J1256">
        <f t="shared" si="19"/>
        <v>15581633</v>
      </c>
      <c r="K1256">
        <f>Table1[[#This Row],[Profit]]*100/Table1[[#This Row],[budget]]</f>
        <v>74.198252380952383</v>
      </c>
      <c r="M1256" t="s">
        <v>6359</v>
      </c>
      <c r="N1256" t="s">
        <v>589</v>
      </c>
    </row>
    <row r="1257" spans="1:16" x14ac:dyDescent="0.45">
      <c r="A1257" t="s">
        <v>158</v>
      </c>
      <c r="B1257">
        <v>174</v>
      </c>
      <c r="C1257" t="s">
        <v>159</v>
      </c>
      <c r="D1257" t="s">
        <v>2779</v>
      </c>
      <c r="E1257" t="s">
        <v>11</v>
      </c>
      <c r="F1257">
        <v>2006</v>
      </c>
      <c r="G1257">
        <v>6.6</v>
      </c>
      <c r="H1257">
        <v>217536138</v>
      </c>
      <c r="I1257">
        <v>125000000</v>
      </c>
      <c r="J1257">
        <f t="shared" si="19"/>
        <v>92536138</v>
      </c>
      <c r="K1257">
        <f>Table1[[#This Row],[Profit]]*100/Table1[[#This Row],[budget]]</f>
        <v>74.028910400000001</v>
      </c>
      <c r="M1257" t="s">
        <v>1426</v>
      </c>
    </row>
    <row r="1258" spans="1:16" x14ac:dyDescent="0.45">
      <c r="A1258" t="s">
        <v>563</v>
      </c>
      <c r="B1258">
        <v>92</v>
      </c>
      <c r="C1258" t="s">
        <v>530</v>
      </c>
      <c r="D1258" t="s">
        <v>3262</v>
      </c>
      <c r="E1258" t="s">
        <v>11</v>
      </c>
      <c r="F1258">
        <v>2003</v>
      </c>
      <c r="G1258">
        <v>5.5</v>
      </c>
      <c r="H1258">
        <v>104148781</v>
      </c>
      <c r="I1258">
        <v>60000000</v>
      </c>
      <c r="J1258">
        <f t="shared" si="19"/>
        <v>44148781</v>
      </c>
      <c r="K1258">
        <f>Table1[[#This Row],[Profit]]*100/Table1[[#This Row],[budget]]</f>
        <v>73.581301666666661</v>
      </c>
      <c r="M1258" t="s">
        <v>6363</v>
      </c>
    </row>
    <row r="1259" spans="1:16" x14ac:dyDescent="0.45">
      <c r="A1259" t="s">
        <v>153</v>
      </c>
      <c r="B1259">
        <v>103</v>
      </c>
      <c r="C1259" t="s">
        <v>456</v>
      </c>
      <c r="D1259" t="s">
        <v>4707</v>
      </c>
      <c r="E1259" t="s">
        <v>11</v>
      </c>
      <c r="F1259">
        <v>2014</v>
      </c>
      <c r="G1259">
        <v>6.6</v>
      </c>
      <c r="H1259">
        <v>34290142</v>
      </c>
      <c r="I1259">
        <v>19800000</v>
      </c>
      <c r="J1259">
        <f t="shared" si="19"/>
        <v>14490142</v>
      </c>
      <c r="K1259">
        <f>Table1[[#This Row],[Profit]]*100/Table1[[#This Row],[budget]]</f>
        <v>73.182535353535357</v>
      </c>
      <c r="M1259" t="s">
        <v>589</v>
      </c>
    </row>
    <row r="1260" spans="1:16" x14ac:dyDescent="0.45">
      <c r="A1260" t="s">
        <v>136</v>
      </c>
      <c r="B1260">
        <v>131</v>
      </c>
      <c r="C1260" t="s">
        <v>329</v>
      </c>
      <c r="D1260" t="s">
        <v>2868</v>
      </c>
      <c r="E1260" t="s">
        <v>11</v>
      </c>
      <c r="F1260">
        <v>2004</v>
      </c>
      <c r="G1260">
        <v>6.9</v>
      </c>
      <c r="H1260">
        <v>173005002</v>
      </c>
      <c r="I1260">
        <v>100000000</v>
      </c>
      <c r="J1260">
        <f t="shared" si="19"/>
        <v>73005002</v>
      </c>
      <c r="K1260">
        <f>Table1[[#This Row],[Profit]]*100/Table1[[#This Row],[budget]]</f>
        <v>73.005002000000005</v>
      </c>
      <c r="M1260" t="s">
        <v>178</v>
      </c>
      <c r="N1260" t="s">
        <v>302</v>
      </c>
      <c r="O1260" t="s">
        <v>6363</v>
      </c>
      <c r="P1260" t="s">
        <v>6366</v>
      </c>
    </row>
    <row r="1261" spans="1:16" x14ac:dyDescent="0.45">
      <c r="A1261" t="s">
        <v>465</v>
      </c>
      <c r="B1261">
        <v>103</v>
      </c>
      <c r="C1261" t="s">
        <v>306</v>
      </c>
      <c r="D1261" t="s">
        <v>3972</v>
      </c>
      <c r="E1261" t="s">
        <v>11</v>
      </c>
      <c r="F1261">
        <v>2001</v>
      </c>
      <c r="G1261">
        <v>5.2</v>
      </c>
      <c r="H1261">
        <v>60400856</v>
      </c>
      <c r="I1261">
        <v>35000000</v>
      </c>
      <c r="J1261">
        <f t="shared" si="19"/>
        <v>25400856</v>
      </c>
      <c r="K1261">
        <f>Table1[[#This Row],[Profit]]*100/Table1[[#This Row],[budget]]</f>
        <v>72.573874285714282</v>
      </c>
      <c r="M1261" t="s">
        <v>2286</v>
      </c>
    </row>
    <row r="1262" spans="1:16" x14ac:dyDescent="0.45">
      <c r="A1262" t="s">
        <v>1172</v>
      </c>
      <c r="B1262">
        <v>103</v>
      </c>
      <c r="C1262" t="s">
        <v>999</v>
      </c>
      <c r="D1262" t="s">
        <v>4184</v>
      </c>
      <c r="E1262" t="s">
        <v>11</v>
      </c>
      <c r="F1262">
        <v>1999</v>
      </c>
      <c r="G1262">
        <v>6.2</v>
      </c>
      <c r="H1262">
        <v>50041732</v>
      </c>
      <c r="I1262">
        <v>29000000</v>
      </c>
      <c r="J1262">
        <f t="shared" si="19"/>
        <v>21041732</v>
      </c>
      <c r="K1262">
        <f>Table1[[#This Row],[Profit]]*100/Table1[[#This Row],[budget]]</f>
        <v>72.557696551724135</v>
      </c>
    </row>
    <row r="1263" spans="1:16" x14ac:dyDescent="0.45">
      <c r="A1263" t="s">
        <v>315</v>
      </c>
      <c r="B1263">
        <v>123</v>
      </c>
      <c r="C1263" t="s">
        <v>354</v>
      </c>
      <c r="D1263" t="s">
        <v>3428</v>
      </c>
      <c r="E1263" t="s">
        <v>11</v>
      </c>
      <c r="F1263">
        <v>1995</v>
      </c>
      <c r="G1263">
        <v>7.3</v>
      </c>
      <c r="H1263">
        <v>91400000</v>
      </c>
      <c r="I1263">
        <v>53000000</v>
      </c>
      <c r="J1263">
        <f t="shared" si="19"/>
        <v>38400000</v>
      </c>
      <c r="K1263">
        <f>Table1[[#This Row],[Profit]]*100/Table1[[#This Row],[budget]]</f>
        <v>72.452830188679243</v>
      </c>
      <c r="M1263" t="s">
        <v>589</v>
      </c>
      <c r="N1263" t="s">
        <v>1426</v>
      </c>
      <c r="O1263" t="s">
        <v>6368</v>
      </c>
    </row>
    <row r="1264" spans="1:16" x14ac:dyDescent="0.45">
      <c r="A1264" t="s">
        <v>245</v>
      </c>
      <c r="B1264">
        <v>123</v>
      </c>
      <c r="C1264" t="s">
        <v>15</v>
      </c>
      <c r="D1264" t="s">
        <v>2786</v>
      </c>
      <c r="E1264" t="s">
        <v>11</v>
      </c>
      <c r="F1264">
        <v>2000</v>
      </c>
      <c r="G1264">
        <v>6.1</v>
      </c>
      <c r="H1264">
        <v>215397307</v>
      </c>
      <c r="I1264">
        <v>125000000</v>
      </c>
      <c r="J1264">
        <f t="shared" si="19"/>
        <v>90397307</v>
      </c>
      <c r="K1264">
        <f>Table1[[#This Row],[Profit]]*100/Table1[[#This Row],[budget]]</f>
        <v>72.317845599999998</v>
      </c>
      <c r="M1264" t="s">
        <v>178</v>
      </c>
      <c r="N1264" t="s">
        <v>1426</v>
      </c>
    </row>
    <row r="1265" spans="1:16" x14ac:dyDescent="0.45">
      <c r="A1265" t="s">
        <v>73</v>
      </c>
      <c r="B1265">
        <v>127</v>
      </c>
      <c r="C1265" t="s">
        <v>21</v>
      </c>
      <c r="D1265" t="s">
        <v>2709</v>
      </c>
      <c r="E1265" t="s">
        <v>11</v>
      </c>
      <c r="F1265">
        <v>2009</v>
      </c>
      <c r="G1265">
        <v>8</v>
      </c>
      <c r="H1265">
        <v>257704099</v>
      </c>
      <c r="I1265">
        <v>150000000</v>
      </c>
      <c r="J1265">
        <f t="shared" si="19"/>
        <v>107704099</v>
      </c>
      <c r="K1265">
        <f>Table1[[#This Row],[Profit]]*100/Table1[[#This Row],[budget]]</f>
        <v>71.802732666666671</v>
      </c>
      <c r="M1265" t="s">
        <v>178</v>
      </c>
      <c r="N1265" t="s">
        <v>1630</v>
      </c>
    </row>
    <row r="1266" spans="1:16" x14ac:dyDescent="0.45">
      <c r="A1266" t="s">
        <v>260</v>
      </c>
      <c r="B1266">
        <v>91</v>
      </c>
      <c r="C1266" t="s">
        <v>159</v>
      </c>
      <c r="D1266" t="s">
        <v>4161</v>
      </c>
      <c r="E1266" t="s">
        <v>11</v>
      </c>
      <c r="F1266">
        <v>2003</v>
      </c>
      <c r="G1266">
        <v>7.3</v>
      </c>
      <c r="H1266">
        <v>51475962</v>
      </c>
      <c r="I1266">
        <v>30000000</v>
      </c>
      <c r="J1266">
        <f t="shared" si="19"/>
        <v>21475962</v>
      </c>
      <c r="K1266">
        <f>Table1[[#This Row],[Profit]]*100/Table1[[#This Row],[budget]]</f>
        <v>71.586539999999999</v>
      </c>
      <c r="M1266" t="s">
        <v>1426</v>
      </c>
    </row>
    <row r="1267" spans="1:16" x14ac:dyDescent="0.45">
      <c r="A1267" t="s">
        <v>269</v>
      </c>
      <c r="B1267">
        <v>108</v>
      </c>
      <c r="C1267" t="s">
        <v>407</v>
      </c>
      <c r="D1267" t="s">
        <v>3899</v>
      </c>
      <c r="E1267" t="s">
        <v>11</v>
      </c>
      <c r="F1267">
        <v>1995</v>
      </c>
      <c r="G1267">
        <v>5.8</v>
      </c>
      <c r="H1267">
        <v>60054449</v>
      </c>
      <c r="I1267">
        <v>35000000</v>
      </c>
      <c r="J1267">
        <f t="shared" si="19"/>
        <v>25054449</v>
      </c>
      <c r="K1267">
        <f>Table1[[#This Row],[Profit]]*100/Table1[[#This Row],[budget]]</f>
        <v>71.584140000000005</v>
      </c>
      <c r="M1267" t="s">
        <v>999</v>
      </c>
      <c r="N1267" t="s">
        <v>1630</v>
      </c>
      <c r="O1267" t="s">
        <v>1426</v>
      </c>
    </row>
    <row r="1268" spans="1:16" x14ac:dyDescent="0.45">
      <c r="A1268" t="s">
        <v>664</v>
      </c>
      <c r="B1268">
        <v>95</v>
      </c>
      <c r="C1268" t="s">
        <v>60</v>
      </c>
      <c r="D1268" t="s">
        <v>3235</v>
      </c>
      <c r="E1268" t="s">
        <v>11</v>
      </c>
      <c r="F1268">
        <v>2011</v>
      </c>
      <c r="G1268">
        <v>5.5</v>
      </c>
      <c r="H1268">
        <v>108012170</v>
      </c>
      <c r="I1268">
        <v>63000000</v>
      </c>
      <c r="J1268">
        <f t="shared" si="19"/>
        <v>45012170</v>
      </c>
      <c r="K1268">
        <f>Table1[[#This Row],[Profit]]*100/Table1[[#This Row],[budget]]</f>
        <v>71.447888888888883</v>
      </c>
      <c r="M1268" t="s">
        <v>6362</v>
      </c>
      <c r="N1268" t="s">
        <v>302</v>
      </c>
      <c r="O1268" t="s">
        <v>6363</v>
      </c>
      <c r="P1268" t="s">
        <v>6364</v>
      </c>
    </row>
    <row r="1269" spans="1:16" x14ac:dyDescent="0.45">
      <c r="A1269" t="s">
        <v>936</v>
      </c>
      <c r="B1269">
        <v>99</v>
      </c>
      <c r="C1269" t="s">
        <v>1213</v>
      </c>
      <c r="D1269" t="s">
        <v>4102</v>
      </c>
      <c r="E1269" t="s">
        <v>11</v>
      </c>
      <c r="F1269">
        <v>2002</v>
      </c>
      <c r="G1269">
        <v>5.0999999999999996</v>
      </c>
      <c r="H1269">
        <v>51432423</v>
      </c>
      <c r="I1269">
        <v>30000000</v>
      </c>
      <c r="J1269">
        <f t="shared" si="19"/>
        <v>21432423</v>
      </c>
      <c r="K1269">
        <f>Table1[[#This Row],[Profit]]*100/Table1[[#This Row],[budget]]</f>
        <v>71.441410000000005</v>
      </c>
      <c r="M1269" t="s">
        <v>6363</v>
      </c>
      <c r="N1269" t="s">
        <v>6364</v>
      </c>
      <c r="O1269" t="s">
        <v>6361</v>
      </c>
    </row>
    <row r="1270" spans="1:16" x14ac:dyDescent="0.45">
      <c r="A1270" t="s">
        <v>827</v>
      </c>
      <c r="B1270">
        <v>103</v>
      </c>
      <c r="C1270" t="s">
        <v>1191</v>
      </c>
      <c r="D1270" t="s">
        <v>4047</v>
      </c>
      <c r="E1270" t="s">
        <v>11</v>
      </c>
      <c r="F1270">
        <v>1990</v>
      </c>
      <c r="G1270">
        <v>6.3</v>
      </c>
      <c r="H1270">
        <v>53133888</v>
      </c>
      <c r="I1270">
        <v>31000000</v>
      </c>
      <c r="J1270">
        <f t="shared" si="19"/>
        <v>22133888</v>
      </c>
      <c r="K1270">
        <f>Table1[[#This Row],[Profit]]*100/Table1[[#This Row],[budget]]</f>
        <v>71.399638709677419</v>
      </c>
      <c r="M1270" t="s">
        <v>6364</v>
      </c>
      <c r="N1270" t="s">
        <v>999</v>
      </c>
      <c r="O1270" t="s">
        <v>1426</v>
      </c>
    </row>
    <row r="1271" spans="1:16" x14ac:dyDescent="0.45">
      <c r="A1271" t="s">
        <v>77</v>
      </c>
      <c r="B1271">
        <v>122</v>
      </c>
      <c r="C1271" t="s">
        <v>13</v>
      </c>
      <c r="D1271" t="s">
        <v>2626</v>
      </c>
      <c r="E1271" t="s">
        <v>11</v>
      </c>
      <c r="F1271">
        <v>2008</v>
      </c>
      <c r="G1271">
        <v>6.2</v>
      </c>
      <c r="H1271">
        <v>317011114</v>
      </c>
      <c r="I1271">
        <v>185000000</v>
      </c>
      <c r="J1271">
        <f t="shared" si="19"/>
        <v>132011114</v>
      </c>
      <c r="K1271">
        <f>Table1[[#This Row],[Profit]]*100/Table1[[#This Row],[budget]]</f>
        <v>71.357358918918919</v>
      </c>
      <c r="M1271" t="s">
        <v>178</v>
      </c>
      <c r="N1271" t="s">
        <v>6364</v>
      </c>
    </row>
    <row r="1272" spans="1:16" x14ac:dyDescent="0.45">
      <c r="A1272" t="s">
        <v>77</v>
      </c>
      <c r="B1272">
        <v>142</v>
      </c>
      <c r="C1272" t="s">
        <v>149</v>
      </c>
      <c r="D1272" t="s">
        <v>3127</v>
      </c>
      <c r="E1272" t="s">
        <v>11</v>
      </c>
      <c r="F1272">
        <v>1991</v>
      </c>
      <c r="G1272">
        <v>6.7</v>
      </c>
      <c r="H1272">
        <v>119654900</v>
      </c>
      <c r="I1272">
        <v>70000000</v>
      </c>
      <c r="J1272">
        <f t="shared" si="19"/>
        <v>49654900</v>
      </c>
      <c r="K1272">
        <f>Table1[[#This Row],[Profit]]*100/Table1[[#This Row],[budget]]</f>
        <v>70.935571428571436</v>
      </c>
      <c r="M1272" t="s">
        <v>302</v>
      </c>
      <c r="N1272" t="s">
        <v>6363</v>
      </c>
      <c r="O1272" t="s">
        <v>6364</v>
      </c>
    </row>
    <row r="1273" spans="1:16" x14ac:dyDescent="0.45">
      <c r="A1273" t="s">
        <v>332</v>
      </c>
      <c r="B1273">
        <v>91</v>
      </c>
      <c r="C1273" t="s">
        <v>123</v>
      </c>
      <c r="D1273" t="s">
        <v>3067</v>
      </c>
      <c r="E1273" t="s">
        <v>11</v>
      </c>
      <c r="F1273">
        <v>2005</v>
      </c>
      <c r="G1273">
        <v>6.3</v>
      </c>
      <c r="H1273">
        <v>128200012</v>
      </c>
      <c r="I1273">
        <v>75000000</v>
      </c>
      <c r="J1273">
        <f t="shared" si="19"/>
        <v>53200012</v>
      </c>
      <c r="K1273">
        <f>Table1[[#This Row],[Profit]]*100/Table1[[#This Row],[budget]]</f>
        <v>70.933349333333339</v>
      </c>
      <c r="M1273" t="s">
        <v>6362</v>
      </c>
      <c r="N1273" t="s">
        <v>302</v>
      </c>
      <c r="O1273" t="s">
        <v>6363</v>
      </c>
      <c r="P1273" t="s">
        <v>1630</v>
      </c>
    </row>
    <row r="1274" spans="1:16" x14ac:dyDescent="0.45">
      <c r="A1274" t="s">
        <v>141</v>
      </c>
      <c r="B1274">
        <v>93</v>
      </c>
      <c r="C1274" t="s">
        <v>819</v>
      </c>
      <c r="D1274" t="s">
        <v>4025</v>
      </c>
      <c r="E1274" t="s">
        <v>11</v>
      </c>
      <c r="F1274">
        <v>2011</v>
      </c>
      <c r="G1274">
        <v>7.5</v>
      </c>
      <c r="H1274">
        <v>54696902</v>
      </c>
      <c r="I1274">
        <v>32000000</v>
      </c>
      <c r="J1274">
        <f t="shared" si="19"/>
        <v>22696902</v>
      </c>
      <c r="K1274">
        <f>Table1[[#This Row],[Profit]]*100/Table1[[#This Row],[budget]]</f>
        <v>70.92781875</v>
      </c>
      <c r="M1274" t="s">
        <v>1630</v>
      </c>
      <c r="N1274" t="s">
        <v>1426</v>
      </c>
    </row>
    <row r="1275" spans="1:16" x14ac:dyDescent="0.45">
      <c r="A1275" t="s">
        <v>134</v>
      </c>
      <c r="B1275">
        <v>104</v>
      </c>
      <c r="C1275" t="s">
        <v>148</v>
      </c>
      <c r="D1275" t="s">
        <v>2683</v>
      </c>
      <c r="E1275" t="s">
        <v>11</v>
      </c>
      <c r="F1275">
        <v>2007</v>
      </c>
      <c r="G1275">
        <v>7.2</v>
      </c>
      <c r="H1275">
        <v>256386216</v>
      </c>
      <c r="I1275">
        <v>150000000</v>
      </c>
      <c r="J1275">
        <f t="shared" si="19"/>
        <v>106386216</v>
      </c>
      <c r="K1275">
        <f>Table1[[#This Row],[Profit]]*100/Table1[[#This Row],[budget]]</f>
        <v>70.924143999999998</v>
      </c>
      <c r="M1275" t="s">
        <v>999</v>
      </c>
      <c r="N1275" t="s">
        <v>1630</v>
      </c>
    </row>
    <row r="1276" spans="1:16" x14ac:dyDescent="0.45">
      <c r="A1276" t="s">
        <v>1113</v>
      </c>
      <c r="B1276">
        <v>101</v>
      </c>
      <c r="C1276" t="s">
        <v>1135</v>
      </c>
      <c r="D1276" t="s">
        <v>5786</v>
      </c>
      <c r="E1276" t="s">
        <v>11</v>
      </c>
      <c r="F1276">
        <v>1986</v>
      </c>
      <c r="G1276">
        <v>5.5</v>
      </c>
      <c r="H1276">
        <v>8025872</v>
      </c>
      <c r="I1276">
        <v>4700000</v>
      </c>
      <c r="J1276">
        <f t="shared" si="19"/>
        <v>3325872</v>
      </c>
      <c r="K1276">
        <f>Table1[[#This Row],[Profit]]*100/Table1[[#This Row],[budget]]</f>
        <v>70.763234042553194</v>
      </c>
      <c r="M1276" t="s">
        <v>999</v>
      </c>
    </row>
    <row r="1277" spans="1:16" x14ac:dyDescent="0.45">
      <c r="A1277" t="s">
        <v>282</v>
      </c>
      <c r="B1277">
        <v>108</v>
      </c>
      <c r="C1277" t="s">
        <v>1066</v>
      </c>
      <c r="D1277" t="s">
        <v>4607</v>
      </c>
      <c r="E1277" t="s">
        <v>11</v>
      </c>
      <c r="F1277">
        <v>2004</v>
      </c>
      <c r="G1277">
        <v>8.3000000000000007</v>
      </c>
      <c r="H1277">
        <v>34126138</v>
      </c>
      <c r="I1277">
        <v>20000000</v>
      </c>
      <c r="J1277">
        <f t="shared" si="19"/>
        <v>14126138</v>
      </c>
      <c r="K1277">
        <f>Table1[[#This Row],[Profit]]*100/Table1[[#This Row],[budget]]</f>
        <v>70.630690000000001</v>
      </c>
      <c r="M1277" t="s">
        <v>6364</v>
      </c>
      <c r="N1277" t="s">
        <v>2286</v>
      </c>
      <c r="O1277" t="s">
        <v>1630</v>
      </c>
    </row>
    <row r="1278" spans="1:16" x14ac:dyDescent="0.45">
      <c r="A1278" t="s">
        <v>969</v>
      </c>
      <c r="B1278">
        <v>130</v>
      </c>
      <c r="C1278" t="s">
        <v>15</v>
      </c>
      <c r="D1278" t="s">
        <v>4059</v>
      </c>
      <c r="E1278" t="s">
        <v>11</v>
      </c>
      <c r="F1278">
        <v>1987</v>
      </c>
      <c r="G1278">
        <v>6.7</v>
      </c>
      <c r="H1278">
        <v>51185897</v>
      </c>
      <c r="I1278">
        <v>30000000</v>
      </c>
      <c r="J1278">
        <f t="shared" si="19"/>
        <v>21185897</v>
      </c>
      <c r="K1278">
        <f>Table1[[#This Row],[Profit]]*100/Table1[[#This Row],[budget]]</f>
        <v>70.619656666666671</v>
      </c>
      <c r="M1278" t="s">
        <v>178</v>
      </c>
      <c r="N1278" t="s">
        <v>1426</v>
      </c>
    </row>
    <row r="1279" spans="1:16" x14ac:dyDescent="0.45">
      <c r="A1279" t="s">
        <v>254</v>
      </c>
      <c r="B1279">
        <v>112</v>
      </c>
      <c r="C1279" t="s">
        <v>1410</v>
      </c>
      <c r="D1279" t="s">
        <v>4466</v>
      </c>
      <c r="E1279" t="s">
        <v>11</v>
      </c>
      <c r="F1279">
        <v>2000</v>
      </c>
      <c r="G1279">
        <v>7.1</v>
      </c>
      <c r="H1279">
        <v>39235088</v>
      </c>
      <c r="I1279">
        <v>23000000</v>
      </c>
      <c r="J1279">
        <f t="shared" si="19"/>
        <v>16235088</v>
      </c>
      <c r="K1279">
        <f>Table1[[#This Row],[Profit]]*100/Table1[[#This Row],[budget]]</f>
        <v>70.587339130434785</v>
      </c>
      <c r="M1279" t="s">
        <v>1630</v>
      </c>
    </row>
    <row r="1280" spans="1:16" x14ac:dyDescent="0.45">
      <c r="A1280" t="s">
        <v>765</v>
      </c>
      <c r="B1280">
        <v>105</v>
      </c>
      <c r="C1280" t="s">
        <v>259</v>
      </c>
      <c r="D1280" t="s">
        <v>3380</v>
      </c>
      <c r="E1280" t="s">
        <v>11</v>
      </c>
      <c r="F1280">
        <v>2002</v>
      </c>
      <c r="G1280">
        <v>5.0999999999999996</v>
      </c>
      <c r="H1280">
        <v>93815117</v>
      </c>
      <c r="I1280">
        <v>55000000</v>
      </c>
      <c r="J1280">
        <f t="shared" si="19"/>
        <v>38815117</v>
      </c>
      <c r="K1280">
        <f>Table1[[#This Row],[Profit]]*100/Table1[[#This Row],[budget]]</f>
        <v>70.572940000000003</v>
      </c>
      <c r="M1280" t="s">
        <v>589</v>
      </c>
      <c r="N1280" t="s">
        <v>2286</v>
      </c>
    </row>
    <row r="1281" spans="1:16" x14ac:dyDescent="0.45">
      <c r="A1281" t="s">
        <v>583</v>
      </c>
      <c r="B1281">
        <v>123</v>
      </c>
      <c r="C1281" t="s">
        <v>1107</v>
      </c>
      <c r="D1281" t="s">
        <v>3901</v>
      </c>
      <c r="E1281" t="s">
        <v>11</v>
      </c>
      <c r="F1281">
        <v>2010</v>
      </c>
      <c r="G1281">
        <v>7.2</v>
      </c>
      <c r="H1281">
        <v>59699513</v>
      </c>
      <c r="I1281">
        <v>35000000</v>
      </c>
      <c r="J1281">
        <f t="shared" si="19"/>
        <v>24699513</v>
      </c>
      <c r="K1281">
        <f>Table1[[#This Row],[Profit]]*100/Table1[[#This Row],[budget]]</f>
        <v>70.570037142857146</v>
      </c>
      <c r="M1281" t="s">
        <v>589</v>
      </c>
      <c r="N1281" t="s">
        <v>6363</v>
      </c>
      <c r="O1281" t="s">
        <v>6367</v>
      </c>
      <c r="P1281" t="s">
        <v>6361</v>
      </c>
    </row>
    <row r="1282" spans="1:16" x14ac:dyDescent="0.45">
      <c r="A1282" t="s">
        <v>158</v>
      </c>
      <c r="B1282">
        <v>139</v>
      </c>
      <c r="C1282" t="s">
        <v>279</v>
      </c>
      <c r="D1282" t="s">
        <v>3043</v>
      </c>
      <c r="E1282" t="s">
        <v>11</v>
      </c>
      <c r="F1282">
        <v>1996</v>
      </c>
      <c r="G1282">
        <v>6.6</v>
      </c>
      <c r="H1282">
        <v>136448821</v>
      </c>
      <c r="I1282">
        <v>80000000</v>
      </c>
      <c r="J1282">
        <f t="shared" ref="J1282:J1345" si="20">H1282-I1282</f>
        <v>56448821</v>
      </c>
      <c r="K1282">
        <f>Table1[[#This Row],[Profit]]*100/Table1[[#This Row],[budget]]</f>
        <v>70.561026249999998</v>
      </c>
      <c r="M1282" t="s">
        <v>1426</v>
      </c>
    </row>
    <row r="1283" spans="1:16" x14ac:dyDescent="0.45">
      <c r="A1283" t="s">
        <v>446</v>
      </c>
      <c r="B1283">
        <v>83</v>
      </c>
      <c r="C1283" t="s">
        <v>187</v>
      </c>
      <c r="D1283" t="s">
        <v>4103</v>
      </c>
      <c r="E1283" t="s">
        <v>11</v>
      </c>
      <c r="F1283">
        <v>1994</v>
      </c>
      <c r="G1283">
        <v>6.4</v>
      </c>
      <c r="H1283">
        <v>51109400</v>
      </c>
      <c r="I1283">
        <v>30000000</v>
      </c>
      <c r="J1283">
        <f t="shared" si="20"/>
        <v>21109400</v>
      </c>
      <c r="K1283">
        <f>Table1[[#This Row],[Profit]]*100/Table1[[#This Row],[budget]]</f>
        <v>70.364666666666665</v>
      </c>
      <c r="M1283" t="s">
        <v>6359</v>
      </c>
    </row>
    <row r="1284" spans="1:16" x14ac:dyDescent="0.45">
      <c r="A1284" t="s">
        <v>1335</v>
      </c>
      <c r="B1284">
        <v>101</v>
      </c>
      <c r="C1284" t="s">
        <v>968</v>
      </c>
      <c r="D1284" t="s">
        <v>4171</v>
      </c>
      <c r="E1284" t="s">
        <v>11</v>
      </c>
      <c r="F1284">
        <v>2005</v>
      </c>
      <c r="G1284">
        <v>5.9</v>
      </c>
      <c r="H1284">
        <v>51097664</v>
      </c>
      <c r="I1284">
        <v>30000000</v>
      </c>
      <c r="J1284">
        <f t="shared" si="20"/>
        <v>21097664</v>
      </c>
      <c r="K1284">
        <f>Table1[[#This Row],[Profit]]*100/Table1[[#This Row],[budget]]</f>
        <v>70.325546666666668</v>
      </c>
      <c r="M1284" t="s">
        <v>999</v>
      </c>
      <c r="N1284" t="s">
        <v>6366</v>
      </c>
      <c r="O1284" t="s">
        <v>1426</v>
      </c>
    </row>
    <row r="1285" spans="1:16" x14ac:dyDescent="0.45">
      <c r="A1285" t="s">
        <v>1217</v>
      </c>
      <c r="B1285">
        <v>112</v>
      </c>
      <c r="C1285" t="s">
        <v>132</v>
      </c>
      <c r="D1285" t="s">
        <v>4312</v>
      </c>
      <c r="E1285" t="s">
        <v>11</v>
      </c>
      <c r="F1285">
        <v>2015</v>
      </c>
      <c r="G1285">
        <v>7.2</v>
      </c>
      <c r="H1285">
        <v>42478175</v>
      </c>
      <c r="I1285">
        <v>25000000</v>
      </c>
      <c r="J1285">
        <f t="shared" si="20"/>
        <v>17478175</v>
      </c>
      <c r="K1285">
        <f>Table1[[#This Row],[Profit]]*100/Table1[[#This Row],[budget]]</f>
        <v>69.912700000000001</v>
      </c>
      <c r="M1285" t="s">
        <v>6364</v>
      </c>
      <c r="N1285" t="s">
        <v>2286</v>
      </c>
    </row>
    <row r="1286" spans="1:16" x14ac:dyDescent="0.45">
      <c r="A1286" t="s">
        <v>355</v>
      </c>
      <c r="B1286">
        <v>88</v>
      </c>
      <c r="C1286" t="s">
        <v>90</v>
      </c>
      <c r="D1286" t="s">
        <v>2903</v>
      </c>
      <c r="E1286" t="s">
        <v>11</v>
      </c>
      <c r="F1286">
        <v>2012</v>
      </c>
      <c r="G1286">
        <v>6.6</v>
      </c>
      <c r="H1286">
        <v>161317423</v>
      </c>
      <c r="I1286">
        <v>95000000</v>
      </c>
      <c r="J1286">
        <f t="shared" si="20"/>
        <v>66317423</v>
      </c>
      <c r="K1286">
        <f>Table1[[#This Row],[Profit]]*100/Table1[[#This Row],[budget]]</f>
        <v>69.807813684210529</v>
      </c>
      <c r="M1286" t="s">
        <v>6362</v>
      </c>
      <c r="N1286" t="s">
        <v>302</v>
      </c>
      <c r="O1286" t="s">
        <v>6363</v>
      </c>
    </row>
    <row r="1287" spans="1:16" x14ac:dyDescent="0.45">
      <c r="A1287" t="s">
        <v>176</v>
      </c>
      <c r="B1287">
        <v>123</v>
      </c>
      <c r="C1287" t="s">
        <v>791</v>
      </c>
      <c r="D1287" t="s">
        <v>4107</v>
      </c>
      <c r="E1287" t="s">
        <v>11</v>
      </c>
      <c r="F1287">
        <v>2007</v>
      </c>
      <c r="G1287">
        <v>7.8</v>
      </c>
      <c r="H1287">
        <v>50921738</v>
      </c>
      <c r="I1287">
        <v>30000000</v>
      </c>
      <c r="J1287">
        <f t="shared" si="20"/>
        <v>20921738</v>
      </c>
      <c r="K1287">
        <f>Table1[[#This Row],[Profit]]*100/Table1[[#This Row],[budget]]</f>
        <v>69.739126666666664</v>
      </c>
      <c r="M1287" t="s">
        <v>6366</v>
      </c>
      <c r="N1287" t="s">
        <v>2286</v>
      </c>
      <c r="O1287" t="s">
        <v>6368</v>
      </c>
    </row>
    <row r="1288" spans="1:16" x14ac:dyDescent="0.45">
      <c r="A1288" t="s">
        <v>1781</v>
      </c>
      <c r="B1288">
        <v>108</v>
      </c>
      <c r="C1288" t="s">
        <v>406</v>
      </c>
      <c r="D1288" t="s">
        <v>5026</v>
      </c>
      <c r="E1288" t="s">
        <v>11</v>
      </c>
      <c r="F1288">
        <v>2015</v>
      </c>
      <c r="G1288">
        <v>7.7</v>
      </c>
      <c r="H1288">
        <v>25440971</v>
      </c>
      <c r="I1288">
        <v>15000000</v>
      </c>
      <c r="J1288">
        <f t="shared" si="20"/>
        <v>10440971</v>
      </c>
      <c r="K1288">
        <f>Table1[[#This Row],[Profit]]*100/Table1[[#This Row],[budget]]</f>
        <v>69.606473333333327</v>
      </c>
      <c r="M1288" t="s">
        <v>6366</v>
      </c>
      <c r="N1288" t="s">
        <v>1630</v>
      </c>
      <c r="O1288" t="s">
        <v>1426</v>
      </c>
    </row>
    <row r="1289" spans="1:16" x14ac:dyDescent="0.45">
      <c r="A1289" t="s">
        <v>2357</v>
      </c>
      <c r="B1289">
        <v>109</v>
      </c>
      <c r="C1289" t="s">
        <v>978</v>
      </c>
      <c r="D1289" t="s">
        <v>6053</v>
      </c>
      <c r="E1289" t="s">
        <v>11</v>
      </c>
      <c r="F1289">
        <v>2000</v>
      </c>
      <c r="G1289">
        <v>7.3</v>
      </c>
      <c r="H1289">
        <v>3050934</v>
      </c>
      <c r="I1289">
        <v>1800000</v>
      </c>
      <c r="J1289">
        <f t="shared" si="20"/>
        <v>1250934</v>
      </c>
      <c r="K1289">
        <f>Table1[[#This Row],[Profit]]*100/Table1[[#This Row],[budget]]</f>
        <v>69.49633333333334</v>
      </c>
      <c r="M1289" t="s">
        <v>6360</v>
      </c>
    </row>
    <row r="1290" spans="1:16" x14ac:dyDescent="0.45">
      <c r="A1290" t="s">
        <v>537</v>
      </c>
      <c r="B1290">
        <v>122</v>
      </c>
      <c r="C1290" t="s">
        <v>392</v>
      </c>
      <c r="D1290" t="s">
        <v>3598</v>
      </c>
      <c r="E1290" t="s">
        <v>11</v>
      </c>
      <c r="F1290">
        <v>2001</v>
      </c>
      <c r="G1290">
        <v>7.7</v>
      </c>
      <c r="H1290">
        <v>76261036</v>
      </c>
      <c r="I1290">
        <v>45000000</v>
      </c>
      <c r="J1290">
        <f t="shared" si="20"/>
        <v>31261036</v>
      </c>
      <c r="K1290">
        <f>Table1[[#This Row],[Profit]]*100/Table1[[#This Row],[budget]]</f>
        <v>69.468968888888895</v>
      </c>
      <c r="M1290" t="s">
        <v>589</v>
      </c>
      <c r="N1290" t="s">
        <v>1426</v>
      </c>
    </row>
    <row r="1291" spans="1:16" x14ac:dyDescent="0.45">
      <c r="A1291" t="s">
        <v>312</v>
      </c>
      <c r="B1291">
        <v>117</v>
      </c>
      <c r="C1291" t="s">
        <v>281</v>
      </c>
      <c r="D1291" t="s">
        <v>5148</v>
      </c>
      <c r="E1291" t="s">
        <v>11</v>
      </c>
      <c r="F1291">
        <v>2002</v>
      </c>
      <c r="G1291">
        <v>7.3</v>
      </c>
      <c r="H1291">
        <v>21078145</v>
      </c>
      <c r="I1291">
        <v>12500000</v>
      </c>
      <c r="J1291">
        <f t="shared" si="20"/>
        <v>8578145</v>
      </c>
      <c r="K1291">
        <f>Table1[[#This Row],[Profit]]*100/Table1[[#This Row],[budget]]</f>
        <v>68.625159999999994</v>
      </c>
      <c r="M1291" t="s">
        <v>589</v>
      </c>
    </row>
    <row r="1292" spans="1:16" x14ac:dyDescent="0.45">
      <c r="A1292" t="s">
        <v>638</v>
      </c>
      <c r="B1292">
        <v>118</v>
      </c>
      <c r="C1292" t="s">
        <v>259</v>
      </c>
      <c r="D1292" t="s">
        <v>3484</v>
      </c>
      <c r="E1292" t="s">
        <v>11</v>
      </c>
      <c r="F1292">
        <v>2011</v>
      </c>
      <c r="G1292">
        <v>7.4</v>
      </c>
      <c r="H1292">
        <v>84244877</v>
      </c>
      <c r="I1292">
        <v>50000000</v>
      </c>
      <c r="J1292">
        <f t="shared" si="20"/>
        <v>34244877</v>
      </c>
      <c r="K1292">
        <f>Table1[[#This Row],[Profit]]*100/Table1[[#This Row],[budget]]</f>
        <v>68.489754000000005</v>
      </c>
      <c r="M1292" t="s">
        <v>589</v>
      </c>
      <c r="N1292" t="s">
        <v>2286</v>
      </c>
    </row>
    <row r="1293" spans="1:16" x14ac:dyDescent="0.45">
      <c r="A1293" t="s">
        <v>833</v>
      </c>
      <c r="B1293">
        <v>105</v>
      </c>
      <c r="C1293" t="s">
        <v>306</v>
      </c>
      <c r="D1293" t="s">
        <v>4558</v>
      </c>
      <c r="E1293" t="s">
        <v>11</v>
      </c>
      <c r="F1293">
        <v>2006</v>
      </c>
      <c r="G1293">
        <v>6.4</v>
      </c>
      <c r="H1293">
        <v>33687630</v>
      </c>
      <c r="I1293">
        <v>20000000</v>
      </c>
      <c r="J1293">
        <f t="shared" si="20"/>
        <v>13687630</v>
      </c>
      <c r="K1293">
        <f>Table1[[#This Row],[Profit]]*100/Table1[[#This Row],[budget]]</f>
        <v>68.438149999999993</v>
      </c>
      <c r="M1293" t="s">
        <v>2286</v>
      </c>
    </row>
    <row r="1294" spans="1:16" x14ac:dyDescent="0.45">
      <c r="A1294" t="s">
        <v>40</v>
      </c>
      <c r="B1294">
        <v>182</v>
      </c>
      <c r="C1294" t="s">
        <v>41</v>
      </c>
      <c r="D1294" t="s">
        <v>2635</v>
      </c>
      <c r="E1294" t="s">
        <v>11</v>
      </c>
      <c r="F1294">
        <v>2012</v>
      </c>
      <c r="G1294">
        <v>7.9</v>
      </c>
      <c r="H1294">
        <v>303001229</v>
      </c>
      <c r="I1294">
        <v>180000000</v>
      </c>
      <c r="J1294">
        <f t="shared" si="20"/>
        <v>123001229</v>
      </c>
      <c r="K1294">
        <f>Table1[[#This Row],[Profit]]*100/Table1[[#This Row],[budget]]</f>
        <v>68.334016111111112</v>
      </c>
      <c r="M1294" t="s">
        <v>6364</v>
      </c>
    </row>
    <row r="1295" spans="1:16" x14ac:dyDescent="0.45">
      <c r="A1295" t="s">
        <v>2038</v>
      </c>
      <c r="B1295">
        <v>100</v>
      </c>
      <c r="C1295" t="s">
        <v>58</v>
      </c>
      <c r="D1295" t="s">
        <v>5534</v>
      </c>
      <c r="E1295" t="s">
        <v>11</v>
      </c>
      <c r="F1295">
        <v>1999</v>
      </c>
      <c r="G1295">
        <v>3.5</v>
      </c>
      <c r="H1295">
        <v>12610552</v>
      </c>
      <c r="I1295">
        <v>7500000</v>
      </c>
      <c r="J1295">
        <f t="shared" si="20"/>
        <v>5110552</v>
      </c>
      <c r="K1295">
        <f>Table1[[#This Row],[Profit]]*100/Table1[[#This Row],[budget]]</f>
        <v>68.140693333333331</v>
      </c>
      <c r="M1295" t="s">
        <v>178</v>
      </c>
      <c r="N1295" t="s">
        <v>6364</v>
      </c>
      <c r="O1295" t="s">
        <v>1630</v>
      </c>
      <c r="P1295" t="s">
        <v>1426</v>
      </c>
    </row>
    <row r="1296" spans="1:16" x14ac:dyDescent="0.45">
      <c r="A1296" t="s">
        <v>1893</v>
      </c>
      <c r="B1296">
        <v>153</v>
      </c>
      <c r="C1296" t="s">
        <v>1894</v>
      </c>
      <c r="D1296" t="s">
        <v>5311</v>
      </c>
      <c r="E1296" t="s">
        <v>11</v>
      </c>
      <c r="F1296">
        <v>1968</v>
      </c>
      <c r="G1296">
        <v>7.5</v>
      </c>
      <c r="H1296">
        <v>16800000</v>
      </c>
      <c r="I1296">
        <v>10000000</v>
      </c>
      <c r="J1296">
        <f t="shared" si="20"/>
        <v>6800000</v>
      </c>
      <c r="K1296">
        <f>Table1[[#This Row],[Profit]]*100/Table1[[#This Row],[budget]]</f>
        <v>68</v>
      </c>
      <c r="M1296" t="s">
        <v>6363</v>
      </c>
      <c r="N1296" t="s">
        <v>6365</v>
      </c>
    </row>
    <row r="1297" spans="1:15" x14ac:dyDescent="0.45">
      <c r="A1297" t="s">
        <v>2453</v>
      </c>
      <c r="B1297">
        <v>90</v>
      </c>
      <c r="C1297" t="s">
        <v>2454</v>
      </c>
      <c r="D1297" t="s">
        <v>6189</v>
      </c>
      <c r="E1297" t="s">
        <v>11</v>
      </c>
      <c r="F1297">
        <v>2003</v>
      </c>
      <c r="G1297">
        <v>6.8</v>
      </c>
      <c r="H1297">
        <v>1310270</v>
      </c>
      <c r="I1297">
        <v>780000</v>
      </c>
      <c r="J1297">
        <f t="shared" si="20"/>
        <v>530270</v>
      </c>
      <c r="K1297">
        <f>Table1[[#This Row],[Profit]]*100/Table1[[#This Row],[budget]]</f>
        <v>67.983333333333334</v>
      </c>
      <c r="M1297" t="s">
        <v>178</v>
      </c>
      <c r="N1297" t="s">
        <v>589</v>
      </c>
      <c r="O1297" t="s">
        <v>6368</v>
      </c>
    </row>
    <row r="1298" spans="1:15" x14ac:dyDescent="0.45">
      <c r="A1298" t="s">
        <v>1420</v>
      </c>
      <c r="B1298">
        <v>96</v>
      </c>
      <c r="C1298" t="s">
        <v>346</v>
      </c>
      <c r="D1298" t="s">
        <v>4484</v>
      </c>
      <c r="E1298" t="s">
        <v>11</v>
      </c>
      <c r="F1298">
        <v>1987</v>
      </c>
      <c r="G1298">
        <v>7.1</v>
      </c>
      <c r="H1298">
        <v>38119483</v>
      </c>
      <c r="I1298">
        <v>22700000</v>
      </c>
      <c r="J1298">
        <f t="shared" si="20"/>
        <v>15419483</v>
      </c>
      <c r="K1298">
        <f>Table1[[#This Row],[Profit]]*100/Table1[[#This Row],[budget]]</f>
        <v>67.92723788546256</v>
      </c>
      <c r="M1298" t="s">
        <v>302</v>
      </c>
      <c r="N1298" t="s">
        <v>1630</v>
      </c>
    </row>
    <row r="1299" spans="1:15" x14ac:dyDescent="0.45">
      <c r="A1299" t="s">
        <v>384</v>
      </c>
      <c r="B1299">
        <v>124</v>
      </c>
      <c r="C1299" t="s">
        <v>17</v>
      </c>
      <c r="D1299" t="s">
        <v>3128</v>
      </c>
      <c r="E1299" t="s">
        <v>11</v>
      </c>
      <c r="F1299">
        <v>1990</v>
      </c>
      <c r="G1299">
        <v>7.1</v>
      </c>
      <c r="H1299">
        <v>117541000</v>
      </c>
      <c r="I1299">
        <v>70000000</v>
      </c>
      <c r="J1299">
        <f t="shared" si="20"/>
        <v>47541000</v>
      </c>
      <c r="K1299">
        <f>Table1[[#This Row],[Profit]]*100/Table1[[#This Row],[budget]]</f>
        <v>67.915714285714287</v>
      </c>
      <c r="M1299" t="s">
        <v>1426</v>
      </c>
    </row>
    <row r="1300" spans="1:15" x14ac:dyDescent="0.45">
      <c r="A1300" t="s">
        <v>79</v>
      </c>
      <c r="B1300">
        <v>132</v>
      </c>
      <c r="C1300" t="s">
        <v>71</v>
      </c>
      <c r="D1300" t="s">
        <v>2780</v>
      </c>
      <c r="E1300" t="s">
        <v>11</v>
      </c>
      <c r="F1300">
        <v>2011</v>
      </c>
      <c r="G1300">
        <v>7.3</v>
      </c>
      <c r="H1300">
        <v>209805005</v>
      </c>
      <c r="I1300">
        <v>125000000</v>
      </c>
      <c r="J1300">
        <f t="shared" si="20"/>
        <v>84805005</v>
      </c>
      <c r="K1300">
        <f>Table1[[#This Row],[Profit]]*100/Table1[[#This Row],[budget]]</f>
        <v>67.844003999999998</v>
      </c>
      <c r="M1300" t="s">
        <v>6359</v>
      </c>
      <c r="N1300" t="s">
        <v>1426</v>
      </c>
    </row>
    <row r="1301" spans="1:15" x14ac:dyDescent="0.45">
      <c r="A1301" t="s">
        <v>2416</v>
      </c>
      <c r="B1301">
        <v>92</v>
      </c>
      <c r="C1301" t="s">
        <v>19</v>
      </c>
      <c r="D1301" t="s">
        <v>6142</v>
      </c>
      <c r="E1301" t="s">
        <v>11</v>
      </c>
      <c r="F1301">
        <v>2006</v>
      </c>
      <c r="G1301">
        <v>7.7</v>
      </c>
      <c r="H1301">
        <v>1677838</v>
      </c>
      <c r="I1301">
        <v>1000000</v>
      </c>
      <c r="J1301">
        <f t="shared" si="20"/>
        <v>677838</v>
      </c>
      <c r="K1301">
        <f>Table1[[#This Row],[Profit]]*100/Table1[[#This Row],[budget]]</f>
        <v>67.783799999999999</v>
      </c>
    </row>
    <row r="1302" spans="1:15" x14ac:dyDescent="0.45">
      <c r="A1302" t="s">
        <v>969</v>
      </c>
      <c r="B1302">
        <v>131</v>
      </c>
      <c r="C1302" t="s">
        <v>15</v>
      </c>
      <c r="D1302" t="s">
        <v>4104</v>
      </c>
      <c r="E1302" t="s">
        <v>11</v>
      </c>
      <c r="F1302">
        <v>1985</v>
      </c>
      <c r="G1302">
        <v>6.3</v>
      </c>
      <c r="H1302">
        <v>50300000</v>
      </c>
      <c r="I1302">
        <v>30000000</v>
      </c>
      <c r="J1302">
        <f t="shared" si="20"/>
        <v>20300000</v>
      </c>
      <c r="K1302">
        <f>Table1[[#This Row],[Profit]]*100/Table1[[#This Row],[budget]]</f>
        <v>67.666666666666671</v>
      </c>
      <c r="M1302" t="s">
        <v>178</v>
      </c>
      <c r="N1302" t="s">
        <v>1426</v>
      </c>
    </row>
    <row r="1303" spans="1:15" x14ac:dyDescent="0.45">
      <c r="A1303" t="s">
        <v>546</v>
      </c>
      <c r="B1303">
        <v>110</v>
      </c>
      <c r="C1303" t="s">
        <v>261</v>
      </c>
      <c r="D1303" t="s">
        <v>3692</v>
      </c>
      <c r="E1303" t="s">
        <v>11</v>
      </c>
      <c r="F1303">
        <v>2010</v>
      </c>
      <c r="G1303">
        <v>5.5</v>
      </c>
      <c r="H1303">
        <v>67061228</v>
      </c>
      <c r="I1303">
        <v>40000000</v>
      </c>
      <c r="J1303">
        <f t="shared" si="20"/>
        <v>27061228</v>
      </c>
      <c r="K1303">
        <f>Table1[[#This Row],[Profit]]*100/Table1[[#This Row],[budget]]</f>
        <v>67.65307</v>
      </c>
      <c r="M1303" t="s">
        <v>302</v>
      </c>
      <c r="N1303" t="s">
        <v>2286</v>
      </c>
    </row>
    <row r="1304" spans="1:15" x14ac:dyDescent="0.45">
      <c r="A1304" t="s">
        <v>89</v>
      </c>
      <c r="B1304">
        <v>96</v>
      </c>
      <c r="C1304" t="s">
        <v>90</v>
      </c>
      <c r="D1304" t="s">
        <v>2639</v>
      </c>
      <c r="E1304" t="s">
        <v>11</v>
      </c>
      <c r="F1304">
        <v>2009</v>
      </c>
      <c r="G1304">
        <v>8.3000000000000007</v>
      </c>
      <c r="H1304">
        <v>292979556</v>
      </c>
      <c r="I1304">
        <v>175000000</v>
      </c>
      <c r="J1304">
        <f t="shared" si="20"/>
        <v>117979556</v>
      </c>
      <c r="K1304">
        <f>Table1[[#This Row],[Profit]]*100/Table1[[#This Row],[budget]]</f>
        <v>67.416889142857144</v>
      </c>
      <c r="M1304" t="s">
        <v>6362</v>
      </c>
      <c r="N1304" t="s">
        <v>302</v>
      </c>
      <c r="O1304" t="s">
        <v>6363</v>
      </c>
    </row>
    <row r="1305" spans="1:15" x14ac:dyDescent="0.45">
      <c r="A1305" t="s">
        <v>515</v>
      </c>
      <c r="B1305">
        <v>107</v>
      </c>
      <c r="C1305" t="s">
        <v>71</v>
      </c>
      <c r="D1305" t="s">
        <v>3057</v>
      </c>
      <c r="E1305" t="s">
        <v>11</v>
      </c>
      <c r="F1305">
        <v>2003</v>
      </c>
      <c r="G1305">
        <v>5.9</v>
      </c>
      <c r="H1305">
        <v>127083765</v>
      </c>
      <c r="I1305">
        <v>76000000</v>
      </c>
      <c r="J1305">
        <f t="shared" si="20"/>
        <v>51083765</v>
      </c>
      <c r="K1305">
        <f>Table1[[#This Row],[Profit]]*100/Table1[[#This Row],[budget]]</f>
        <v>67.2154802631579</v>
      </c>
      <c r="M1305" t="s">
        <v>6359</v>
      </c>
      <c r="N1305" t="s">
        <v>1426</v>
      </c>
    </row>
    <row r="1306" spans="1:15" x14ac:dyDescent="0.45">
      <c r="A1306" t="s">
        <v>1982</v>
      </c>
      <c r="B1306">
        <v>84</v>
      </c>
      <c r="C1306" t="s">
        <v>409</v>
      </c>
      <c r="D1306" t="s">
        <v>5440</v>
      </c>
      <c r="E1306" t="s">
        <v>11</v>
      </c>
      <c r="F1306">
        <v>2007</v>
      </c>
      <c r="G1306">
        <v>6.5</v>
      </c>
      <c r="H1306">
        <v>14373825</v>
      </c>
      <c r="I1306">
        <v>8600000</v>
      </c>
      <c r="J1306">
        <f t="shared" si="20"/>
        <v>5773825</v>
      </c>
      <c r="K1306">
        <f>Table1[[#This Row],[Profit]]*100/Table1[[#This Row],[budget]]</f>
        <v>67.137500000000003</v>
      </c>
      <c r="M1306" t="s">
        <v>6366</v>
      </c>
      <c r="N1306" t="s">
        <v>1426</v>
      </c>
    </row>
    <row r="1307" spans="1:15" x14ac:dyDescent="0.45">
      <c r="A1307" t="s">
        <v>1476</v>
      </c>
      <c r="B1307">
        <v>104</v>
      </c>
      <c r="C1307" t="s">
        <v>1190</v>
      </c>
      <c r="D1307" t="s">
        <v>4597</v>
      </c>
      <c r="E1307" t="s">
        <v>11</v>
      </c>
      <c r="F1307">
        <v>2008</v>
      </c>
      <c r="G1307">
        <v>7.5</v>
      </c>
      <c r="H1307">
        <v>33422556</v>
      </c>
      <c r="I1307">
        <v>20000000</v>
      </c>
      <c r="J1307">
        <f t="shared" si="20"/>
        <v>13422556</v>
      </c>
      <c r="K1307">
        <f>Table1[[#This Row],[Profit]]*100/Table1[[#This Row],[budget]]</f>
        <v>67.112780000000001</v>
      </c>
      <c r="M1307" t="s">
        <v>6366</v>
      </c>
    </row>
    <row r="1308" spans="1:15" x14ac:dyDescent="0.45">
      <c r="A1308" t="s">
        <v>1872</v>
      </c>
      <c r="B1308">
        <v>98</v>
      </c>
      <c r="C1308" t="s">
        <v>456</v>
      </c>
      <c r="D1308" t="s">
        <v>5261</v>
      </c>
      <c r="E1308" t="s">
        <v>11</v>
      </c>
      <c r="F1308">
        <v>2012</v>
      </c>
      <c r="G1308">
        <v>6.8</v>
      </c>
      <c r="H1308">
        <v>18381787</v>
      </c>
      <c r="I1308">
        <v>11000000</v>
      </c>
      <c r="J1308">
        <f t="shared" si="20"/>
        <v>7381787</v>
      </c>
      <c r="K1308">
        <f>Table1[[#This Row],[Profit]]*100/Table1[[#This Row],[budget]]</f>
        <v>67.107154545454549</v>
      </c>
      <c r="M1308" t="s">
        <v>589</v>
      </c>
    </row>
    <row r="1309" spans="1:15" x14ac:dyDescent="0.45">
      <c r="A1309" t="s">
        <v>56</v>
      </c>
      <c r="B1309">
        <v>108</v>
      </c>
      <c r="C1309" t="s">
        <v>46</v>
      </c>
      <c r="D1309" t="s">
        <v>2604</v>
      </c>
      <c r="E1309" t="s">
        <v>11</v>
      </c>
      <c r="F1309">
        <v>2010</v>
      </c>
      <c r="G1309">
        <v>6.5</v>
      </c>
      <c r="H1309">
        <v>334185206</v>
      </c>
      <c r="I1309">
        <v>200000000</v>
      </c>
      <c r="J1309">
        <f t="shared" si="20"/>
        <v>134185206</v>
      </c>
      <c r="K1309">
        <f>Table1[[#This Row],[Profit]]*100/Table1[[#This Row],[budget]]</f>
        <v>67.092602999999997</v>
      </c>
      <c r="M1309" t="s">
        <v>6363</v>
      </c>
      <c r="N1309" t="s">
        <v>6364</v>
      </c>
    </row>
    <row r="1310" spans="1:15" x14ac:dyDescent="0.45">
      <c r="A1310" t="s">
        <v>403</v>
      </c>
      <c r="B1310">
        <v>101</v>
      </c>
      <c r="C1310" t="s">
        <v>302</v>
      </c>
      <c r="D1310" t="s">
        <v>3003</v>
      </c>
      <c r="E1310" t="s">
        <v>11</v>
      </c>
      <c r="F1310">
        <v>2013</v>
      </c>
      <c r="G1310">
        <v>5.4</v>
      </c>
      <c r="H1310">
        <v>133668525</v>
      </c>
      <c r="I1310">
        <v>80000000</v>
      </c>
      <c r="J1310">
        <f t="shared" si="20"/>
        <v>53668525</v>
      </c>
      <c r="K1310">
        <f>Table1[[#This Row],[Profit]]*100/Table1[[#This Row],[budget]]</f>
        <v>67.08565625</v>
      </c>
    </row>
    <row r="1311" spans="1:15" x14ac:dyDescent="0.45">
      <c r="A1311" t="s">
        <v>98</v>
      </c>
      <c r="B1311">
        <v>116</v>
      </c>
      <c r="C1311" t="s">
        <v>88</v>
      </c>
      <c r="D1311" t="s">
        <v>6022</v>
      </c>
      <c r="E1311" t="s">
        <v>11</v>
      </c>
      <c r="F1311">
        <v>2005</v>
      </c>
      <c r="G1311">
        <v>7</v>
      </c>
      <c r="H1311">
        <v>3335839</v>
      </c>
      <c r="I1311">
        <v>2000000</v>
      </c>
      <c r="J1311">
        <f t="shared" si="20"/>
        <v>1335839</v>
      </c>
      <c r="K1311">
        <f>Table1[[#This Row],[Profit]]*100/Table1[[#This Row],[budget]]</f>
        <v>66.79195</v>
      </c>
      <c r="M1311" t="s">
        <v>6359</v>
      </c>
      <c r="N1311" t="s">
        <v>589</v>
      </c>
      <c r="O1311" t="s">
        <v>1426</v>
      </c>
    </row>
    <row r="1312" spans="1:15" x14ac:dyDescent="0.45">
      <c r="A1312" t="s">
        <v>984</v>
      </c>
      <c r="B1312">
        <v>105</v>
      </c>
      <c r="C1312" t="s">
        <v>409</v>
      </c>
      <c r="D1312" t="s">
        <v>3168</v>
      </c>
      <c r="E1312" t="s">
        <v>11</v>
      </c>
      <c r="F1312">
        <v>1999</v>
      </c>
      <c r="G1312">
        <v>6.4</v>
      </c>
      <c r="H1312">
        <v>116735231</v>
      </c>
      <c r="I1312">
        <v>70000000</v>
      </c>
      <c r="J1312">
        <f t="shared" si="20"/>
        <v>46735231</v>
      </c>
      <c r="K1312">
        <f>Table1[[#This Row],[Profit]]*100/Table1[[#This Row],[budget]]</f>
        <v>66.764615714285711</v>
      </c>
      <c r="M1312" t="s">
        <v>6366</v>
      </c>
      <c r="N1312" t="s">
        <v>1426</v>
      </c>
    </row>
    <row r="1313" spans="1:16" x14ac:dyDescent="0.45">
      <c r="A1313" t="s">
        <v>1163</v>
      </c>
      <c r="B1313">
        <v>100</v>
      </c>
      <c r="C1313" t="s">
        <v>828</v>
      </c>
      <c r="D1313" t="s">
        <v>4436</v>
      </c>
      <c r="E1313" t="s">
        <v>11</v>
      </c>
      <c r="F1313">
        <v>1998</v>
      </c>
      <c r="G1313">
        <v>4.5999999999999996</v>
      </c>
      <c r="H1313">
        <v>39989008</v>
      </c>
      <c r="I1313">
        <v>24000000</v>
      </c>
      <c r="J1313">
        <f t="shared" si="20"/>
        <v>15989008</v>
      </c>
      <c r="K1313">
        <f>Table1[[#This Row],[Profit]]*100/Table1[[#This Row],[budget]]</f>
        <v>66.620866666666672</v>
      </c>
      <c r="M1313" t="s">
        <v>6366</v>
      </c>
    </row>
    <row r="1314" spans="1:16" x14ac:dyDescent="0.45">
      <c r="A1314" t="s">
        <v>269</v>
      </c>
      <c r="B1314">
        <v>108</v>
      </c>
      <c r="C1314" t="s">
        <v>71</v>
      </c>
      <c r="D1314" t="s">
        <v>4973</v>
      </c>
      <c r="E1314" t="s">
        <v>11</v>
      </c>
      <c r="F1314">
        <v>2014</v>
      </c>
      <c r="G1314">
        <v>6.3</v>
      </c>
      <c r="H1314">
        <v>24984868</v>
      </c>
      <c r="I1314">
        <v>15000000</v>
      </c>
      <c r="J1314">
        <f t="shared" si="20"/>
        <v>9984868</v>
      </c>
      <c r="K1314">
        <f>Table1[[#This Row],[Profit]]*100/Table1[[#This Row],[budget]]</f>
        <v>66.565786666666668</v>
      </c>
      <c r="M1314" t="s">
        <v>6359</v>
      </c>
      <c r="N1314" t="s">
        <v>1426</v>
      </c>
    </row>
    <row r="1315" spans="1:16" x14ac:dyDescent="0.45">
      <c r="A1315" t="s">
        <v>1020</v>
      </c>
      <c r="B1315">
        <v>114</v>
      </c>
      <c r="C1315" t="s">
        <v>48</v>
      </c>
      <c r="D1315" t="s">
        <v>4356</v>
      </c>
      <c r="E1315" t="s">
        <v>11</v>
      </c>
      <c r="F1315">
        <v>2002</v>
      </c>
      <c r="G1315">
        <v>7.6</v>
      </c>
      <c r="H1315">
        <v>41597830</v>
      </c>
      <c r="I1315">
        <v>25000000</v>
      </c>
      <c r="J1315">
        <f t="shared" si="20"/>
        <v>16597830</v>
      </c>
      <c r="K1315">
        <f>Table1[[#This Row],[Profit]]*100/Table1[[#This Row],[budget]]</f>
        <v>66.391319999999993</v>
      </c>
      <c r="M1315" t="s">
        <v>2286</v>
      </c>
    </row>
    <row r="1316" spans="1:16" x14ac:dyDescent="0.45">
      <c r="A1316" t="s">
        <v>928</v>
      </c>
      <c r="B1316">
        <v>82</v>
      </c>
      <c r="C1316" t="s">
        <v>999</v>
      </c>
      <c r="D1316" t="s">
        <v>3728</v>
      </c>
      <c r="E1316" t="s">
        <v>11</v>
      </c>
      <c r="F1316">
        <v>2009</v>
      </c>
      <c r="G1316">
        <v>5.2</v>
      </c>
      <c r="H1316">
        <v>66466372</v>
      </c>
      <c r="I1316">
        <v>40000000</v>
      </c>
      <c r="J1316">
        <f t="shared" si="20"/>
        <v>26466372</v>
      </c>
      <c r="K1316">
        <f>Table1[[#This Row],[Profit]]*100/Table1[[#This Row],[budget]]</f>
        <v>66.165930000000003</v>
      </c>
    </row>
    <row r="1317" spans="1:16" x14ac:dyDescent="0.45">
      <c r="A1317" t="s">
        <v>1483</v>
      </c>
      <c r="B1317">
        <v>101</v>
      </c>
      <c r="C1317" t="s">
        <v>169</v>
      </c>
      <c r="D1317" t="s">
        <v>4961</v>
      </c>
      <c r="E1317" t="s">
        <v>11</v>
      </c>
      <c r="F1317">
        <v>1996</v>
      </c>
      <c r="G1317">
        <v>6.2</v>
      </c>
      <c r="H1317">
        <v>24881000</v>
      </c>
      <c r="I1317">
        <v>15000000</v>
      </c>
      <c r="J1317">
        <f t="shared" si="20"/>
        <v>9881000</v>
      </c>
      <c r="K1317">
        <f>Table1[[#This Row],[Profit]]*100/Table1[[#This Row],[budget]]</f>
        <v>65.873333333333335</v>
      </c>
      <c r="M1317" t="s">
        <v>6364</v>
      </c>
      <c r="N1317" t="s">
        <v>999</v>
      </c>
      <c r="O1317" t="s">
        <v>1426</v>
      </c>
    </row>
    <row r="1318" spans="1:16" x14ac:dyDescent="0.45">
      <c r="A1318" t="s">
        <v>1121</v>
      </c>
      <c r="B1318">
        <v>89</v>
      </c>
      <c r="C1318" t="s">
        <v>999</v>
      </c>
      <c r="D1318" t="s">
        <v>5994</v>
      </c>
      <c r="E1318" t="s">
        <v>265</v>
      </c>
      <c r="F1318">
        <v>2003</v>
      </c>
      <c r="G1318">
        <v>6.8</v>
      </c>
      <c r="H1318">
        <v>3645438</v>
      </c>
      <c r="I1318">
        <v>2200000</v>
      </c>
      <c r="J1318">
        <f t="shared" si="20"/>
        <v>1445438</v>
      </c>
      <c r="K1318">
        <f>Table1[[#This Row],[Profit]]*100/Table1[[#This Row],[budget]]</f>
        <v>65.701727272727268</v>
      </c>
    </row>
    <row r="1319" spans="1:16" x14ac:dyDescent="0.45">
      <c r="A1319" t="s">
        <v>216</v>
      </c>
      <c r="B1319">
        <v>92</v>
      </c>
      <c r="C1319" t="s">
        <v>152</v>
      </c>
      <c r="D1319" t="s">
        <v>2760</v>
      </c>
      <c r="E1319" t="s">
        <v>11</v>
      </c>
      <c r="F1319">
        <v>2008</v>
      </c>
      <c r="G1319">
        <v>7.6</v>
      </c>
      <c r="H1319">
        <v>215395021</v>
      </c>
      <c r="I1319">
        <v>130000000</v>
      </c>
      <c r="J1319">
        <f t="shared" si="20"/>
        <v>85395021</v>
      </c>
      <c r="K1319">
        <f>Table1[[#This Row],[Profit]]*100/Table1[[#This Row],[budget]]</f>
        <v>65.688477692307686</v>
      </c>
      <c r="M1319" t="s">
        <v>178</v>
      </c>
      <c r="N1319" t="s">
        <v>6362</v>
      </c>
      <c r="O1319" t="s">
        <v>302</v>
      </c>
      <c r="P1319" t="s">
        <v>6363</v>
      </c>
    </row>
    <row r="1320" spans="1:16" x14ac:dyDescent="0.45">
      <c r="A1320" t="s">
        <v>515</v>
      </c>
      <c r="B1320">
        <v>109</v>
      </c>
      <c r="C1320" t="s">
        <v>209</v>
      </c>
      <c r="D1320" t="s">
        <v>3636</v>
      </c>
      <c r="E1320" t="s">
        <v>11</v>
      </c>
      <c r="F1320">
        <v>2005</v>
      </c>
      <c r="G1320">
        <v>6.9</v>
      </c>
      <c r="H1320">
        <v>74484168</v>
      </c>
      <c r="I1320">
        <v>45000000</v>
      </c>
      <c r="J1320">
        <f t="shared" si="20"/>
        <v>29484168</v>
      </c>
      <c r="K1320">
        <f>Table1[[#This Row],[Profit]]*100/Table1[[#This Row],[budget]]</f>
        <v>65.520373333333339</v>
      </c>
      <c r="M1320" t="s">
        <v>6359</v>
      </c>
      <c r="N1320" t="s">
        <v>589</v>
      </c>
      <c r="O1320" t="s">
        <v>6366</v>
      </c>
      <c r="P1320" t="s">
        <v>1426</v>
      </c>
    </row>
    <row r="1321" spans="1:16" x14ac:dyDescent="0.45">
      <c r="A1321" t="s">
        <v>1606</v>
      </c>
      <c r="B1321">
        <v>94</v>
      </c>
      <c r="C1321" t="s">
        <v>88</v>
      </c>
      <c r="D1321" t="s">
        <v>4454</v>
      </c>
      <c r="E1321" t="s">
        <v>11</v>
      </c>
      <c r="F1321">
        <v>2007</v>
      </c>
      <c r="G1321">
        <v>6.3</v>
      </c>
      <c r="H1321">
        <v>39687528</v>
      </c>
      <c r="I1321">
        <v>24000000</v>
      </c>
      <c r="J1321">
        <f t="shared" si="20"/>
        <v>15687528</v>
      </c>
      <c r="K1321">
        <f>Table1[[#This Row],[Profit]]*100/Table1[[#This Row],[budget]]</f>
        <v>65.364699999999999</v>
      </c>
      <c r="M1321" t="s">
        <v>6359</v>
      </c>
      <c r="N1321" t="s">
        <v>589</v>
      </c>
      <c r="O1321" t="s">
        <v>1426</v>
      </c>
    </row>
    <row r="1322" spans="1:16" x14ac:dyDescent="0.45">
      <c r="A1322" t="s">
        <v>1290</v>
      </c>
      <c r="B1322">
        <v>164</v>
      </c>
      <c r="C1322" t="s">
        <v>398</v>
      </c>
      <c r="D1322" t="s">
        <v>4854</v>
      </c>
      <c r="E1322" t="s">
        <v>11</v>
      </c>
      <c r="F1322">
        <v>1984</v>
      </c>
      <c r="G1322">
        <v>7.4</v>
      </c>
      <c r="H1322">
        <v>26400000</v>
      </c>
      <c r="I1322">
        <v>16000000</v>
      </c>
      <c r="J1322">
        <f t="shared" si="20"/>
        <v>10400000</v>
      </c>
      <c r="K1322">
        <f>Table1[[#This Row],[Profit]]*100/Table1[[#This Row],[budget]]</f>
        <v>65</v>
      </c>
      <c r="M1322" t="s">
        <v>589</v>
      </c>
      <c r="N1322" t="s">
        <v>6367</v>
      </c>
    </row>
    <row r="1323" spans="1:16" x14ac:dyDescent="0.45">
      <c r="A1323" t="s">
        <v>1896</v>
      </c>
      <c r="B1323">
        <v>85</v>
      </c>
      <c r="C1323" t="s">
        <v>456</v>
      </c>
      <c r="D1323" t="s">
        <v>4704</v>
      </c>
      <c r="E1323" t="s">
        <v>11</v>
      </c>
      <c r="F1323">
        <v>2002</v>
      </c>
      <c r="G1323">
        <v>5.8</v>
      </c>
      <c r="H1323">
        <v>32983713</v>
      </c>
      <c r="I1323">
        <v>20000000</v>
      </c>
      <c r="J1323">
        <f t="shared" si="20"/>
        <v>12983713</v>
      </c>
      <c r="K1323">
        <f>Table1[[#This Row],[Profit]]*100/Table1[[#This Row],[budget]]</f>
        <v>64.918565000000001</v>
      </c>
      <c r="M1323" t="s">
        <v>589</v>
      </c>
    </row>
    <row r="1324" spans="1:16" x14ac:dyDescent="0.45">
      <c r="A1324" t="s">
        <v>335</v>
      </c>
      <c r="B1324">
        <v>99</v>
      </c>
      <c r="C1324" t="s">
        <v>256</v>
      </c>
      <c r="D1324" t="s">
        <v>4241</v>
      </c>
      <c r="E1324" t="s">
        <v>11</v>
      </c>
      <c r="F1324">
        <v>1994</v>
      </c>
      <c r="G1324">
        <v>5.8</v>
      </c>
      <c r="H1324">
        <v>44450000</v>
      </c>
      <c r="I1324">
        <v>27000000</v>
      </c>
      <c r="J1324">
        <f t="shared" si="20"/>
        <v>17450000</v>
      </c>
      <c r="K1324">
        <f>Table1[[#This Row],[Profit]]*100/Table1[[#This Row],[budget]]</f>
        <v>64.629629629629633</v>
      </c>
      <c r="M1324" t="s">
        <v>6359</v>
      </c>
      <c r="N1324" t="s">
        <v>1630</v>
      </c>
      <c r="O1324" t="s">
        <v>1426</v>
      </c>
    </row>
    <row r="1325" spans="1:16" x14ac:dyDescent="0.45">
      <c r="A1325" t="s">
        <v>2505</v>
      </c>
      <c r="B1325">
        <v>86</v>
      </c>
      <c r="C1325" t="s">
        <v>19</v>
      </c>
      <c r="D1325" t="s">
        <v>6254</v>
      </c>
      <c r="E1325" t="s">
        <v>11</v>
      </c>
      <c r="F1325">
        <v>1997</v>
      </c>
      <c r="G1325">
        <v>7</v>
      </c>
      <c r="H1325">
        <v>617172</v>
      </c>
      <c r="I1325">
        <v>375000</v>
      </c>
      <c r="J1325">
        <f t="shared" si="20"/>
        <v>242172</v>
      </c>
      <c r="K1325">
        <f>Table1[[#This Row],[Profit]]*100/Table1[[#This Row],[budget]]</f>
        <v>64.5792</v>
      </c>
    </row>
    <row r="1326" spans="1:16" x14ac:dyDescent="0.45">
      <c r="A1326" t="s">
        <v>22</v>
      </c>
      <c r="B1326">
        <v>37</v>
      </c>
      <c r="C1326" t="s">
        <v>1191</v>
      </c>
      <c r="D1326" t="s">
        <v>5861</v>
      </c>
      <c r="E1326" t="s">
        <v>11</v>
      </c>
      <c r="F1326">
        <v>1987</v>
      </c>
      <c r="G1326">
        <v>7.8</v>
      </c>
      <c r="H1326">
        <v>5923044</v>
      </c>
      <c r="I1326">
        <v>3600000</v>
      </c>
      <c r="J1326">
        <f t="shared" si="20"/>
        <v>2323044</v>
      </c>
      <c r="K1326">
        <f>Table1[[#This Row],[Profit]]*100/Table1[[#This Row],[budget]]</f>
        <v>64.528999999999996</v>
      </c>
      <c r="M1326" t="s">
        <v>6364</v>
      </c>
      <c r="N1326" t="s">
        <v>999</v>
      </c>
      <c r="O1326" t="s">
        <v>1426</v>
      </c>
    </row>
    <row r="1327" spans="1:16" x14ac:dyDescent="0.45">
      <c r="A1327" t="s">
        <v>57</v>
      </c>
      <c r="B1327">
        <v>97</v>
      </c>
      <c r="C1327" t="s">
        <v>82</v>
      </c>
      <c r="D1327" t="s">
        <v>4345</v>
      </c>
      <c r="E1327" t="s">
        <v>11</v>
      </c>
      <c r="F1327">
        <v>1997</v>
      </c>
      <c r="G1327">
        <v>6.1</v>
      </c>
      <c r="H1327">
        <v>41067398</v>
      </c>
      <c r="I1327">
        <v>25000000</v>
      </c>
      <c r="J1327">
        <f t="shared" si="20"/>
        <v>16067398</v>
      </c>
      <c r="K1327">
        <f>Table1[[#This Row],[Profit]]*100/Table1[[#This Row],[budget]]</f>
        <v>64.269592000000003</v>
      </c>
      <c r="M1327" t="s">
        <v>302</v>
      </c>
      <c r="N1327" t="s">
        <v>6359</v>
      </c>
      <c r="O1327" t="s">
        <v>1426</v>
      </c>
    </row>
    <row r="1328" spans="1:16" x14ac:dyDescent="0.45">
      <c r="A1328" t="s">
        <v>998</v>
      </c>
      <c r="B1328">
        <v>109</v>
      </c>
      <c r="C1328" t="s">
        <v>589</v>
      </c>
      <c r="D1328" t="s">
        <v>4164</v>
      </c>
      <c r="E1328" t="s">
        <v>11</v>
      </c>
      <c r="F1328">
        <v>2009</v>
      </c>
      <c r="G1328">
        <v>7.4</v>
      </c>
      <c r="H1328">
        <v>49185998</v>
      </c>
      <c r="I1328">
        <v>30000000</v>
      </c>
      <c r="J1328">
        <f t="shared" si="20"/>
        <v>19185998</v>
      </c>
      <c r="K1328">
        <f>Table1[[#This Row],[Profit]]*100/Table1[[#This Row],[budget]]</f>
        <v>63.953326666666669</v>
      </c>
    </row>
    <row r="1329" spans="1:15" x14ac:dyDescent="0.45">
      <c r="A1329" t="s">
        <v>1561</v>
      </c>
      <c r="B1329">
        <v>86</v>
      </c>
      <c r="C1329" t="s">
        <v>132</v>
      </c>
      <c r="D1329" t="s">
        <v>4823</v>
      </c>
      <c r="E1329" t="s">
        <v>11</v>
      </c>
      <c r="F1329">
        <v>2011</v>
      </c>
      <c r="G1329">
        <v>5.6</v>
      </c>
      <c r="H1329">
        <v>27854896</v>
      </c>
      <c r="I1329">
        <v>17000000</v>
      </c>
      <c r="J1329">
        <f t="shared" si="20"/>
        <v>10854896</v>
      </c>
      <c r="K1329">
        <f>Table1[[#This Row],[Profit]]*100/Table1[[#This Row],[budget]]</f>
        <v>63.852329411764707</v>
      </c>
      <c r="M1329" t="s">
        <v>6364</v>
      </c>
      <c r="N1329" t="s">
        <v>2286</v>
      </c>
    </row>
    <row r="1330" spans="1:15" x14ac:dyDescent="0.45">
      <c r="A1330" t="s">
        <v>611</v>
      </c>
      <c r="B1330">
        <v>112</v>
      </c>
      <c r="C1330" t="s">
        <v>680</v>
      </c>
      <c r="D1330" t="s">
        <v>4499</v>
      </c>
      <c r="E1330" t="s">
        <v>11</v>
      </c>
      <c r="F1330">
        <v>2005</v>
      </c>
      <c r="G1330">
        <v>6.6</v>
      </c>
      <c r="H1330">
        <v>36020063</v>
      </c>
      <c r="I1330">
        <v>22000000</v>
      </c>
      <c r="J1330">
        <f t="shared" si="20"/>
        <v>14020063</v>
      </c>
      <c r="K1330">
        <f>Table1[[#This Row],[Profit]]*100/Table1[[#This Row],[budget]]</f>
        <v>63.727559090909089</v>
      </c>
      <c r="M1330" t="s">
        <v>1426</v>
      </c>
    </row>
    <row r="1331" spans="1:15" x14ac:dyDescent="0.45">
      <c r="A1331" t="s">
        <v>2201</v>
      </c>
      <c r="B1331">
        <v>82</v>
      </c>
      <c r="C1331" t="s">
        <v>302</v>
      </c>
      <c r="D1331" t="s">
        <v>5684</v>
      </c>
      <c r="E1331" t="s">
        <v>11</v>
      </c>
      <c r="F1331">
        <v>2000</v>
      </c>
      <c r="G1331">
        <v>4</v>
      </c>
      <c r="H1331">
        <v>9821335</v>
      </c>
      <c r="I1331">
        <v>6000000</v>
      </c>
      <c r="J1331">
        <f t="shared" si="20"/>
        <v>3821335</v>
      </c>
      <c r="K1331">
        <f>Table1[[#This Row],[Profit]]*100/Table1[[#This Row],[budget]]</f>
        <v>63.688916666666664</v>
      </c>
    </row>
    <row r="1332" spans="1:15" x14ac:dyDescent="0.45">
      <c r="A1332" t="s">
        <v>2203</v>
      </c>
      <c r="B1332">
        <v>110</v>
      </c>
      <c r="C1332" t="s">
        <v>259</v>
      </c>
      <c r="D1332" t="s">
        <v>5828</v>
      </c>
      <c r="E1332" t="s">
        <v>11</v>
      </c>
      <c r="F1332">
        <v>2002</v>
      </c>
      <c r="G1332">
        <v>6.7</v>
      </c>
      <c r="H1332">
        <v>6525762</v>
      </c>
      <c r="I1332">
        <v>4000000</v>
      </c>
      <c r="J1332">
        <f t="shared" si="20"/>
        <v>2525762</v>
      </c>
      <c r="K1332">
        <f>Table1[[#This Row],[Profit]]*100/Table1[[#This Row],[budget]]</f>
        <v>63.14405</v>
      </c>
      <c r="M1332" t="s">
        <v>589</v>
      </c>
      <c r="N1332" t="s">
        <v>2286</v>
      </c>
    </row>
    <row r="1333" spans="1:15" x14ac:dyDescent="0.45">
      <c r="A1333" t="s">
        <v>2162</v>
      </c>
      <c r="B1333">
        <v>97</v>
      </c>
      <c r="C1333" t="s">
        <v>359</v>
      </c>
      <c r="D1333" t="s">
        <v>6196</v>
      </c>
      <c r="E1333" t="s">
        <v>11</v>
      </c>
      <c r="F1333">
        <v>2001</v>
      </c>
      <c r="G1333">
        <v>7.2</v>
      </c>
      <c r="H1333">
        <v>1141829</v>
      </c>
      <c r="I1333">
        <v>700000</v>
      </c>
      <c r="J1333">
        <f t="shared" si="20"/>
        <v>441829</v>
      </c>
      <c r="K1333">
        <f>Table1[[#This Row],[Profit]]*100/Table1[[#This Row],[budget]]</f>
        <v>63.118428571428574</v>
      </c>
      <c r="M1333" t="s">
        <v>589</v>
      </c>
    </row>
    <row r="1334" spans="1:15" x14ac:dyDescent="0.45">
      <c r="A1334" t="s">
        <v>233</v>
      </c>
      <c r="B1334">
        <v>98</v>
      </c>
      <c r="C1334" t="s">
        <v>357</v>
      </c>
      <c r="D1334" t="s">
        <v>3382</v>
      </c>
      <c r="E1334" t="s">
        <v>11</v>
      </c>
      <c r="F1334">
        <v>2005</v>
      </c>
      <c r="G1334">
        <v>6.2</v>
      </c>
      <c r="H1334">
        <v>89706988</v>
      </c>
      <c r="I1334">
        <v>55000000</v>
      </c>
      <c r="J1334">
        <f t="shared" si="20"/>
        <v>34706988</v>
      </c>
      <c r="K1334">
        <f>Table1[[#This Row],[Profit]]*100/Table1[[#This Row],[budget]]</f>
        <v>63.103614545454548</v>
      </c>
      <c r="M1334" t="s">
        <v>6366</v>
      </c>
      <c r="N1334" t="s">
        <v>1426</v>
      </c>
    </row>
    <row r="1335" spans="1:15" x14ac:dyDescent="0.45">
      <c r="A1335" t="s">
        <v>1087</v>
      </c>
      <c r="B1335">
        <v>96</v>
      </c>
      <c r="C1335" t="s">
        <v>456</v>
      </c>
      <c r="D1335" t="s">
        <v>3839</v>
      </c>
      <c r="E1335" t="s">
        <v>11</v>
      </c>
      <c r="F1335">
        <v>2008</v>
      </c>
      <c r="G1335">
        <v>7</v>
      </c>
      <c r="H1335">
        <v>60338891</v>
      </c>
      <c r="I1335">
        <v>37000000</v>
      </c>
      <c r="J1335">
        <f t="shared" si="20"/>
        <v>23338891</v>
      </c>
      <c r="K1335">
        <f>Table1[[#This Row],[Profit]]*100/Table1[[#This Row],[budget]]</f>
        <v>63.078083783783782</v>
      </c>
      <c r="M1335" t="s">
        <v>589</v>
      </c>
    </row>
    <row r="1336" spans="1:15" x14ac:dyDescent="0.45">
      <c r="A1336" t="s">
        <v>825</v>
      </c>
      <c r="B1336">
        <v>90</v>
      </c>
      <c r="C1336" t="s">
        <v>88</v>
      </c>
      <c r="D1336" t="s">
        <v>3480</v>
      </c>
      <c r="E1336" t="s">
        <v>11</v>
      </c>
      <c r="F1336">
        <v>1999</v>
      </c>
      <c r="G1336">
        <v>7.1</v>
      </c>
      <c r="H1336">
        <v>81517441</v>
      </c>
      <c r="I1336">
        <v>50000000</v>
      </c>
      <c r="J1336">
        <f t="shared" si="20"/>
        <v>31517441</v>
      </c>
      <c r="K1336">
        <f>Table1[[#This Row],[Profit]]*100/Table1[[#This Row],[budget]]</f>
        <v>63.034882000000003</v>
      </c>
      <c r="M1336" t="s">
        <v>6359</v>
      </c>
      <c r="N1336" t="s">
        <v>589</v>
      </c>
      <c r="O1336" t="s">
        <v>1426</v>
      </c>
    </row>
    <row r="1337" spans="1:15" x14ac:dyDescent="0.45">
      <c r="A1337" t="s">
        <v>1647</v>
      </c>
      <c r="B1337">
        <v>114</v>
      </c>
      <c r="C1337" t="s">
        <v>456</v>
      </c>
      <c r="D1337" t="s">
        <v>4852</v>
      </c>
      <c r="E1337" t="s">
        <v>11</v>
      </c>
      <c r="F1337">
        <v>2008</v>
      </c>
      <c r="G1337">
        <v>4.9000000000000004</v>
      </c>
      <c r="H1337">
        <v>26896744</v>
      </c>
      <c r="I1337">
        <v>16500000</v>
      </c>
      <c r="J1337">
        <f t="shared" si="20"/>
        <v>10396744</v>
      </c>
      <c r="K1337">
        <f>Table1[[#This Row],[Profit]]*100/Table1[[#This Row],[budget]]</f>
        <v>63.010569696969696</v>
      </c>
      <c r="M1337" t="s">
        <v>589</v>
      </c>
    </row>
    <row r="1338" spans="1:15" x14ac:dyDescent="0.45">
      <c r="A1338" t="s">
        <v>446</v>
      </c>
      <c r="B1338">
        <v>110</v>
      </c>
      <c r="C1338" t="s">
        <v>295</v>
      </c>
      <c r="D1338" t="s">
        <v>3004</v>
      </c>
      <c r="E1338" t="s">
        <v>11</v>
      </c>
      <c r="F1338">
        <v>2008</v>
      </c>
      <c r="G1338">
        <v>6.5</v>
      </c>
      <c r="H1338">
        <v>130313314</v>
      </c>
      <c r="I1338">
        <v>80000000</v>
      </c>
      <c r="J1338">
        <f t="shared" si="20"/>
        <v>50313314</v>
      </c>
      <c r="K1338">
        <f>Table1[[#This Row],[Profit]]*100/Table1[[#This Row],[budget]]</f>
        <v>62.891642500000003</v>
      </c>
      <c r="M1338" t="s">
        <v>178</v>
      </c>
      <c r="N1338" t="s">
        <v>302</v>
      </c>
    </row>
    <row r="1339" spans="1:15" x14ac:dyDescent="0.45">
      <c r="A1339" t="s">
        <v>49</v>
      </c>
      <c r="B1339">
        <v>147</v>
      </c>
      <c r="C1339" t="s">
        <v>21</v>
      </c>
      <c r="D1339" t="s">
        <v>2581</v>
      </c>
      <c r="E1339" t="s">
        <v>11</v>
      </c>
      <c r="F1339">
        <v>2016</v>
      </c>
      <c r="G1339">
        <v>8.1999999999999993</v>
      </c>
      <c r="H1339">
        <v>407197282</v>
      </c>
      <c r="I1339">
        <v>250000000</v>
      </c>
      <c r="J1339">
        <f t="shared" si="20"/>
        <v>157197282</v>
      </c>
      <c r="K1339">
        <f>Table1[[#This Row],[Profit]]*100/Table1[[#This Row],[budget]]</f>
        <v>62.878912800000002</v>
      </c>
      <c r="M1339" t="s">
        <v>178</v>
      </c>
      <c r="N1339" t="s">
        <v>1630</v>
      </c>
    </row>
    <row r="1340" spans="1:15" x14ac:dyDescent="0.45">
      <c r="A1340" t="s">
        <v>321</v>
      </c>
      <c r="B1340">
        <v>165</v>
      </c>
      <c r="C1340" t="s">
        <v>322</v>
      </c>
      <c r="D1340" t="s">
        <v>2865</v>
      </c>
      <c r="E1340" t="s">
        <v>11</v>
      </c>
      <c r="F1340">
        <v>2012</v>
      </c>
      <c r="G1340">
        <v>8.5</v>
      </c>
      <c r="H1340">
        <v>162804648</v>
      </c>
      <c r="I1340">
        <v>100000000</v>
      </c>
      <c r="J1340">
        <f t="shared" si="20"/>
        <v>62804648</v>
      </c>
      <c r="K1340">
        <f>Table1[[#This Row],[Profit]]*100/Table1[[#This Row],[budget]]</f>
        <v>62.804648</v>
      </c>
      <c r="M1340" t="s">
        <v>1910</v>
      </c>
    </row>
    <row r="1341" spans="1:15" x14ac:dyDescent="0.45">
      <c r="A1341" t="s">
        <v>233</v>
      </c>
      <c r="B1341">
        <v>107</v>
      </c>
      <c r="C1341" t="s">
        <v>1066</v>
      </c>
      <c r="D1341" t="s">
        <v>3807</v>
      </c>
      <c r="E1341" t="s">
        <v>11</v>
      </c>
      <c r="F1341">
        <v>2009</v>
      </c>
      <c r="G1341">
        <v>7.1</v>
      </c>
      <c r="H1341">
        <v>63411478</v>
      </c>
      <c r="I1341">
        <v>39000000</v>
      </c>
      <c r="J1341">
        <f t="shared" si="20"/>
        <v>24411478</v>
      </c>
      <c r="K1341">
        <f>Table1[[#This Row],[Profit]]*100/Table1[[#This Row],[budget]]</f>
        <v>62.593533333333333</v>
      </c>
      <c r="M1341" t="s">
        <v>6364</v>
      </c>
      <c r="N1341" t="s">
        <v>2286</v>
      </c>
      <c r="O1341" t="s">
        <v>1630</v>
      </c>
    </row>
    <row r="1342" spans="1:15" x14ac:dyDescent="0.45">
      <c r="A1342" t="s">
        <v>583</v>
      </c>
      <c r="B1342">
        <v>132</v>
      </c>
      <c r="C1342" t="s">
        <v>33</v>
      </c>
      <c r="D1342" t="s">
        <v>3900</v>
      </c>
      <c r="E1342" t="s">
        <v>11</v>
      </c>
      <c r="F1342">
        <v>1998</v>
      </c>
      <c r="G1342">
        <v>6.4</v>
      </c>
      <c r="H1342">
        <v>56876365</v>
      </c>
      <c r="I1342">
        <v>35000000</v>
      </c>
      <c r="J1342">
        <f t="shared" si="20"/>
        <v>21876365</v>
      </c>
      <c r="K1342">
        <f>Table1[[#This Row],[Profit]]*100/Table1[[#This Row],[budget]]</f>
        <v>62.503900000000002</v>
      </c>
      <c r="M1342" t="s">
        <v>178</v>
      </c>
    </row>
    <row r="1343" spans="1:15" x14ac:dyDescent="0.45">
      <c r="A1343" t="s">
        <v>1835</v>
      </c>
      <c r="B1343">
        <v>92</v>
      </c>
      <c r="C1343" t="s">
        <v>1280</v>
      </c>
      <c r="D1343" t="s">
        <v>5138</v>
      </c>
      <c r="E1343" t="s">
        <v>11</v>
      </c>
      <c r="F1343">
        <v>1995</v>
      </c>
      <c r="G1343">
        <v>6.7</v>
      </c>
      <c r="H1343">
        <v>21088568</v>
      </c>
      <c r="I1343">
        <v>13000000</v>
      </c>
      <c r="J1343">
        <f t="shared" si="20"/>
        <v>8088568</v>
      </c>
      <c r="K1343">
        <f>Table1[[#This Row],[Profit]]*100/Table1[[#This Row],[budget]]</f>
        <v>62.219753846153843</v>
      </c>
      <c r="M1343" t="s">
        <v>6364</v>
      </c>
      <c r="N1343" t="s">
        <v>999</v>
      </c>
      <c r="O1343" t="s">
        <v>1426</v>
      </c>
    </row>
    <row r="1344" spans="1:15" x14ac:dyDescent="0.45">
      <c r="A1344" t="s">
        <v>35</v>
      </c>
      <c r="B1344">
        <v>150</v>
      </c>
      <c r="C1344" t="s">
        <v>46</v>
      </c>
      <c r="D1344" t="s">
        <v>2633</v>
      </c>
      <c r="E1344" t="s">
        <v>11</v>
      </c>
      <c r="F1344">
        <v>2005</v>
      </c>
      <c r="G1344">
        <v>6.9</v>
      </c>
      <c r="H1344">
        <v>291709845</v>
      </c>
      <c r="I1344">
        <v>180000000</v>
      </c>
      <c r="J1344">
        <f t="shared" si="20"/>
        <v>111709845</v>
      </c>
      <c r="K1344">
        <f>Table1[[#This Row],[Profit]]*100/Table1[[#This Row],[budget]]</f>
        <v>62.061025000000001</v>
      </c>
      <c r="M1344" t="s">
        <v>6363</v>
      </c>
      <c r="N1344" t="s">
        <v>6364</v>
      </c>
    </row>
    <row r="1345" spans="1:16" x14ac:dyDescent="0.45">
      <c r="A1345" t="s">
        <v>827</v>
      </c>
      <c r="B1345">
        <v>109</v>
      </c>
      <c r="C1345" t="s">
        <v>262</v>
      </c>
      <c r="D1345" t="s">
        <v>3481</v>
      </c>
      <c r="E1345" t="s">
        <v>11</v>
      </c>
      <c r="F1345">
        <v>1995</v>
      </c>
      <c r="G1345">
        <v>5</v>
      </c>
      <c r="H1345">
        <v>81022333</v>
      </c>
      <c r="I1345">
        <v>50000000</v>
      </c>
      <c r="J1345">
        <f t="shared" si="20"/>
        <v>31022333</v>
      </c>
      <c r="K1345">
        <f>Table1[[#This Row],[Profit]]*100/Table1[[#This Row],[budget]]</f>
        <v>62.044665999999999</v>
      </c>
      <c r="M1345" t="s">
        <v>178</v>
      </c>
      <c r="N1345" t="s">
        <v>6366</v>
      </c>
      <c r="O1345" t="s">
        <v>1630</v>
      </c>
    </row>
    <row r="1346" spans="1:16" x14ac:dyDescent="0.45">
      <c r="A1346" t="s">
        <v>2040</v>
      </c>
      <c r="B1346">
        <v>125</v>
      </c>
      <c r="C1346" t="s">
        <v>15</v>
      </c>
      <c r="D1346" t="s">
        <v>5141</v>
      </c>
      <c r="E1346" t="s">
        <v>11</v>
      </c>
      <c r="F1346">
        <v>1974</v>
      </c>
      <c r="G1346">
        <v>6.8</v>
      </c>
      <c r="H1346">
        <v>21000000</v>
      </c>
      <c r="I1346">
        <v>13000000</v>
      </c>
      <c r="J1346">
        <f t="shared" ref="J1346:J1409" si="21">H1346-I1346</f>
        <v>8000000</v>
      </c>
      <c r="K1346">
        <f>Table1[[#This Row],[Profit]]*100/Table1[[#This Row],[budget]]</f>
        <v>61.53846153846154</v>
      </c>
      <c r="M1346" t="s">
        <v>178</v>
      </c>
      <c r="N1346" t="s">
        <v>1426</v>
      </c>
    </row>
    <row r="1347" spans="1:16" x14ac:dyDescent="0.45">
      <c r="A1347" t="s">
        <v>824</v>
      </c>
      <c r="B1347">
        <v>129</v>
      </c>
      <c r="C1347" t="s">
        <v>1159</v>
      </c>
      <c r="D1347" t="s">
        <v>5332</v>
      </c>
      <c r="E1347" t="s">
        <v>11</v>
      </c>
      <c r="F1347">
        <v>1990</v>
      </c>
      <c r="G1347">
        <v>6.5</v>
      </c>
      <c r="H1347">
        <v>16153600</v>
      </c>
      <c r="I1347">
        <v>10000000</v>
      </c>
      <c r="J1347">
        <f t="shared" si="21"/>
        <v>6153600</v>
      </c>
      <c r="K1347">
        <f>Table1[[#This Row],[Profit]]*100/Table1[[#This Row],[budget]]</f>
        <v>61.536000000000001</v>
      </c>
      <c r="M1347" t="s">
        <v>6360</v>
      </c>
      <c r="N1347" t="s">
        <v>2286</v>
      </c>
    </row>
    <row r="1348" spans="1:16" x14ac:dyDescent="0.45">
      <c r="A1348" t="s">
        <v>389</v>
      </c>
      <c r="B1348">
        <v>90</v>
      </c>
      <c r="C1348" t="s">
        <v>302</v>
      </c>
      <c r="D1348" t="s">
        <v>4206</v>
      </c>
      <c r="E1348" t="s">
        <v>11</v>
      </c>
      <c r="F1348">
        <v>2001</v>
      </c>
      <c r="G1348">
        <v>6.6</v>
      </c>
      <c r="H1348">
        <v>45162741</v>
      </c>
      <c r="I1348">
        <v>28000000</v>
      </c>
      <c r="J1348">
        <f t="shared" si="21"/>
        <v>17162741</v>
      </c>
      <c r="K1348">
        <f>Table1[[#This Row],[Profit]]*100/Table1[[#This Row],[budget]]</f>
        <v>61.295503571428569</v>
      </c>
    </row>
    <row r="1349" spans="1:16" x14ac:dyDescent="0.45">
      <c r="A1349" t="s">
        <v>446</v>
      </c>
      <c r="B1349">
        <v>99</v>
      </c>
      <c r="C1349" t="s">
        <v>306</v>
      </c>
      <c r="D1349" t="s">
        <v>3077</v>
      </c>
      <c r="E1349" t="s">
        <v>11</v>
      </c>
      <c r="F1349">
        <v>2004</v>
      </c>
      <c r="G1349">
        <v>6.8</v>
      </c>
      <c r="H1349">
        <v>120776832</v>
      </c>
      <c r="I1349">
        <v>75000000</v>
      </c>
      <c r="J1349">
        <f t="shared" si="21"/>
        <v>45776832</v>
      </c>
      <c r="K1349">
        <f>Table1[[#This Row],[Profit]]*100/Table1[[#This Row],[budget]]</f>
        <v>61.035775999999998</v>
      </c>
      <c r="M1349" t="s">
        <v>2286</v>
      </c>
    </row>
    <row r="1350" spans="1:16" x14ac:dyDescent="0.45">
      <c r="A1350" t="s">
        <v>1083</v>
      </c>
      <c r="B1350">
        <v>158</v>
      </c>
      <c r="C1350" t="s">
        <v>589</v>
      </c>
      <c r="D1350" t="s">
        <v>4346</v>
      </c>
      <c r="E1350" t="s">
        <v>11</v>
      </c>
      <c r="F1350">
        <v>2007</v>
      </c>
      <c r="G1350">
        <v>8.1</v>
      </c>
      <c r="H1350">
        <v>40218903</v>
      </c>
      <c r="I1350">
        <v>25000000</v>
      </c>
      <c r="J1350">
        <f t="shared" si="21"/>
        <v>15218903</v>
      </c>
      <c r="K1350">
        <f>Table1[[#This Row],[Profit]]*100/Table1[[#This Row],[budget]]</f>
        <v>60.875611999999997</v>
      </c>
    </row>
    <row r="1351" spans="1:16" x14ac:dyDescent="0.45">
      <c r="A1351" t="s">
        <v>321</v>
      </c>
      <c r="B1351">
        <v>153</v>
      </c>
      <c r="C1351" t="s">
        <v>576</v>
      </c>
      <c r="D1351" t="s">
        <v>3097</v>
      </c>
      <c r="E1351" t="s">
        <v>11</v>
      </c>
      <c r="F1351">
        <v>2009</v>
      </c>
      <c r="G1351">
        <v>8.3000000000000007</v>
      </c>
      <c r="H1351">
        <v>120523073</v>
      </c>
      <c r="I1351">
        <v>75000000</v>
      </c>
      <c r="J1351">
        <f t="shared" si="21"/>
        <v>45523073</v>
      </c>
      <c r="K1351">
        <f>Table1[[#This Row],[Profit]]*100/Table1[[#This Row],[budget]]</f>
        <v>60.697430666666669</v>
      </c>
      <c r="M1351" t="s">
        <v>589</v>
      </c>
      <c r="N1351" t="s">
        <v>6368</v>
      </c>
    </row>
    <row r="1352" spans="1:16" x14ac:dyDescent="0.45">
      <c r="A1352" t="s">
        <v>806</v>
      </c>
      <c r="B1352">
        <v>107</v>
      </c>
      <c r="C1352" t="s">
        <v>295</v>
      </c>
      <c r="D1352" t="s">
        <v>3465</v>
      </c>
      <c r="E1352" t="s">
        <v>11</v>
      </c>
      <c r="F1352">
        <v>2005</v>
      </c>
      <c r="G1352">
        <v>5.0999999999999996</v>
      </c>
      <c r="H1352">
        <v>80270227</v>
      </c>
      <c r="I1352">
        <v>50000000</v>
      </c>
      <c r="J1352">
        <f t="shared" si="21"/>
        <v>30270227</v>
      </c>
      <c r="K1352">
        <f>Table1[[#This Row],[Profit]]*100/Table1[[#This Row],[budget]]</f>
        <v>60.540453999999997</v>
      </c>
      <c r="M1352" t="s">
        <v>178</v>
      </c>
      <c r="N1352" t="s">
        <v>302</v>
      </c>
    </row>
    <row r="1353" spans="1:16" x14ac:dyDescent="0.45">
      <c r="A1353" t="s">
        <v>812</v>
      </c>
      <c r="B1353">
        <v>81</v>
      </c>
      <c r="C1353" t="s">
        <v>395</v>
      </c>
      <c r="D1353" t="s">
        <v>5333</v>
      </c>
      <c r="E1353" t="s">
        <v>11</v>
      </c>
      <c r="F1353">
        <v>2002</v>
      </c>
      <c r="G1353">
        <v>6.2</v>
      </c>
      <c r="H1353">
        <v>16033556</v>
      </c>
      <c r="I1353">
        <v>10000000</v>
      </c>
      <c r="J1353">
        <f t="shared" si="21"/>
        <v>6033556</v>
      </c>
      <c r="K1353">
        <f>Table1[[#This Row],[Profit]]*100/Table1[[#This Row],[budget]]</f>
        <v>60.335560000000001</v>
      </c>
      <c r="M1353" t="s">
        <v>302</v>
      </c>
    </row>
    <row r="1354" spans="1:16" x14ac:dyDescent="0.45">
      <c r="A1354" t="s">
        <v>445</v>
      </c>
      <c r="B1354">
        <v>123</v>
      </c>
      <c r="C1354" t="s">
        <v>396</v>
      </c>
      <c r="D1354" t="s">
        <v>4598</v>
      </c>
      <c r="E1354" t="s">
        <v>11</v>
      </c>
      <c r="F1354">
        <v>1995</v>
      </c>
      <c r="G1354">
        <v>6.6</v>
      </c>
      <c r="H1354">
        <v>32051917</v>
      </c>
      <c r="I1354">
        <v>20000000</v>
      </c>
      <c r="J1354">
        <f t="shared" si="21"/>
        <v>12051917</v>
      </c>
      <c r="K1354">
        <f>Table1[[#This Row],[Profit]]*100/Table1[[#This Row],[budget]]</f>
        <v>60.259585000000001</v>
      </c>
      <c r="M1354" t="s">
        <v>589</v>
      </c>
      <c r="N1354" t="s">
        <v>6366</v>
      </c>
      <c r="O1354" t="s">
        <v>1426</v>
      </c>
    </row>
    <row r="1355" spans="1:16" x14ac:dyDescent="0.45">
      <c r="A1355" t="s">
        <v>133</v>
      </c>
      <c r="B1355">
        <v>117</v>
      </c>
      <c r="C1355" t="s">
        <v>395</v>
      </c>
      <c r="D1355" t="s">
        <v>4162</v>
      </c>
      <c r="E1355" t="s">
        <v>11</v>
      </c>
      <c r="F1355">
        <v>2010</v>
      </c>
      <c r="G1355">
        <v>7.7</v>
      </c>
      <c r="H1355">
        <v>48043505</v>
      </c>
      <c r="I1355">
        <v>30000000</v>
      </c>
      <c r="J1355">
        <f t="shared" si="21"/>
        <v>18043505</v>
      </c>
      <c r="K1355">
        <f>Table1[[#This Row],[Profit]]*100/Table1[[#This Row],[budget]]</f>
        <v>60.145016666666663</v>
      </c>
      <c r="M1355" t="s">
        <v>302</v>
      </c>
    </row>
    <row r="1356" spans="1:16" x14ac:dyDescent="0.45">
      <c r="A1356" t="s">
        <v>1045</v>
      </c>
      <c r="B1356">
        <v>88</v>
      </c>
      <c r="C1356" t="s">
        <v>302</v>
      </c>
      <c r="D1356" t="s">
        <v>4599</v>
      </c>
      <c r="E1356" t="s">
        <v>11</v>
      </c>
      <c r="F1356">
        <v>2013</v>
      </c>
      <c r="G1356">
        <v>3.5</v>
      </c>
      <c r="H1356">
        <v>32014289</v>
      </c>
      <c r="I1356">
        <v>20000000</v>
      </c>
      <c r="J1356">
        <f t="shared" si="21"/>
        <v>12014289</v>
      </c>
      <c r="K1356">
        <f>Table1[[#This Row],[Profit]]*100/Table1[[#This Row],[budget]]</f>
        <v>60.071444999999997</v>
      </c>
    </row>
    <row r="1357" spans="1:16" x14ac:dyDescent="0.45">
      <c r="A1357" t="s">
        <v>93</v>
      </c>
      <c r="B1357">
        <v>138</v>
      </c>
      <c r="C1357" t="s">
        <v>159</v>
      </c>
      <c r="D1357" t="s">
        <v>3006</v>
      </c>
      <c r="E1357" t="s">
        <v>11</v>
      </c>
      <c r="F1357">
        <v>2010</v>
      </c>
      <c r="G1357">
        <v>8.1</v>
      </c>
      <c r="H1357">
        <v>127968405</v>
      </c>
      <c r="I1357">
        <v>80000000</v>
      </c>
      <c r="J1357">
        <f t="shared" si="21"/>
        <v>47968405</v>
      </c>
      <c r="K1357">
        <f>Table1[[#This Row],[Profit]]*100/Table1[[#This Row],[budget]]</f>
        <v>59.960506250000002</v>
      </c>
      <c r="M1357" t="s">
        <v>1426</v>
      </c>
    </row>
    <row r="1358" spans="1:16" x14ac:dyDescent="0.45">
      <c r="A1358" t="s">
        <v>194</v>
      </c>
      <c r="B1358">
        <v>121</v>
      </c>
      <c r="C1358" t="s">
        <v>406</v>
      </c>
      <c r="D1358" t="s">
        <v>3482</v>
      </c>
      <c r="E1358" t="s">
        <v>11</v>
      </c>
      <c r="F1358">
        <v>2009</v>
      </c>
      <c r="G1358">
        <v>6.2</v>
      </c>
      <c r="H1358">
        <v>79948113</v>
      </c>
      <c r="I1358">
        <v>50000000</v>
      </c>
      <c r="J1358">
        <f t="shared" si="21"/>
        <v>29948113</v>
      </c>
      <c r="K1358">
        <f>Table1[[#This Row],[Profit]]*100/Table1[[#This Row],[budget]]</f>
        <v>59.896225999999999</v>
      </c>
      <c r="M1358" t="s">
        <v>6366</v>
      </c>
      <c r="N1358" t="s">
        <v>1630</v>
      </c>
      <c r="O1358" t="s">
        <v>1426</v>
      </c>
    </row>
    <row r="1359" spans="1:16" x14ac:dyDescent="0.45">
      <c r="A1359" t="s">
        <v>537</v>
      </c>
      <c r="B1359">
        <v>132</v>
      </c>
      <c r="C1359" t="s">
        <v>392</v>
      </c>
      <c r="D1359" t="s">
        <v>4830</v>
      </c>
      <c r="E1359" t="s">
        <v>11</v>
      </c>
      <c r="F1359">
        <v>2009</v>
      </c>
      <c r="G1359">
        <v>6.7</v>
      </c>
      <c r="H1359">
        <v>27154426</v>
      </c>
      <c r="I1359">
        <v>17000000</v>
      </c>
      <c r="J1359">
        <f t="shared" si="21"/>
        <v>10154426</v>
      </c>
      <c r="K1359">
        <f>Table1[[#This Row],[Profit]]*100/Table1[[#This Row],[budget]]</f>
        <v>59.731917647058822</v>
      </c>
      <c r="M1359" t="s">
        <v>589</v>
      </c>
      <c r="N1359" t="s">
        <v>1426</v>
      </c>
    </row>
    <row r="1360" spans="1:16" x14ac:dyDescent="0.45">
      <c r="A1360" t="s">
        <v>235</v>
      </c>
      <c r="B1360">
        <v>96</v>
      </c>
      <c r="C1360" t="s">
        <v>236</v>
      </c>
      <c r="D1360" t="s">
        <v>2948</v>
      </c>
      <c r="E1360" t="s">
        <v>11</v>
      </c>
      <c r="F1360">
        <v>2011</v>
      </c>
      <c r="G1360">
        <v>7</v>
      </c>
      <c r="H1360">
        <v>143618384</v>
      </c>
      <c r="I1360">
        <v>90000000</v>
      </c>
      <c r="J1360">
        <f t="shared" si="21"/>
        <v>53618384</v>
      </c>
      <c r="K1360">
        <f>Table1[[#This Row],[Profit]]*100/Table1[[#This Row],[budget]]</f>
        <v>59.575982222222223</v>
      </c>
      <c r="M1360" t="s">
        <v>6362</v>
      </c>
      <c r="N1360" t="s">
        <v>302</v>
      </c>
      <c r="O1360" t="s">
        <v>6363</v>
      </c>
      <c r="P1360" t="s">
        <v>6365</v>
      </c>
    </row>
    <row r="1361" spans="1:18" x14ac:dyDescent="0.45">
      <c r="A1361" t="s">
        <v>1895</v>
      </c>
      <c r="B1361">
        <v>82</v>
      </c>
      <c r="C1361" t="s">
        <v>1215</v>
      </c>
      <c r="D1361" t="s">
        <v>4483</v>
      </c>
      <c r="E1361" t="s">
        <v>11</v>
      </c>
      <c r="F1361">
        <v>2001</v>
      </c>
      <c r="G1361">
        <v>6.5</v>
      </c>
      <c r="H1361">
        <v>36696761</v>
      </c>
      <c r="I1361">
        <v>23000000</v>
      </c>
      <c r="J1361">
        <f t="shared" si="21"/>
        <v>13696761</v>
      </c>
      <c r="K1361">
        <f>Table1[[#This Row],[Profit]]*100/Table1[[#This Row],[budget]]</f>
        <v>59.551134782608699</v>
      </c>
      <c r="M1361" t="s">
        <v>302</v>
      </c>
      <c r="N1361" t="s">
        <v>6363</v>
      </c>
      <c r="O1361" t="s">
        <v>6366</v>
      </c>
      <c r="P1361" t="s">
        <v>1630</v>
      </c>
    </row>
    <row r="1362" spans="1:18" x14ac:dyDescent="0.45">
      <c r="A1362" t="s">
        <v>1338</v>
      </c>
      <c r="B1362">
        <v>85</v>
      </c>
      <c r="C1362" t="s">
        <v>60</v>
      </c>
      <c r="D1362" t="s">
        <v>4347</v>
      </c>
      <c r="E1362" t="s">
        <v>11</v>
      </c>
      <c r="F1362">
        <v>2002</v>
      </c>
      <c r="G1362">
        <v>5.2</v>
      </c>
      <c r="H1362">
        <v>39880476</v>
      </c>
      <c r="I1362">
        <v>25000000</v>
      </c>
      <c r="J1362">
        <f t="shared" si="21"/>
        <v>14880476</v>
      </c>
      <c r="K1362">
        <f>Table1[[#This Row],[Profit]]*100/Table1[[#This Row],[budget]]</f>
        <v>59.521903999999999</v>
      </c>
      <c r="M1362" t="s">
        <v>6362</v>
      </c>
      <c r="N1362" t="s">
        <v>302</v>
      </c>
      <c r="O1362" t="s">
        <v>6363</v>
      </c>
      <c r="P1362" t="s">
        <v>6364</v>
      </c>
    </row>
    <row r="1363" spans="1:18" x14ac:dyDescent="0.45">
      <c r="A1363" t="s">
        <v>636</v>
      </c>
      <c r="B1363">
        <v>109</v>
      </c>
      <c r="C1363" t="s">
        <v>306</v>
      </c>
      <c r="D1363" t="s">
        <v>3903</v>
      </c>
      <c r="E1363" t="s">
        <v>11</v>
      </c>
      <c r="F1363">
        <v>2011</v>
      </c>
      <c r="G1363">
        <v>6.6</v>
      </c>
      <c r="H1363">
        <v>55802754</v>
      </c>
      <c r="I1363">
        <v>35000000</v>
      </c>
      <c r="J1363">
        <f t="shared" si="21"/>
        <v>20802754</v>
      </c>
      <c r="K1363">
        <f>Table1[[#This Row],[Profit]]*100/Table1[[#This Row],[budget]]</f>
        <v>59.436439999999997</v>
      </c>
      <c r="M1363" t="s">
        <v>2286</v>
      </c>
    </row>
    <row r="1364" spans="1:18" x14ac:dyDescent="0.45">
      <c r="A1364" t="s">
        <v>1108</v>
      </c>
      <c r="B1364">
        <v>87</v>
      </c>
      <c r="C1364" t="s">
        <v>164</v>
      </c>
      <c r="D1364" t="s">
        <v>3985</v>
      </c>
      <c r="E1364" t="s">
        <v>11</v>
      </c>
      <c r="F1364">
        <v>2007</v>
      </c>
      <c r="G1364">
        <v>6.3</v>
      </c>
      <c r="H1364">
        <v>54132596</v>
      </c>
      <c r="I1364">
        <v>34000000</v>
      </c>
      <c r="J1364">
        <f t="shared" si="21"/>
        <v>20132596</v>
      </c>
      <c r="K1364">
        <f>Table1[[#This Row],[Profit]]*100/Table1[[#This Row],[budget]]</f>
        <v>59.213517647058822</v>
      </c>
      <c r="M1364" t="s">
        <v>178</v>
      </c>
      <c r="N1364" t="s">
        <v>6362</v>
      </c>
      <c r="O1364" t="s">
        <v>302</v>
      </c>
      <c r="P1364" t="s">
        <v>6363</v>
      </c>
      <c r="Q1364" t="s">
        <v>6364</v>
      </c>
      <c r="R1364" t="s">
        <v>1630</v>
      </c>
    </row>
    <row r="1365" spans="1:18" x14ac:dyDescent="0.45">
      <c r="A1365" t="s">
        <v>959</v>
      </c>
      <c r="B1365">
        <v>128</v>
      </c>
      <c r="C1365" t="s">
        <v>943</v>
      </c>
      <c r="D1365" t="s">
        <v>4600</v>
      </c>
      <c r="E1365" t="s">
        <v>11</v>
      </c>
      <c r="F1365">
        <v>2008</v>
      </c>
      <c r="G1365">
        <v>7.6</v>
      </c>
      <c r="H1365">
        <v>31838002</v>
      </c>
      <c r="I1365">
        <v>20000000</v>
      </c>
      <c r="J1365">
        <f t="shared" si="21"/>
        <v>11838002</v>
      </c>
      <c r="K1365">
        <f>Table1[[#This Row],[Profit]]*100/Table1[[#This Row],[budget]]</f>
        <v>59.190010000000001</v>
      </c>
      <c r="M1365" t="s">
        <v>589</v>
      </c>
      <c r="N1365" t="s">
        <v>6367</v>
      </c>
    </row>
    <row r="1366" spans="1:18" x14ac:dyDescent="0.45">
      <c r="A1366" t="s">
        <v>186</v>
      </c>
      <c r="B1366">
        <v>102</v>
      </c>
      <c r="C1366" t="s">
        <v>346</v>
      </c>
      <c r="D1366" t="s">
        <v>3599</v>
      </c>
      <c r="E1366" t="s">
        <v>11</v>
      </c>
      <c r="F1366">
        <v>1999</v>
      </c>
      <c r="G1366">
        <v>7.3</v>
      </c>
      <c r="H1366">
        <v>71423726</v>
      </c>
      <c r="I1366">
        <v>45000000</v>
      </c>
      <c r="J1366">
        <f t="shared" si="21"/>
        <v>26423726</v>
      </c>
      <c r="K1366">
        <f>Table1[[#This Row],[Profit]]*100/Table1[[#This Row],[budget]]</f>
        <v>58.719391111111108</v>
      </c>
      <c r="M1366" t="s">
        <v>302</v>
      </c>
      <c r="N1366" t="s">
        <v>1630</v>
      </c>
    </row>
    <row r="1367" spans="1:18" x14ac:dyDescent="0.45">
      <c r="A1367" t="s">
        <v>278</v>
      </c>
      <c r="B1367">
        <v>108</v>
      </c>
      <c r="C1367" t="s">
        <v>859</v>
      </c>
      <c r="D1367" t="s">
        <v>4534</v>
      </c>
      <c r="E1367" t="s">
        <v>11</v>
      </c>
      <c r="F1367">
        <v>2009</v>
      </c>
      <c r="G1367">
        <v>6.5</v>
      </c>
      <c r="H1367">
        <v>33313582</v>
      </c>
      <c r="I1367">
        <v>21000000</v>
      </c>
      <c r="J1367">
        <f t="shared" si="21"/>
        <v>12313582</v>
      </c>
      <c r="K1367">
        <f>Table1[[#This Row],[Profit]]*100/Table1[[#This Row],[budget]]</f>
        <v>58.636104761904761</v>
      </c>
      <c r="M1367" t="s">
        <v>6359</v>
      </c>
      <c r="N1367" t="s">
        <v>589</v>
      </c>
      <c r="O1367" t="s">
        <v>1426</v>
      </c>
    </row>
    <row r="1368" spans="1:18" x14ac:dyDescent="0.45">
      <c r="A1368" t="s">
        <v>465</v>
      </c>
      <c r="B1368">
        <v>117</v>
      </c>
      <c r="C1368" t="s">
        <v>526</v>
      </c>
      <c r="D1368" t="s">
        <v>3078</v>
      </c>
      <c r="E1368" t="s">
        <v>11</v>
      </c>
      <c r="F1368">
        <v>2007</v>
      </c>
      <c r="G1368">
        <v>6.7</v>
      </c>
      <c r="H1368">
        <v>118823091</v>
      </c>
      <c r="I1368">
        <v>75000000</v>
      </c>
      <c r="J1368">
        <f t="shared" si="21"/>
        <v>43823091</v>
      </c>
      <c r="K1368">
        <f>Table1[[#This Row],[Profit]]*100/Table1[[#This Row],[budget]]</f>
        <v>58.430788</v>
      </c>
      <c r="M1368" t="s">
        <v>589</v>
      </c>
      <c r="N1368" t="s">
        <v>6363</v>
      </c>
      <c r="O1368" t="s">
        <v>6360</v>
      </c>
      <c r="P1368" t="s">
        <v>6365</v>
      </c>
      <c r="Q1368" t="s">
        <v>2286</v>
      </c>
    </row>
    <row r="1369" spans="1:18" x14ac:dyDescent="0.45">
      <c r="A1369" t="s">
        <v>655</v>
      </c>
      <c r="B1369">
        <v>83</v>
      </c>
      <c r="C1369" t="s">
        <v>302</v>
      </c>
      <c r="D1369" t="s">
        <v>3600</v>
      </c>
      <c r="E1369" t="s">
        <v>11</v>
      </c>
      <c r="F1369">
        <v>2001</v>
      </c>
      <c r="G1369">
        <v>5.2</v>
      </c>
      <c r="H1369">
        <v>71277420</v>
      </c>
      <c r="I1369">
        <v>45000000</v>
      </c>
      <c r="J1369">
        <f t="shared" si="21"/>
        <v>26277420</v>
      </c>
      <c r="K1369">
        <f>Table1[[#This Row],[Profit]]*100/Table1[[#This Row],[budget]]</f>
        <v>58.394266666666667</v>
      </c>
    </row>
    <row r="1370" spans="1:18" x14ac:dyDescent="0.45">
      <c r="A1370" t="s">
        <v>1000</v>
      </c>
      <c r="B1370">
        <v>92</v>
      </c>
      <c r="C1370" t="s">
        <v>302</v>
      </c>
      <c r="D1370" t="s">
        <v>3904</v>
      </c>
      <c r="E1370" t="s">
        <v>11</v>
      </c>
      <c r="F1370">
        <v>2016</v>
      </c>
      <c r="G1370">
        <v>6</v>
      </c>
      <c r="H1370">
        <v>55291815</v>
      </c>
      <c r="I1370">
        <v>35000000</v>
      </c>
      <c r="J1370">
        <f t="shared" si="21"/>
        <v>20291815</v>
      </c>
      <c r="K1370">
        <f>Table1[[#This Row],[Profit]]*100/Table1[[#This Row],[budget]]</f>
        <v>57.976614285714284</v>
      </c>
    </row>
    <row r="1371" spans="1:18" x14ac:dyDescent="0.45">
      <c r="A1371" t="s">
        <v>1486</v>
      </c>
      <c r="B1371">
        <v>104</v>
      </c>
      <c r="C1371" t="s">
        <v>306</v>
      </c>
      <c r="D1371" t="s">
        <v>4613</v>
      </c>
      <c r="E1371" t="s">
        <v>11</v>
      </c>
      <c r="F1371">
        <v>2010</v>
      </c>
      <c r="G1371">
        <v>6.4</v>
      </c>
      <c r="H1371">
        <v>31584722</v>
      </c>
      <c r="I1371">
        <v>20000000</v>
      </c>
      <c r="J1371">
        <f t="shared" si="21"/>
        <v>11584722</v>
      </c>
      <c r="K1371">
        <f>Table1[[#This Row],[Profit]]*100/Table1[[#This Row],[budget]]</f>
        <v>57.923609999999996</v>
      </c>
      <c r="M1371" t="s">
        <v>2286</v>
      </c>
    </row>
    <row r="1372" spans="1:18" x14ac:dyDescent="0.45">
      <c r="A1372" t="s">
        <v>1809</v>
      </c>
      <c r="B1372">
        <v>110</v>
      </c>
      <c r="C1372" t="s">
        <v>543</v>
      </c>
      <c r="D1372" t="s">
        <v>6074</v>
      </c>
      <c r="E1372" t="s">
        <v>11</v>
      </c>
      <c r="F1372">
        <v>1998</v>
      </c>
      <c r="G1372">
        <v>7.5</v>
      </c>
      <c r="H1372">
        <v>2365931</v>
      </c>
      <c r="I1372">
        <v>1500000</v>
      </c>
      <c r="J1372">
        <f t="shared" si="21"/>
        <v>865931</v>
      </c>
      <c r="K1372">
        <f>Table1[[#This Row],[Profit]]*100/Table1[[#This Row],[budget]]</f>
        <v>57.728733333333331</v>
      </c>
      <c r="M1372" t="s">
        <v>6359</v>
      </c>
      <c r="N1372" t="s">
        <v>589</v>
      </c>
      <c r="O1372" t="s">
        <v>2286</v>
      </c>
    </row>
    <row r="1373" spans="1:18" x14ac:dyDescent="0.45">
      <c r="A1373" t="s">
        <v>1339</v>
      </c>
      <c r="B1373">
        <v>80</v>
      </c>
      <c r="C1373" t="s">
        <v>156</v>
      </c>
      <c r="D1373" t="s">
        <v>4348</v>
      </c>
      <c r="E1373" t="s">
        <v>11</v>
      </c>
      <c r="F1373">
        <v>2003</v>
      </c>
      <c r="G1373">
        <v>5.6</v>
      </c>
      <c r="H1373">
        <v>39399750</v>
      </c>
      <c r="I1373">
        <v>25000000</v>
      </c>
      <c r="J1373">
        <f t="shared" si="21"/>
        <v>14399750</v>
      </c>
      <c r="K1373">
        <f>Table1[[#This Row],[Profit]]*100/Table1[[#This Row],[budget]]</f>
        <v>57.598999999999997</v>
      </c>
      <c r="M1373" t="s">
        <v>6362</v>
      </c>
      <c r="N1373" t="s">
        <v>302</v>
      </c>
      <c r="O1373" t="s">
        <v>6363</v>
      </c>
      <c r="P1373" t="s">
        <v>6364</v>
      </c>
      <c r="Q1373" t="s">
        <v>6365</v>
      </c>
    </row>
    <row r="1374" spans="1:18" x14ac:dyDescent="0.45">
      <c r="A1374" t="s">
        <v>208</v>
      </c>
      <c r="B1374">
        <v>125</v>
      </c>
      <c r="C1374" t="s">
        <v>409</v>
      </c>
      <c r="D1374" t="s">
        <v>3080</v>
      </c>
      <c r="E1374" t="s">
        <v>11</v>
      </c>
      <c r="F1374">
        <v>2013</v>
      </c>
      <c r="G1374">
        <v>7.3</v>
      </c>
      <c r="H1374">
        <v>117698894</v>
      </c>
      <c r="I1374">
        <v>75000000</v>
      </c>
      <c r="J1374">
        <f t="shared" si="21"/>
        <v>42698894</v>
      </c>
      <c r="K1374">
        <f>Table1[[#This Row],[Profit]]*100/Table1[[#This Row],[budget]]</f>
        <v>56.931858666666663</v>
      </c>
      <c r="M1374" t="s">
        <v>6366</v>
      </c>
      <c r="N1374" t="s">
        <v>1426</v>
      </c>
    </row>
    <row r="1375" spans="1:18" x14ac:dyDescent="0.45">
      <c r="A1375" t="s">
        <v>563</v>
      </c>
      <c r="B1375">
        <v>87</v>
      </c>
      <c r="C1375" t="s">
        <v>101</v>
      </c>
      <c r="D1375" t="s">
        <v>3107</v>
      </c>
      <c r="E1375" t="s">
        <v>11</v>
      </c>
      <c r="F1375">
        <v>2001</v>
      </c>
      <c r="G1375">
        <v>4.5999999999999996</v>
      </c>
      <c r="H1375">
        <v>112950721</v>
      </c>
      <c r="I1375">
        <v>72000000</v>
      </c>
      <c r="J1375">
        <f t="shared" si="21"/>
        <v>40950721</v>
      </c>
      <c r="K1375">
        <f>Table1[[#This Row],[Profit]]*100/Table1[[#This Row],[budget]]</f>
        <v>56.876001388888888</v>
      </c>
      <c r="M1375" t="s">
        <v>6363</v>
      </c>
      <c r="N1375" t="s">
        <v>6364</v>
      </c>
    </row>
    <row r="1376" spans="1:18" x14ac:dyDescent="0.45">
      <c r="A1376" t="s">
        <v>594</v>
      </c>
      <c r="B1376">
        <v>101</v>
      </c>
      <c r="C1376" t="s">
        <v>616</v>
      </c>
      <c r="D1376" t="s">
        <v>4001</v>
      </c>
      <c r="E1376" t="s">
        <v>11</v>
      </c>
      <c r="F1376">
        <v>2001</v>
      </c>
      <c r="G1376">
        <v>5.5</v>
      </c>
      <c r="H1376">
        <v>51758599</v>
      </c>
      <c r="I1376">
        <v>33000000</v>
      </c>
      <c r="J1376">
        <f t="shared" si="21"/>
        <v>18758599</v>
      </c>
      <c r="K1376">
        <f>Table1[[#This Row],[Profit]]*100/Table1[[#This Row],[budget]]</f>
        <v>56.844239393939397</v>
      </c>
      <c r="M1376" t="s">
        <v>302</v>
      </c>
      <c r="N1376" t="s">
        <v>6359</v>
      </c>
      <c r="O1376" t="s">
        <v>589</v>
      </c>
      <c r="P1376" t="s">
        <v>1426</v>
      </c>
    </row>
    <row r="1377" spans="1:16" x14ac:dyDescent="0.45">
      <c r="A1377" t="s">
        <v>914</v>
      </c>
      <c r="B1377">
        <v>121</v>
      </c>
      <c r="C1377" t="s">
        <v>209</v>
      </c>
      <c r="D1377" t="s">
        <v>4110</v>
      </c>
      <c r="E1377" t="s">
        <v>11</v>
      </c>
      <c r="F1377">
        <v>2015</v>
      </c>
      <c r="G1377">
        <v>7.6</v>
      </c>
      <c r="H1377">
        <v>46875468</v>
      </c>
      <c r="I1377">
        <v>30000000</v>
      </c>
      <c r="J1377">
        <f t="shared" si="21"/>
        <v>16875468</v>
      </c>
      <c r="K1377">
        <f>Table1[[#This Row],[Profit]]*100/Table1[[#This Row],[budget]]</f>
        <v>56.251559999999998</v>
      </c>
      <c r="M1377" t="s">
        <v>6359</v>
      </c>
      <c r="N1377" t="s">
        <v>589</v>
      </c>
      <c r="O1377" t="s">
        <v>6366</v>
      </c>
      <c r="P1377" t="s">
        <v>1426</v>
      </c>
    </row>
    <row r="1378" spans="1:16" x14ac:dyDescent="0.45">
      <c r="A1378" t="s">
        <v>2070</v>
      </c>
      <c r="B1378">
        <v>91</v>
      </c>
      <c r="C1378" t="s">
        <v>721</v>
      </c>
      <c r="D1378" t="s">
        <v>5613</v>
      </c>
      <c r="E1378" t="s">
        <v>11</v>
      </c>
      <c r="F1378">
        <v>1999</v>
      </c>
      <c r="G1378">
        <v>3.6</v>
      </c>
      <c r="H1378">
        <v>10149779</v>
      </c>
      <c r="I1378">
        <v>6500000</v>
      </c>
      <c r="J1378">
        <f t="shared" si="21"/>
        <v>3649779</v>
      </c>
      <c r="K1378">
        <f>Table1[[#This Row],[Profit]]*100/Table1[[#This Row],[budget]]</f>
        <v>56.150446153846154</v>
      </c>
      <c r="M1378" t="s">
        <v>1630</v>
      </c>
      <c r="N1378" t="s">
        <v>1426</v>
      </c>
    </row>
    <row r="1379" spans="1:16" x14ac:dyDescent="0.45">
      <c r="A1379" t="s">
        <v>989</v>
      </c>
      <c r="B1379">
        <v>119</v>
      </c>
      <c r="C1379" t="s">
        <v>1295</v>
      </c>
      <c r="D1379" t="s">
        <v>4350</v>
      </c>
      <c r="E1379" t="s">
        <v>11</v>
      </c>
      <c r="F1379">
        <v>2005</v>
      </c>
      <c r="G1379">
        <v>6.6</v>
      </c>
      <c r="H1379">
        <v>39008741</v>
      </c>
      <c r="I1379">
        <v>25000000</v>
      </c>
      <c r="J1379">
        <f t="shared" si="21"/>
        <v>14008741</v>
      </c>
      <c r="K1379">
        <f>Table1[[#This Row],[Profit]]*100/Table1[[#This Row],[budget]]</f>
        <v>56.034964000000002</v>
      </c>
      <c r="M1379" t="s">
        <v>589</v>
      </c>
      <c r="N1379" t="s">
        <v>6363</v>
      </c>
      <c r="O1379" t="s">
        <v>2286</v>
      </c>
    </row>
    <row r="1380" spans="1:16" x14ac:dyDescent="0.45">
      <c r="A1380" t="s">
        <v>55</v>
      </c>
      <c r="B1380">
        <v>124</v>
      </c>
      <c r="C1380" t="s">
        <v>21</v>
      </c>
      <c r="D1380" t="s">
        <v>2616</v>
      </c>
      <c r="E1380" t="s">
        <v>11</v>
      </c>
      <c r="F1380">
        <v>2010</v>
      </c>
      <c r="G1380">
        <v>7</v>
      </c>
      <c r="H1380">
        <v>312057433</v>
      </c>
      <c r="I1380">
        <v>200000000</v>
      </c>
      <c r="J1380">
        <f t="shared" si="21"/>
        <v>112057433</v>
      </c>
      <c r="K1380">
        <f>Table1[[#This Row],[Profit]]*100/Table1[[#This Row],[budget]]</f>
        <v>56.028716500000002</v>
      </c>
      <c r="M1380" t="s">
        <v>178</v>
      </c>
      <c r="N1380" t="s">
        <v>1630</v>
      </c>
    </row>
    <row r="1381" spans="1:16" x14ac:dyDescent="0.45">
      <c r="A1381" t="s">
        <v>233</v>
      </c>
      <c r="B1381">
        <v>111</v>
      </c>
      <c r="C1381" t="s">
        <v>82</v>
      </c>
      <c r="D1381" t="s">
        <v>3344</v>
      </c>
      <c r="E1381" t="s">
        <v>11</v>
      </c>
      <c r="F1381">
        <v>2010</v>
      </c>
      <c r="G1381">
        <v>7.1</v>
      </c>
      <c r="H1381">
        <v>90356857</v>
      </c>
      <c r="I1381">
        <v>58000000</v>
      </c>
      <c r="J1381">
        <f t="shared" si="21"/>
        <v>32356857</v>
      </c>
      <c r="K1381">
        <f>Table1[[#This Row],[Profit]]*100/Table1[[#This Row],[budget]]</f>
        <v>55.787684482758621</v>
      </c>
      <c r="M1381" t="s">
        <v>302</v>
      </c>
      <c r="N1381" t="s">
        <v>6359</v>
      </c>
      <c r="O1381" t="s">
        <v>1426</v>
      </c>
    </row>
    <row r="1382" spans="1:16" x14ac:dyDescent="0.45">
      <c r="A1382" t="s">
        <v>432</v>
      </c>
      <c r="B1382">
        <v>128</v>
      </c>
      <c r="C1382" t="s">
        <v>259</v>
      </c>
      <c r="D1382" t="s">
        <v>3005</v>
      </c>
      <c r="E1382" t="s">
        <v>11</v>
      </c>
      <c r="F1382">
        <v>2003</v>
      </c>
      <c r="G1382">
        <v>6.7</v>
      </c>
      <c r="H1382">
        <v>124590960</v>
      </c>
      <c r="I1382">
        <v>80000000</v>
      </c>
      <c r="J1382">
        <f t="shared" si="21"/>
        <v>44590960</v>
      </c>
      <c r="K1382">
        <f>Table1[[#This Row],[Profit]]*100/Table1[[#This Row],[budget]]</f>
        <v>55.738700000000001</v>
      </c>
      <c r="M1382" t="s">
        <v>589</v>
      </c>
      <c r="N1382" t="s">
        <v>2286</v>
      </c>
    </row>
    <row r="1383" spans="1:16" x14ac:dyDescent="0.45">
      <c r="A1383" t="s">
        <v>754</v>
      </c>
      <c r="B1383">
        <v>113</v>
      </c>
      <c r="C1383" t="s">
        <v>680</v>
      </c>
      <c r="D1383" t="s">
        <v>4603</v>
      </c>
      <c r="E1383" t="s">
        <v>11</v>
      </c>
      <c r="F1383">
        <v>2010</v>
      </c>
      <c r="G1383">
        <v>6.9</v>
      </c>
      <c r="H1383">
        <v>31146570</v>
      </c>
      <c r="I1383">
        <v>20000000</v>
      </c>
      <c r="J1383">
        <f t="shared" si="21"/>
        <v>11146570</v>
      </c>
      <c r="K1383">
        <f>Table1[[#This Row],[Profit]]*100/Table1[[#This Row],[budget]]</f>
        <v>55.732849999999999</v>
      </c>
      <c r="M1383" t="s">
        <v>1426</v>
      </c>
    </row>
    <row r="1384" spans="1:16" x14ac:dyDescent="0.45">
      <c r="A1384" t="s">
        <v>350</v>
      </c>
      <c r="B1384">
        <v>87</v>
      </c>
      <c r="C1384" t="s">
        <v>452</v>
      </c>
      <c r="D1384" t="s">
        <v>3263</v>
      </c>
      <c r="E1384" t="s">
        <v>11</v>
      </c>
      <c r="F1384">
        <v>2001</v>
      </c>
      <c r="G1384">
        <v>5.2</v>
      </c>
      <c r="H1384">
        <v>93375151</v>
      </c>
      <c r="I1384">
        <v>60000000</v>
      </c>
      <c r="J1384">
        <f t="shared" si="21"/>
        <v>33375151</v>
      </c>
      <c r="K1384">
        <f>Table1[[#This Row],[Profit]]*100/Table1[[#This Row],[budget]]</f>
        <v>55.625251666666664</v>
      </c>
      <c r="M1384" t="s">
        <v>302</v>
      </c>
      <c r="N1384" t="s">
        <v>6363</v>
      </c>
      <c r="O1384" t="s">
        <v>6364</v>
      </c>
    </row>
    <row r="1385" spans="1:16" x14ac:dyDescent="0.45">
      <c r="A1385" t="s">
        <v>523</v>
      </c>
      <c r="B1385">
        <v>110</v>
      </c>
      <c r="C1385" t="s">
        <v>916</v>
      </c>
      <c r="D1385" t="s">
        <v>3602</v>
      </c>
      <c r="E1385" t="s">
        <v>11</v>
      </c>
      <c r="F1385">
        <v>1998</v>
      </c>
      <c r="G1385">
        <v>7.1</v>
      </c>
      <c r="H1385">
        <v>70001065</v>
      </c>
      <c r="I1385">
        <v>45000000</v>
      </c>
      <c r="J1385">
        <f t="shared" si="21"/>
        <v>25001065</v>
      </c>
      <c r="K1385">
        <f>Table1[[#This Row],[Profit]]*100/Table1[[#This Row],[budget]]</f>
        <v>55.557922222222224</v>
      </c>
      <c r="M1385" t="s">
        <v>999</v>
      </c>
    </row>
    <row r="1386" spans="1:16" x14ac:dyDescent="0.45">
      <c r="A1386" t="s">
        <v>670</v>
      </c>
      <c r="B1386">
        <v>101</v>
      </c>
      <c r="C1386" t="s">
        <v>306</v>
      </c>
      <c r="D1386" t="s">
        <v>3265</v>
      </c>
      <c r="E1386" t="s">
        <v>11</v>
      </c>
      <c r="F1386">
        <v>2002</v>
      </c>
      <c r="G1386">
        <v>6.1</v>
      </c>
      <c r="H1386">
        <v>93307796</v>
      </c>
      <c r="I1386">
        <v>60000000</v>
      </c>
      <c r="J1386">
        <f t="shared" si="21"/>
        <v>33307796</v>
      </c>
      <c r="K1386">
        <f>Table1[[#This Row],[Profit]]*100/Table1[[#This Row],[budget]]</f>
        <v>55.512993333333334</v>
      </c>
      <c r="M1386" t="s">
        <v>2286</v>
      </c>
    </row>
    <row r="1387" spans="1:16" x14ac:dyDescent="0.45">
      <c r="A1387" t="s">
        <v>85</v>
      </c>
      <c r="B1387">
        <v>130</v>
      </c>
      <c r="C1387" t="s">
        <v>386</v>
      </c>
      <c r="D1387" t="s">
        <v>2887</v>
      </c>
      <c r="E1387" t="s">
        <v>11</v>
      </c>
      <c r="F1387">
        <v>2000</v>
      </c>
      <c r="G1387">
        <v>6.6</v>
      </c>
      <c r="H1387">
        <v>155370362</v>
      </c>
      <c r="I1387">
        <v>100000000</v>
      </c>
      <c r="J1387">
        <f t="shared" si="21"/>
        <v>55370362</v>
      </c>
      <c r="K1387">
        <f>Table1[[#This Row],[Profit]]*100/Table1[[#This Row],[budget]]</f>
        <v>55.370362</v>
      </c>
      <c r="M1387" t="s">
        <v>6364</v>
      </c>
      <c r="N1387" t="s">
        <v>999</v>
      </c>
      <c r="O1387" t="s">
        <v>6366</v>
      </c>
      <c r="P1387" t="s">
        <v>1426</v>
      </c>
    </row>
    <row r="1388" spans="1:16" x14ac:dyDescent="0.45">
      <c r="A1388" t="s">
        <v>102</v>
      </c>
      <c r="B1388">
        <v>126</v>
      </c>
      <c r="C1388" t="s">
        <v>280</v>
      </c>
      <c r="D1388" t="s">
        <v>2799</v>
      </c>
      <c r="E1388" t="s">
        <v>11</v>
      </c>
      <c r="F1388">
        <v>2005</v>
      </c>
      <c r="G1388">
        <v>6.5</v>
      </c>
      <c r="H1388">
        <v>186336103</v>
      </c>
      <c r="I1388">
        <v>120000000</v>
      </c>
      <c r="J1388">
        <f t="shared" si="21"/>
        <v>66336103</v>
      </c>
      <c r="K1388">
        <f>Table1[[#This Row],[Profit]]*100/Table1[[#This Row],[budget]]</f>
        <v>55.280085833333331</v>
      </c>
      <c r="M1388" t="s">
        <v>302</v>
      </c>
      <c r="N1388" t="s">
        <v>6359</v>
      </c>
      <c r="O1388" t="s">
        <v>2286</v>
      </c>
      <c r="P1388" t="s">
        <v>1426</v>
      </c>
    </row>
    <row r="1389" spans="1:16" x14ac:dyDescent="0.45">
      <c r="A1389" t="s">
        <v>365</v>
      </c>
      <c r="B1389">
        <v>102</v>
      </c>
      <c r="C1389" t="s">
        <v>1221</v>
      </c>
      <c r="D1389" t="s">
        <v>4313</v>
      </c>
      <c r="E1389" t="s">
        <v>11</v>
      </c>
      <c r="F1389">
        <v>1986</v>
      </c>
      <c r="G1389">
        <v>6.9</v>
      </c>
      <c r="H1389">
        <v>38747385</v>
      </c>
      <c r="I1389">
        <v>25000000</v>
      </c>
      <c r="J1389">
        <f t="shared" si="21"/>
        <v>13747385</v>
      </c>
      <c r="K1389">
        <f>Table1[[#This Row],[Profit]]*100/Table1[[#This Row],[budget]]</f>
        <v>54.989539999999998</v>
      </c>
      <c r="M1389" t="s">
        <v>999</v>
      </c>
      <c r="N1389" t="s">
        <v>6365</v>
      </c>
      <c r="O1389" t="s">
        <v>1630</v>
      </c>
    </row>
    <row r="1390" spans="1:16" x14ac:dyDescent="0.45">
      <c r="A1390" t="s">
        <v>1696</v>
      </c>
      <c r="B1390">
        <v>104</v>
      </c>
      <c r="C1390" t="s">
        <v>466</v>
      </c>
      <c r="D1390" t="s">
        <v>5191</v>
      </c>
      <c r="E1390" t="s">
        <v>11</v>
      </c>
      <c r="F1390">
        <v>2006</v>
      </c>
      <c r="G1390">
        <v>5.3</v>
      </c>
      <c r="H1390">
        <v>18595716</v>
      </c>
      <c r="I1390">
        <v>12000000</v>
      </c>
      <c r="J1390">
        <f t="shared" si="21"/>
        <v>6595716</v>
      </c>
      <c r="K1390">
        <f>Table1[[#This Row],[Profit]]*100/Table1[[#This Row],[budget]]</f>
        <v>54.964300000000001</v>
      </c>
      <c r="M1390" t="s">
        <v>6363</v>
      </c>
      <c r="N1390" t="s">
        <v>6364</v>
      </c>
      <c r="O1390" t="s">
        <v>2286</v>
      </c>
    </row>
    <row r="1391" spans="1:16" x14ac:dyDescent="0.45">
      <c r="A1391" t="s">
        <v>103</v>
      </c>
      <c r="B1391">
        <v>131</v>
      </c>
      <c r="C1391" t="s">
        <v>1003</v>
      </c>
      <c r="D1391" t="s">
        <v>3879</v>
      </c>
      <c r="E1391" t="s">
        <v>11</v>
      </c>
      <c r="F1391">
        <v>2002</v>
      </c>
      <c r="G1391">
        <v>7.7</v>
      </c>
      <c r="H1391">
        <v>54228104</v>
      </c>
      <c r="I1391">
        <v>35000000</v>
      </c>
      <c r="J1391">
        <f t="shared" si="21"/>
        <v>19228104</v>
      </c>
      <c r="K1391">
        <f>Table1[[#This Row],[Profit]]*100/Table1[[#This Row],[budget]]</f>
        <v>54.937440000000002</v>
      </c>
      <c r="M1391" t="s">
        <v>178</v>
      </c>
      <c r="N1391" t="s">
        <v>589</v>
      </c>
      <c r="O1391" t="s">
        <v>2286</v>
      </c>
      <c r="P1391" t="s">
        <v>1426</v>
      </c>
    </row>
    <row r="1392" spans="1:16" x14ac:dyDescent="0.45">
      <c r="A1392" t="s">
        <v>1423</v>
      </c>
      <c r="B1392">
        <v>107</v>
      </c>
      <c r="C1392" t="s">
        <v>302</v>
      </c>
      <c r="D1392" t="s">
        <v>4812</v>
      </c>
      <c r="E1392" t="s">
        <v>11</v>
      </c>
      <c r="F1392">
        <v>2015</v>
      </c>
      <c r="G1392">
        <v>5.7</v>
      </c>
      <c r="H1392">
        <v>26284475</v>
      </c>
      <c r="I1392">
        <v>17000000</v>
      </c>
      <c r="J1392">
        <f t="shared" si="21"/>
        <v>9284475</v>
      </c>
      <c r="K1392">
        <f>Table1[[#This Row],[Profit]]*100/Table1[[#This Row],[budget]]</f>
        <v>54.614558823529414</v>
      </c>
    </row>
    <row r="1393" spans="1:16" x14ac:dyDescent="0.45">
      <c r="A1393" t="s">
        <v>317</v>
      </c>
      <c r="B1393">
        <v>106</v>
      </c>
      <c r="C1393" t="s">
        <v>302</v>
      </c>
      <c r="D1393" t="s">
        <v>3198</v>
      </c>
      <c r="E1393" t="s">
        <v>11</v>
      </c>
      <c r="F1393">
        <v>2008</v>
      </c>
      <c r="G1393">
        <v>6.9</v>
      </c>
      <c r="H1393">
        <v>100468793</v>
      </c>
      <c r="I1393">
        <v>65000000</v>
      </c>
      <c r="J1393">
        <f t="shared" si="21"/>
        <v>35468793</v>
      </c>
      <c r="K1393">
        <f>Table1[[#This Row],[Profit]]*100/Table1[[#This Row],[budget]]</f>
        <v>54.567373846153849</v>
      </c>
    </row>
    <row r="1394" spans="1:16" x14ac:dyDescent="0.45">
      <c r="A1394" t="s">
        <v>457</v>
      </c>
      <c r="B1394">
        <v>95</v>
      </c>
      <c r="C1394" t="s">
        <v>456</v>
      </c>
      <c r="D1394" t="s">
        <v>3200</v>
      </c>
      <c r="E1394" t="s">
        <v>11</v>
      </c>
      <c r="F1394">
        <v>2010</v>
      </c>
      <c r="G1394">
        <v>6.6</v>
      </c>
      <c r="H1394">
        <v>100448498</v>
      </c>
      <c r="I1394">
        <v>65000000</v>
      </c>
      <c r="J1394">
        <f t="shared" si="21"/>
        <v>35448498</v>
      </c>
      <c r="K1394">
        <f>Table1[[#This Row],[Profit]]*100/Table1[[#This Row],[budget]]</f>
        <v>54.536150769230773</v>
      </c>
      <c r="M1394" t="s">
        <v>589</v>
      </c>
    </row>
    <row r="1395" spans="1:16" x14ac:dyDescent="0.45">
      <c r="A1395" t="s">
        <v>717</v>
      </c>
      <c r="B1395">
        <v>100</v>
      </c>
      <c r="C1395" t="s">
        <v>599</v>
      </c>
      <c r="D1395" t="s">
        <v>4276</v>
      </c>
      <c r="E1395" t="s">
        <v>11</v>
      </c>
      <c r="F1395">
        <v>2010</v>
      </c>
      <c r="G1395">
        <v>5.2</v>
      </c>
      <c r="H1395">
        <v>40168080</v>
      </c>
      <c r="I1395">
        <v>26000000</v>
      </c>
      <c r="J1395">
        <f t="shared" si="21"/>
        <v>14168080</v>
      </c>
      <c r="K1395">
        <f>Table1[[#This Row],[Profit]]*100/Table1[[#This Row],[budget]]</f>
        <v>54.492615384615384</v>
      </c>
      <c r="M1395" t="s">
        <v>6364</v>
      </c>
      <c r="N1395" t="s">
        <v>999</v>
      </c>
    </row>
    <row r="1396" spans="1:16" x14ac:dyDescent="0.45">
      <c r="A1396" t="s">
        <v>134</v>
      </c>
      <c r="B1396">
        <v>120</v>
      </c>
      <c r="C1396" t="s">
        <v>48</v>
      </c>
      <c r="D1396" t="s">
        <v>3819</v>
      </c>
      <c r="E1396" t="s">
        <v>11</v>
      </c>
      <c r="F1396">
        <v>2011</v>
      </c>
      <c r="G1396">
        <v>6.9</v>
      </c>
      <c r="H1396">
        <v>58700247</v>
      </c>
      <c r="I1396">
        <v>38000000</v>
      </c>
      <c r="J1396">
        <f t="shared" si="21"/>
        <v>20700247</v>
      </c>
      <c r="K1396">
        <f>Table1[[#This Row],[Profit]]*100/Table1[[#This Row],[budget]]</f>
        <v>54.474334210526315</v>
      </c>
      <c r="M1396" t="s">
        <v>2286</v>
      </c>
    </row>
    <row r="1397" spans="1:16" x14ac:dyDescent="0.45">
      <c r="A1397" t="s">
        <v>1094</v>
      </c>
      <c r="B1397">
        <v>121</v>
      </c>
      <c r="C1397" t="s">
        <v>15</v>
      </c>
      <c r="D1397" t="s">
        <v>3857</v>
      </c>
      <c r="E1397" t="s">
        <v>11</v>
      </c>
      <c r="F1397">
        <v>1983</v>
      </c>
      <c r="G1397">
        <v>6.2</v>
      </c>
      <c r="H1397">
        <v>55500000</v>
      </c>
      <c r="I1397">
        <v>36000000</v>
      </c>
      <c r="J1397">
        <f t="shared" si="21"/>
        <v>19500000</v>
      </c>
      <c r="K1397">
        <f>Table1[[#This Row],[Profit]]*100/Table1[[#This Row],[budget]]</f>
        <v>54.166666666666664</v>
      </c>
      <c r="M1397" t="s">
        <v>178</v>
      </c>
      <c r="N1397" t="s">
        <v>1426</v>
      </c>
    </row>
    <row r="1398" spans="1:16" x14ac:dyDescent="0.45">
      <c r="A1398" t="s">
        <v>671</v>
      </c>
      <c r="B1398">
        <v>119</v>
      </c>
      <c r="C1398" t="s">
        <v>1279</v>
      </c>
      <c r="D1398" t="s">
        <v>4962</v>
      </c>
      <c r="E1398" t="s">
        <v>11</v>
      </c>
      <c r="F1398">
        <v>2005</v>
      </c>
      <c r="G1398">
        <v>7.7</v>
      </c>
      <c r="H1398">
        <v>23089926</v>
      </c>
      <c r="I1398">
        <v>15000000</v>
      </c>
      <c r="J1398">
        <f t="shared" si="21"/>
        <v>8089926</v>
      </c>
      <c r="K1398">
        <f>Table1[[#This Row],[Profit]]*100/Table1[[#This Row],[budget]]</f>
        <v>53.932839999999999</v>
      </c>
      <c r="M1398" t="s">
        <v>2286</v>
      </c>
      <c r="N1398" t="s">
        <v>1426</v>
      </c>
    </row>
    <row r="1399" spans="1:16" x14ac:dyDescent="0.45">
      <c r="A1399" t="s">
        <v>1097</v>
      </c>
      <c r="B1399">
        <v>104</v>
      </c>
      <c r="C1399" t="s">
        <v>259</v>
      </c>
      <c r="D1399" t="s">
        <v>4209</v>
      </c>
      <c r="E1399" t="s">
        <v>11</v>
      </c>
      <c r="F1399">
        <v>2007</v>
      </c>
      <c r="G1399">
        <v>6.3</v>
      </c>
      <c r="H1399">
        <v>43097652</v>
      </c>
      <c r="I1399">
        <v>28000000</v>
      </c>
      <c r="J1399">
        <f t="shared" si="21"/>
        <v>15097652</v>
      </c>
      <c r="K1399">
        <f>Table1[[#This Row],[Profit]]*100/Table1[[#This Row],[budget]]</f>
        <v>53.920185714285715</v>
      </c>
      <c r="M1399" t="s">
        <v>589</v>
      </c>
      <c r="N1399" t="s">
        <v>2286</v>
      </c>
    </row>
    <row r="1400" spans="1:16" x14ac:dyDescent="0.45">
      <c r="A1400" t="s">
        <v>296</v>
      </c>
      <c r="B1400">
        <v>120</v>
      </c>
      <c r="C1400" t="s">
        <v>392</v>
      </c>
      <c r="D1400" t="s">
        <v>3221</v>
      </c>
      <c r="E1400" t="s">
        <v>11</v>
      </c>
      <c r="F1400">
        <v>2004</v>
      </c>
      <c r="G1400">
        <v>7.6</v>
      </c>
      <c r="H1400">
        <v>100003492</v>
      </c>
      <c r="I1400">
        <v>65000000</v>
      </c>
      <c r="J1400">
        <f t="shared" si="21"/>
        <v>35003492</v>
      </c>
      <c r="K1400">
        <f>Table1[[#This Row],[Profit]]*100/Table1[[#This Row],[budget]]</f>
        <v>53.851526153846152</v>
      </c>
      <c r="M1400" t="s">
        <v>589</v>
      </c>
      <c r="N1400" t="s">
        <v>1426</v>
      </c>
    </row>
    <row r="1401" spans="1:16" x14ac:dyDescent="0.45">
      <c r="A1401" t="s">
        <v>796</v>
      </c>
      <c r="B1401">
        <v>125</v>
      </c>
      <c r="C1401" t="s">
        <v>353</v>
      </c>
      <c r="D1401" t="s">
        <v>3810</v>
      </c>
      <c r="E1401" t="s">
        <v>11</v>
      </c>
      <c r="F1401">
        <v>1983</v>
      </c>
      <c r="G1401">
        <v>4.9000000000000004</v>
      </c>
      <c r="H1401">
        <v>60000000</v>
      </c>
      <c r="I1401">
        <v>39000000</v>
      </c>
      <c r="J1401">
        <f t="shared" si="21"/>
        <v>21000000</v>
      </c>
      <c r="K1401">
        <f>Table1[[#This Row],[Profit]]*100/Table1[[#This Row],[budget]]</f>
        <v>53.846153846153847</v>
      </c>
      <c r="M1401" t="s">
        <v>302</v>
      </c>
      <c r="N1401" t="s">
        <v>1630</v>
      </c>
    </row>
    <row r="1402" spans="1:16" x14ac:dyDescent="0.45">
      <c r="A1402" t="s">
        <v>513</v>
      </c>
      <c r="B1402">
        <v>95</v>
      </c>
      <c r="C1402" t="s">
        <v>514</v>
      </c>
      <c r="D1402" t="s">
        <v>3053</v>
      </c>
      <c r="E1402" t="s">
        <v>11</v>
      </c>
      <c r="F1402">
        <v>2013</v>
      </c>
      <c r="G1402">
        <v>6.5</v>
      </c>
      <c r="H1402">
        <v>119793567</v>
      </c>
      <c r="I1402">
        <v>78000000</v>
      </c>
      <c r="J1402">
        <f t="shared" si="21"/>
        <v>41793567</v>
      </c>
      <c r="K1402">
        <f>Table1[[#This Row],[Profit]]*100/Table1[[#This Row],[budget]]</f>
        <v>53.581496153846153</v>
      </c>
      <c r="M1402" t="s">
        <v>302</v>
      </c>
      <c r="N1402" t="s">
        <v>6363</v>
      </c>
      <c r="O1402" t="s">
        <v>6364</v>
      </c>
      <c r="P1402" t="s">
        <v>1630</v>
      </c>
    </row>
    <row r="1403" spans="1:16" x14ac:dyDescent="0.45">
      <c r="A1403" t="s">
        <v>1699</v>
      </c>
      <c r="B1403">
        <v>97</v>
      </c>
      <c r="C1403" t="s">
        <v>527</v>
      </c>
      <c r="D1403" t="s">
        <v>5044</v>
      </c>
      <c r="E1403" t="s">
        <v>11</v>
      </c>
      <c r="F1403">
        <v>2000</v>
      </c>
      <c r="G1403">
        <v>4.0999999999999996</v>
      </c>
      <c r="H1403">
        <v>21468807</v>
      </c>
      <c r="I1403">
        <v>14000000</v>
      </c>
      <c r="J1403">
        <f t="shared" si="21"/>
        <v>7468807</v>
      </c>
      <c r="K1403">
        <f>Table1[[#This Row],[Profit]]*100/Table1[[#This Row],[budget]]</f>
        <v>53.348621428571427</v>
      </c>
      <c r="M1403" t="s">
        <v>6366</v>
      </c>
      <c r="N1403" t="s">
        <v>1426</v>
      </c>
    </row>
    <row r="1404" spans="1:16" x14ac:dyDescent="0.45">
      <c r="A1404" t="s">
        <v>1038</v>
      </c>
      <c r="B1404">
        <v>91</v>
      </c>
      <c r="C1404" t="s">
        <v>866</v>
      </c>
      <c r="D1404" t="s">
        <v>4794</v>
      </c>
      <c r="E1404" t="s">
        <v>11</v>
      </c>
      <c r="F1404">
        <v>2001</v>
      </c>
      <c r="G1404">
        <v>5.9</v>
      </c>
      <c r="H1404">
        <v>27087695</v>
      </c>
      <c r="I1404">
        <v>17700000</v>
      </c>
      <c r="J1404">
        <f t="shared" si="21"/>
        <v>9387695</v>
      </c>
      <c r="K1404">
        <f>Table1[[#This Row],[Profit]]*100/Table1[[#This Row],[budget]]</f>
        <v>53.037824858757062</v>
      </c>
      <c r="M1404" t="s">
        <v>302</v>
      </c>
      <c r="N1404" t="s">
        <v>589</v>
      </c>
    </row>
    <row r="1405" spans="1:16" x14ac:dyDescent="0.45">
      <c r="A1405" t="s">
        <v>1537</v>
      </c>
      <c r="B1405">
        <v>107</v>
      </c>
      <c r="C1405" t="s">
        <v>620</v>
      </c>
      <c r="D1405" t="s">
        <v>5882</v>
      </c>
      <c r="E1405" t="s">
        <v>11</v>
      </c>
      <c r="F1405">
        <v>2011</v>
      </c>
      <c r="G1405">
        <v>7.1</v>
      </c>
      <c r="H1405">
        <v>5354039</v>
      </c>
      <c r="I1405">
        <v>3500000</v>
      </c>
      <c r="J1405">
        <f t="shared" si="21"/>
        <v>1854039</v>
      </c>
      <c r="K1405">
        <f>Table1[[#This Row],[Profit]]*100/Table1[[#This Row],[budget]]</f>
        <v>52.972542857142855</v>
      </c>
      <c r="M1405" t="s">
        <v>589</v>
      </c>
      <c r="N1405" t="s">
        <v>1426</v>
      </c>
    </row>
    <row r="1406" spans="1:16" x14ac:dyDescent="0.45">
      <c r="A1406" t="s">
        <v>1210</v>
      </c>
      <c r="B1406">
        <v>85</v>
      </c>
      <c r="C1406" t="s">
        <v>90</v>
      </c>
      <c r="D1406" t="s">
        <v>3673</v>
      </c>
      <c r="E1406" t="s">
        <v>11</v>
      </c>
      <c r="F1406">
        <v>2014</v>
      </c>
      <c r="G1406">
        <v>5.8</v>
      </c>
      <c r="H1406">
        <v>64238770</v>
      </c>
      <c r="I1406">
        <v>42000000</v>
      </c>
      <c r="J1406">
        <f t="shared" si="21"/>
        <v>22238770</v>
      </c>
      <c r="K1406">
        <f>Table1[[#This Row],[Profit]]*100/Table1[[#This Row],[budget]]</f>
        <v>52.94945238095238</v>
      </c>
      <c r="M1406" t="s">
        <v>6362</v>
      </c>
      <c r="N1406" t="s">
        <v>302</v>
      </c>
      <c r="O1406" t="s">
        <v>6363</v>
      </c>
    </row>
    <row r="1407" spans="1:16" x14ac:dyDescent="0.45">
      <c r="A1407" t="s">
        <v>1045</v>
      </c>
      <c r="B1407">
        <v>86</v>
      </c>
      <c r="C1407" t="s">
        <v>395</v>
      </c>
      <c r="D1407" t="s">
        <v>4349</v>
      </c>
      <c r="E1407" t="s">
        <v>11</v>
      </c>
      <c r="F1407">
        <v>2002</v>
      </c>
      <c r="G1407">
        <v>5.8</v>
      </c>
      <c r="H1407">
        <v>38230435</v>
      </c>
      <c r="I1407">
        <v>25000000</v>
      </c>
      <c r="J1407">
        <f t="shared" si="21"/>
        <v>13230435</v>
      </c>
      <c r="K1407">
        <f>Table1[[#This Row],[Profit]]*100/Table1[[#This Row],[budget]]</f>
        <v>52.92174</v>
      </c>
      <c r="M1407" t="s">
        <v>302</v>
      </c>
    </row>
    <row r="1408" spans="1:16" x14ac:dyDescent="0.45">
      <c r="A1408" t="s">
        <v>515</v>
      </c>
      <c r="B1408">
        <v>99</v>
      </c>
      <c r="C1408" t="s">
        <v>71</v>
      </c>
      <c r="D1408" t="s">
        <v>3577</v>
      </c>
      <c r="E1408" t="s">
        <v>11</v>
      </c>
      <c r="F1408">
        <v>2000</v>
      </c>
      <c r="G1408">
        <v>5.9</v>
      </c>
      <c r="H1408">
        <v>70327868</v>
      </c>
      <c r="I1408">
        <v>46000000</v>
      </c>
      <c r="J1408">
        <f t="shared" si="21"/>
        <v>24327868</v>
      </c>
      <c r="K1408">
        <f>Table1[[#This Row],[Profit]]*100/Table1[[#This Row],[budget]]</f>
        <v>52.886669565217389</v>
      </c>
      <c r="M1408" t="s">
        <v>6359</v>
      </c>
      <c r="N1408" t="s">
        <v>1426</v>
      </c>
    </row>
    <row r="1409" spans="1:17" x14ac:dyDescent="0.45">
      <c r="A1409" t="s">
        <v>49</v>
      </c>
      <c r="B1409">
        <v>136</v>
      </c>
      <c r="C1409" t="s">
        <v>21</v>
      </c>
      <c r="D1409" t="s">
        <v>2654</v>
      </c>
      <c r="E1409" t="s">
        <v>11</v>
      </c>
      <c r="F1409">
        <v>2014</v>
      </c>
      <c r="G1409">
        <v>7.8</v>
      </c>
      <c r="H1409">
        <v>259746958</v>
      </c>
      <c r="I1409">
        <v>170000000</v>
      </c>
      <c r="J1409">
        <f t="shared" si="21"/>
        <v>89746958</v>
      </c>
      <c r="K1409">
        <f>Table1[[#This Row],[Profit]]*100/Table1[[#This Row],[budget]]</f>
        <v>52.792328235294114</v>
      </c>
      <c r="M1409" t="s">
        <v>178</v>
      </c>
      <c r="N1409" t="s">
        <v>1630</v>
      </c>
    </row>
    <row r="1410" spans="1:17" x14ac:dyDescent="0.45">
      <c r="A1410" t="s">
        <v>165</v>
      </c>
      <c r="B1410">
        <v>101</v>
      </c>
      <c r="C1410" t="s">
        <v>99</v>
      </c>
      <c r="D1410" t="s">
        <v>2787</v>
      </c>
      <c r="E1410" t="s">
        <v>11</v>
      </c>
      <c r="F1410">
        <v>2014</v>
      </c>
      <c r="G1410">
        <v>5.9</v>
      </c>
      <c r="H1410">
        <v>190871240</v>
      </c>
      <c r="I1410">
        <v>125000000</v>
      </c>
      <c r="J1410">
        <f t="shared" ref="J1410:J1473" si="22">H1410-I1410</f>
        <v>65871240</v>
      </c>
      <c r="K1410">
        <f>Table1[[#This Row],[Profit]]*100/Table1[[#This Row],[budget]]</f>
        <v>52.696992000000002</v>
      </c>
      <c r="M1410" t="s">
        <v>178</v>
      </c>
      <c r="N1410" t="s">
        <v>302</v>
      </c>
      <c r="O1410" t="s">
        <v>1630</v>
      </c>
    </row>
    <row r="1411" spans="1:17" x14ac:dyDescent="0.45">
      <c r="A1411" t="s">
        <v>1153</v>
      </c>
      <c r="B1411">
        <v>129</v>
      </c>
      <c r="C1411" t="s">
        <v>281</v>
      </c>
      <c r="D1411" t="s">
        <v>4023</v>
      </c>
      <c r="E1411" t="s">
        <v>11</v>
      </c>
      <c r="F1411">
        <v>2000</v>
      </c>
      <c r="G1411">
        <v>7.2</v>
      </c>
      <c r="H1411">
        <v>48814909</v>
      </c>
      <c r="I1411">
        <v>32000000</v>
      </c>
      <c r="J1411">
        <f t="shared" si="22"/>
        <v>16814909</v>
      </c>
      <c r="K1411">
        <f>Table1[[#This Row],[Profit]]*100/Table1[[#This Row],[budget]]</f>
        <v>52.546590625</v>
      </c>
      <c r="M1411" t="s">
        <v>589</v>
      </c>
    </row>
    <row r="1412" spans="1:17" x14ac:dyDescent="0.45">
      <c r="A1412" t="s">
        <v>2328</v>
      </c>
      <c r="B1412">
        <v>90</v>
      </c>
      <c r="C1412" t="s">
        <v>2329</v>
      </c>
      <c r="D1412" t="s">
        <v>6068</v>
      </c>
      <c r="E1412" t="s">
        <v>1566</v>
      </c>
      <c r="F1412">
        <v>2008</v>
      </c>
      <c r="G1412">
        <v>8</v>
      </c>
      <c r="H1412">
        <v>2283276</v>
      </c>
      <c r="I1412">
        <v>1500000</v>
      </c>
      <c r="J1412">
        <f t="shared" si="22"/>
        <v>783276</v>
      </c>
      <c r="K1412">
        <f>Table1[[#This Row],[Profit]]*100/Table1[[#This Row],[budget]]</f>
        <v>52.218400000000003</v>
      </c>
      <c r="M1412" t="s">
        <v>6358</v>
      </c>
      <c r="N1412" t="s">
        <v>19</v>
      </c>
      <c r="O1412" t="s">
        <v>589</v>
      </c>
      <c r="P1412" t="s">
        <v>6367</v>
      </c>
      <c r="Q1412" t="s">
        <v>6368</v>
      </c>
    </row>
    <row r="1413" spans="1:17" x14ac:dyDescent="0.45">
      <c r="A1413" t="s">
        <v>14</v>
      </c>
      <c r="B1413">
        <v>143</v>
      </c>
      <c r="C1413" t="s">
        <v>15</v>
      </c>
      <c r="D1413" t="s">
        <v>2601</v>
      </c>
      <c r="E1413" t="s">
        <v>11</v>
      </c>
      <c r="F1413">
        <v>2012</v>
      </c>
      <c r="G1413">
        <v>7.8</v>
      </c>
      <c r="H1413">
        <v>304360277</v>
      </c>
      <c r="I1413">
        <v>200000000</v>
      </c>
      <c r="J1413">
        <f t="shared" si="22"/>
        <v>104360277</v>
      </c>
      <c r="K1413">
        <f>Table1[[#This Row],[Profit]]*100/Table1[[#This Row],[budget]]</f>
        <v>52.180138499999998</v>
      </c>
      <c r="M1413" t="s">
        <v>178</v>
      </c>
      <c r="N1413" t="s">
        <v>1426</v>
      </c>
    </row>
    <row r="1414" spans="1:17" x14ac:dyDescent="0.45">
      <c r="A1414" t="s">
        <v>43</v>
      </c>
      <c r="B1414">
        <v>125</v>
      </c>
      <c r="C1414" t="s">
        <v>71</v>
      </c>
      <c r="D1414" t="s">
        <v>4109</v>
      </c>
      <c r="E1414" t="s">
        <v>11</v>
      </c>
      <c r="F1414">
        <v>1989</v>
      </c>
      <c r="G1414">
        <v>6.6</v>
      </c>
      <c r="H1414">
        <v>45645204</v>
      </c>
      <c r="I1414">
        <v>30000000</v>
      </c>
      <c r="J1414">
        <f t="shared" si="22"/>
        <v>15645204</v>
      </c>
      <c r="K1414">
        <f>Table1[[#This Row],[Profit]]*100/Table1[[#This Row],[budget]]</f>
        <v>52.150680000000001</v>
      </c>
      <c r="M1414" t="s">
        <v>6359</v>
      </c>
      <c r="N1414" t="s">
        <v>1426</v>
      </c>
    </row>
    <row r="1415" spans="1:17" x14ac:dyDescent="0.45">
      <c r="A1415" t="s">
        <v>50</v>
      </c>
      <c r="B1415">
        <v>102</v>
      </c>
      <c r="C1415" t="s">
        <v>147</v>
      </c>
      <c r="D1415" t="s">
        <v>2682</v>
      </c>
      <c r="E1415" t="s">
        <v>11</v>
      </c>
      <c r="F1415">
        <v>2008</v>
      </c>
      <c r="G1415">
        <v>6.4</v>
      </c>
      <c r="H1415">
        <v>227946274</v>
      </c>
      <c r="I1415">
        <v>150000000</v>
      </c>
      <c r="J1415">
        <f t="shared" si="22"/>
        <v>77946274</v>
      </c>
      <c r="K1415">
        <f>Table1[[#This Row],[Profit]]*100/Table1[[#This Row],[budget]]</f>
        <v>51.964182666666666</v>
      </c>
      <c r="M1415" t="s">
        <v>589</v>
      </c>
    </row>
    <row r="1416" spans="1:17" x14ac:dyDescent="0.45">
      <c r="A1416" t="s">
        <v>1303</v>
      </c>
      <c r="B1416">
        <v>98</v>
      </c>
      <c r="C1416" t="s">
        <v>392</v>
      </c>
      <c r="D1416" t="s">
        <v>4255</v>
      </c>
      <c r="E1416" t="s">
        <v>11</v>
      </c>
      <c r="F1416">
        <v>2016</v>
      </c>
      <c r="G1416">
        <v>6.7</v>
      </c>
      <c r="H1416">
        <v>41008532</v>
      </c>
      <c r="I1416">
        <v>27000000</v>
      </c>
      <c r="J1416">
        <f t="shared" si="22"/>
        <v>14008532</v>
      </c>
      <c r="K1416">
        <f>Table1[[#This Row],[Profit]]*100/Table1[[#This Row],[budget]]</f>
        <v>51.883451851851852</v>
      </c>
      <c r="M1416" t="s">
        <v>589</v>
      </c>
      <c r="N1416" t="s">
        <v>1426</v>
      </c>
    </row>
    <row r="1417" spans="1:17" x14ac:dyDescent="0.45">
      <c r="A1417" t="s">
        <v>1469</v>
      </c>
      <c r="B1417">
        <v>77</v>
      </c>
      <c r="C1417" t="s">
        <v>1470</v>
      </c>
      <c r="D1417" t="s">
        <v>4177</v>
      </c>
      <c r="E1417" t="s">
        <v>11</v>
      </c>
      <c r="F1417">
        <v>2000</v>
      </c>
      <c r="G1417">
        <v>6.3</v>
      </c>
      <c r="H1417">
        <v>45542421</v>
      </c>
      <c r="I1417">
        <v>30000000</v>
      </c>
      <c r="J1417">
        <f t="shared" si="22"/>
        <v>15542421</v>
      </c>
      <c r="K1417">
        <f>Table1[[#This Row],[Profit]]*100/Table1[[#This Row],[budget]]</f>
        <v>51.808070000000001</v>
      </c>
      <c r="M1417" t="s">
        <v>302</v>
      </c>
      <c r="N1417" t="s">
        <v>589</v>
      </c>
      <c r="O1417" t="s">
        <v>6363</v>
      </c>
      <c r="P1417" t="s">
        <v>6365</v>
      </c>
    </row>
    <row r="1418" spans="1:17" x14ac:dyDescent="0.45">
      <c r="A1418" t="s">
        <v>352</v>
      </c>
      <c r="B1418">
        <v>96</v>
      </c>
      <c r="C1418" t="s">
        <v>1668</v>
      </c>
      <c r="D1418" t="s">
        <v>5274</v>
      </c>
      <c r="E1418" t="s">
        <v>11</v>
      </c>
      <c r="F1418">
        <v>1990</v>
      </c>
      <c r="G1418">
        <v>7.1</v>
      </c>
      <c r="H1418">
        <v>16667084</v>
      </c>
      <c r="I1418">
        <v>11000000</v>
      </c>
      <c r="J1418">
        <f t="shared" si="22"/>
        <v>5667084</v>
      </c>
      <c r="K1418">
        <f>Table1[[#This Row],[Profit]]*100/Table1[[#This Row],[budget]]</f>
        <v>51.518945454545452</v>
      </c>
      <c r="M1418" t="s">
        <v>999</v>
      </c>
      <c r="N1418" t="s">
        <v>1630</v>
      </c>
    </row>
    <row r="1419" spans="1:17" x14ac:dyDescent="0.45">
      <c r="A1419" t="s">
        <v>459</v>
      </c>
      <c r="B1419">
        <v>98</v>
      </c>
      <c r="C1419" t="s">
        <v>626</v>
      </c>
      <c r="D1419" t="s">
        <v>3850</v>
      </c>
      <c r="E1419" t="s">
        <v>11</v>
      </c>
      <c r="F1419">
        <v>2004</v>
      </c>
      <c r="G1419">
        <v>6.1</v>
      </c>
      <c r="H1419">
        <v>56044241</v>
      </c>
      <c r="I1419">
        <v>37000000</v>
      </c>
      <c r="J1419">
        <f t="shared" si="22"/>
        <v>19044241</v>
      </c>
      <c r="K1419">
        <f>Table1[[#This Row],[Profit]]*100/Table1[[#This Row],[budget]]</f>
        <v>51.470921621621621</v>
      </c>
      <c r="M1419" t="s">
        <v>6364</v>
      </c>
      <c r="N1419" t="s">
        <v>2286</v>
      </c>
    </row>
    <row r="1420" spans="1:17" x14ac:dyDescent="0.45">
      <c r="A1420" t="s">
        <v>831</v>
      </c>
      <c r="B1420">
        <v>133</v>
      </c>
      <c r="C1420" t="s">
        <v>297</v>
      </c>
      <c r="D1420" t="s">
        <v>3485</v>
      </c>
      <c r="E1420" t="s">
        <v>11</v>
      </c>
      <c r="F1420">
        <v>2011</v>
      </c>
      <c r="G1420">
        <v>7.6</v>
      </c>
      <c r="H1420">
        <v>75605492</v>
      </c>
      <c r="I1420">
        <v>50000000</v>
      </c>
      <c r="J1420">
        <f t="shared" si="22"/>
        <v>25605492</v>
      </c>
      <c r="K1420">
        <f>Table1[[#This Row],[Profit]]*100/Table1[[#This Row],[budget]]</f>
        <v>51.210984000000003</v>
      </c>
      <c r="M1420" t="s">
        <v>589</v>
      </c>
      <c r="N1420" t="s">
        <v>6361</v>
      </c>
    </row>
    <row r="1421" spans="1:17" x14ac:dyDescent="0.45">
      <c r="A1421" t="s">
        <v>76</v>
      </c>
      <c r="B1421">
        <v>117</v>
      </c>
      <c r="C1421" t="s">
        <v>407</v>
      </c>
      <c r="D1421" t="s">
        <v>3421</v>
      </c>
      <c r="E1421" t="s">
        <v>11</v>
      </c>
      <c r="F1421">
        <v>2002</v>
      </c>
      <c r="G1421">
        <v>6.7</v>
      </c>
      <c r="H1421">
        <v>81645152</v>
      </c>
      <c r="I1421">
        <v>54000000</v>
      </c>
      <c r="J1421">
        <f t="shared" si="22"/>
        <v>27645152</v>
      </c>
      <c r="K1421">
        <f>Table1[[#This Row],[Profit]]*100/Table1[[#This Row],[budget]]</f>
        <v>51.194725925925923</v>
      </c>
      <c r="M1421" t="s">
        <v>999</v>
      </c>
      <c r="N1421" t="s">
        <v>1630</v>
      </c>
      <c r="O1421" t="s">
        <v>1426</v>
      </c>
    </row>
    <row r="1422" spans="1:17" x14ac:dyDescent="0.45">
      <c r="A1422" t="s">
        <v>1356</v>
      </c>
      <c r="B1422">
        <v>121</v>
      </c>
      <c r="C1422" t="s">
        <v>589</v>
      </c>
      <c r="D1422" t="s">
        <v>4366</v>
      </c>
      <c r="E1422" t="s">
        <v>11</v>
      </c>
      <c r="F1422">
        <v>2013</v>
      </c>
      <c r="G1422">
        <v>7.3</v>
      </c>
      <c r="H1422">
        <v>37738400</v>
      </c>
      <c r="I1422">
        <v>25000000</v>
      </c>
      <c r="J1422">
        <f t="shared" si="22"/>
        <v>12738400</v>
      </c>
      <c r="K1422">
        <f>Table1[[#This Row],[Profit]]*100/Table1[[#This Row],[budget]]</f>
        <v>50.953600000000002</v>
      </c>
    </row>
    <row r="1423" spans="1:17" x14ac:dyDescent="0.45">
      <c r="A1423" t="s">
        <v>542</v>
      </c>
      <c r="B1423">
        <v>128</v>
      </c>
      <c r="C1423" t="s">
        <v>680</v>
      </c>
      <c r="D1423" t="s">
        <v>3383</v>
      </c>
      <c r="E1423" t="s">
        <v>11</v>
      </c>
      <c r="F1423">
        <v>1994</v>
      </c>
      <c r="G1423">
        <v>6</v>
      </c>
      <c r="H1423">
        <v>83000000</v>
      </c>
      <c r="I1423">
        <v>55000000</v>
      </c>
      <c r="J1423">
        <f t="shared" si="22"/>
        <v>28000000</v>
      </c>
      <c r="K1423">
        <f>Table1[[#This Row],[Profit]]*100/Table1[[#This Row],[budget]]</f>
        <v>50.909090909090907</v>
      </c>
      <c r="M1423" t="s">
        <v>1426</v>
      </c>
    </row>
    <row r="1424" spans="1:17" x14ac:dyDescent="0.45">
      <c r="A1424" t="s">
        <v>1527</v>
      </c>
      <c r="B1424">
        <v>97</v>
      </c>
      <c r="C1424" t="s">
        <v>1776</v>
      </c>
      <c r="D1424" t="s">
        <v>4792</v>
      </c>
      <c r="E1424" t="s">
        <v>11</v>
      </c>
      <c r="F1424">
        <v>1999</v>
      </c>
      <c r="G1424">
        <v>2.5</v>
      </c>
      <c r="H1424">
        <v>27141959</v>
      </c>
      <c r="I1424">
        <v>18000000</v>
      </c>
      <c r="J1424">
        <f t="shared" si="22"/>
        <v>9141959</v>
      </c>
      <c r="K1424">
        <f>Table1[[#This Row],[Profit]]*100/Table1[[#This Row],[budget]]</f>
        <v>50.788661111111111</v>
      </c>
      <c r="M1424" t="s">
        <v>6359</v>
      </c>
      <c r="N1424" t="s">
        <v>6363</v>
      </c>
      <c r="O1424" t="s">
        <v>1630</v>
      </c>
    </row>
    <row r="1425" spans="1:17" x14ac:dyDescent="0.45">
      <c r="A1425" t="s">
        <v>2148</v>
      </c>
      <c r="B1425">
        <v>91</v>
      </c>
      <c r="C1425" t="s">
        <v>456</v>
      </c>
      <c r="D1425" t="s">
        <v>5517</v>
      </c>
      <c r="E1425" t="s">
        <v>11</v>
      </c>
      <c r="F1425">
        <v>2008</v>
      </c>
      <c r="G1425">
        <v>6.9</v>
      </c>
      <c r="H1425">
        <v>12055108</v>
      </c>
      <c r="I1425">
        <v>8000000</v>
      </c>
      <c r="J1425">
        <f t="shared" si="22"/>
        <v>4055108</v>
      </c>
      <c r="K1425">
        <f>Table1[[#This Row],[Profit]]*100/Table1[[#This Row],[budget]]</f>
        <v>50.688850000000002</v>
      </c>
      <c r="M1425" t="s">
        <v>589</v>
      </c>
    </row>
    <row r="1426" spans="1:17" x14ac:dyDescent="0.45">
      <c r="A1426" t="s">
        <v>319</v>
      </c>
      <c r="B1426">
        <v>100</v>
      </c>
      <c r="C1426" t="s">
        <v>358</v>
      </c>
      <c r="D1426" t="s">
        <v>3272</v>
      </c>
      <c r="E1426" t="s">
        <v>11</v>
      </c>
      <c r="F1426">
        <v>2002</v>
      </c>
      <c r="G1426">
        <v>5.5</v>
      </c>
      <c r="H1426">
        <v>90341670</v>
      </c>
      <c r="I1426">
        <v>60000000</v>
      </c>
      <c r="J1426">
        <f t="shared" si="22"/>
        <v>30341670</v>
      </c>
      <c r="K1426">
        <f>Table1[[#This Row],[Profit]]*100/Table1[[#This Row],[budget]]</f>
        <v>50.569450000000003</v>
      </c>
      <c r="M1426" t="s">
        <v>178</v>
      </c>
      <c r="N1426" t="s">
        <v>6364</v>
      </c>
      <c r="O1426" t="s">
        <v>1426</v>
      </c>
    </row>
    <row r="1427" spans="1:17" x14ac:dyDescent="0.45">
      <c r="A1427" t="s">
        <v>428</v>
      </c>
      <c r="B1427">
        <v>107</v>
      </c>
      <c r="C1427" t="s">
        <v>429</v>
      </c>
      <c r="D1427" t="s">
        <v>2968</v>
      </c>
      <c r="E1427" t="s">
        <v>11</v>
      </c>
      <c r="F1427">
        <v>2007</v>
      </c>
      <c r="G1427">
        <v>7.1</v>
      </c>
      <c r="H1427">
        <v>127706877</v>
      </c>
      <c r="I1427">
        <v>85000000</v>
      </c>
      <c r="J1427">
        <f t="shared" si="22"/>
        <v>42706877</v>
      </c>
      <c r="K1427">
        <f>Table1[[#This Row],[Profit]]*100/Table1[[#This Row],[budget]]</f>
        <v>50.243384705882356</v>
      </c>
      <c r="M1427" t="s">
        <v>302</v>
      </c>
      <c r="N1427" t="s">
        <v>6363</v>
      </c>
      <c r="O1427" t="s">
        <v>6364</v>
      </c>
      <c r="P1427" t="s">
        <v>6365</v>
      </c>
      <c r="Q1427" t="s">
        <v>2286</v>
      </c>
    </row>
    <row r="1428" spans="1:17" x14ac:dyDescent="0.45">
      <c r="A1428" t="s">
        <v>464</v>
      </c>
      <c r="B1428">
        <v>88</v>
      </c>
      <c r="C1428" t="s">
        <v>259</v>
      </c>
      <c r="D1428" t="s">
        <v>3007</v>
      </c>
      <c r="E1428" t="s">
        <v>11</v>
      </c>
      <c r="F1428">
        <v>2008</v>
      </c>
      <c r="G1428">
        <v>5.6</v>
      </c>
      <c r="H1428">
        <v>120136047</v>
      </c>
      <c r="I1428">
        <v>80000000</v>
      </c>
      <c r="J1428">
        <f t="shared" si="22"/>
        <v>40136047</v>
      </c>
      <c r="K1428">
        <f>Table1[[#This Row],[Profit]]*100/Table1[[#This Row],[budget]]</f>
        <v>50.170058750000003</v>
      </c>
      <c r="M1428" t="s">
        <v>589</v>
      </c>
      <c r="N1428" t="s">
        <v>2286</v>
      </c>
    </row>
    <row r="1429" spans="1:17" x14ac:dyDescent="0.45">
      <c r="A1429" t="s">
        <v>269</v>
      </c>
      <c r="B1429">
        <v>111</v>
      </c>
      <c r="C1429" t="s">
        <v>854</v>
      </c>
      <c r="D1429" t="s">
        <v>4606</v>
      </c>
      <c r="E1429" t="s">
        <v>11</v>
      </c>
      <c r="F1429">
        <v>2008</v>
      </c>
      <c r="G1429">
        <v>7.3</v>
      </c>
      <c r="H1429">
        <v>30028592</v>
      </c>
      <c r="I1429">
        <v>20000000</v>
      </c>
      <c r="J1429">
        <f t="shared" si="22"/>
        <v>10028592</v>
      </c>
      <c r="K1429">
        <f>Table1[[#This Row],[Profit]]*100/Table1[[#This Row],[budget]]</f>
        <v>50.142960000000002</v>
      </c>
      <c r="M1429" t="s">
        <v>589</v>
      </c>
      <c r="N1429" t="s">
        <v>2286</v>
      </c>
      <c r="O1429" t="s">
        <v>1426</v>
      </c>
    </row>
    <row r="1430" spans="1:17" x14ac:dyDescent="0.45">
      <c r="A1430" t="s">
        <v>1485</v>
      </c>
      <c r="B1430">
        <v>98</v>
      </c>
      <c r="C1430" t="s">
        <v>407</v>
      </c>
      <c r="D1430" t="s">
        <v>4612</v>
      </c>
      <c r="E1430" t="s">
        <v>11</v>
      </c>
      <c r="F1430">
        <v>2009</v>
      </c>
      <c r="G1430">
        <v>6.5</v>
      </c>
      <c r="H1430">
        <v>29975979</v>
      </c>
      <c r="I1430">
        <v>20000000</v>
      </c>
      <c r="J1430">
        <f t="shared" si="22"/>
        <v>9975979</v>
      </c>
      <c r="K1430">
        <f>Table1[[#This Row],[Profit]]*100/Table1[[#This Row],[budget]]</f>
        <v>49.879894999999998</v>
      </c>
      <c r="M1430" t="s">
        <v>999</v>
      </c>
      <c r="N1430" t="s">
        <v>1630</v>
      </c>
      <c r="O1430" t="s">
        <v>1426</v>
      </c>
    </row>
    <row r="1431" spans="1:17" x14ac:dyDescent="0.45">
      <c r="A1431" t="s">
        <v>671</v>
      </c>
      <c r="B1431">
        <v>96</v>
      </c>
      <c r="C1431" t="s">
        <v>48</v>
      </c>
      <c r="D1431" t="s">
        <v>4898</v>
      </c>
      <c r="E1431" t="s">
        <v>11</v>
      </c>
      <c r="F1431">
        <v>2008</v>
      </c>
      <c r="G1431">
        <v>7.2</v>
      </c>
      <c r="H1431">
        <v>23213577</v>
      </c>
      <c r="I1431">
        <v>15500000</v>
      </c>
      <c r="J1431">
        <f t="shared" si="22"/>
        <v>7713577</v>
      </c>
      <c r="K1431">
        <f>Table1[[#This Row],[Profit]]*100/Table1[[#This Row],[budget]]</f>
        <v>49.765012903225809</v>
      </c>
      <c r="M1431" t="s">
        <v>2286</v>
      </c>
    </row>
    <row r="1432" spans="1:17" x14ac:dyDescent="0.45">
      <c r="A1432" t="s">
        <v>1574</v>
      </c>
      <c r="B1432">
        <v>81</v>
      </c>
      <c r="C1432" t="s">
        <v>395</v>
      </c>
      <c r="D1432" t="s">
        <v>4760</v>
      </c>
      <c r="E1432" t="s">
        <v>11</v>
      </c>
      <c r="F1432">
        <v>1996</v>
      </c>
      <c r="G1432">
        <v>5.3</v>
      </c>
      <c r="H1432">
        <v>26906039</v>
      </c>
      <c r="I1432">
        <v>18000000</v>
      </c>
      <c r="J1432">
        <f t="shared" si="22"/>
        <v>8906039</v>
      </c>
      <c r="K1432">
        <f>Table1[[#This Row],[Profit]]*100/Table1[[#This Row],[budget]]</f>
        <v>49.477994444444441</v>
      </c>
      <c r="M1432" t="s">
        <v>302</v>
      </c>
    </row>
    <row r="1433" spans="1:17" x14ac:dyDescent="0.45">
      <c r="A1433" t="s">
        <v>237</v>
      </c>
      <c r="B1433">
        <v>129</v>
      </c>
      <c r="C1433" t="s">
        <v>238</v>
      </c>
      <c r="D1433" t="s">
        <v>2781</v>
      </c>
      <c r="E1433" t="s">
        <v>11</v>
      </c>
      <c r="F1433">
        <v>2011</v>
      </c>
      <c r="G1433">
        <v>7.5</v>
      </c>
      <c r="H1433">
        <v>186830669</v>
      </c>
      <c r="I1433">
        <v>125000000</v>
      </c>
      <c r="J1433">
        <f t="shared" si="22"/>
        <v>61830669</v>
      </c>
      <c r="K1433">
        <f>Table1[[#This Row],[Profit]]*100/Table1[[#This Row],[budget]]</f>
        <v>49.4645352</v>
      </c>
      <c r="M1433" t="s">
        <v>178</v>
      </c>
      <c r="N1433" t="s">
        <v>6359</v>
      </c>
      <c r="O1433" t="s">
        <v>6366</v>
      </c>
      <c r="P1433" t="s">
        <v>1426</v>
      </c>
    </row>
    <row r="1434" spans="1:17" x14ac:dyDescent="0.45">
      <c r="A1434" t="s">
        <v>83</v>
      </c>
      <c r="B1434">
        <v>124</v>
      </c>
      <c r="C1434" t="s">
        <v>51</v>
      </c>
      <c r="D1434" t="s">
        <v>2785</v>
      </c>
      <c r="E1434" t="s">
        <v>11</v>
      </c>
      <c r="F1434">
        <v>2004</v>
      </c>
      <c r="G1434">
        <v>6.4</v>
      </c>
      <c r="H1434">
        <v>186739919</v>
      </c>
      <c r="I1434">
        <v>125000000</v>
      </c>
      <c r="J1434">
        <f t="shared" si="22"/>
        <v>61739919</v>
      </c>
      <c r="K1434">
        <f>Table1[[#This Row],[Profit]]*100/Table1[[#This Row],[budget]]</f>
        <v>49.391935199999999</v>
      </c>
      <c r="M1434" t="s">
        <v>178</v>
      </c>
      <c r="N1434" t="s">
        <v>1630</v>
      </c>
      <c r="O1434" t="s">
        <v>1426</v>
      </c>
    </row>
    <row r="1435" spans="1:17" x14ac:dyDescent="0.45">
      <c r="A1435" t="s">
        <v>1109</v>
      </c>
      <c r="B1435">
        <v>109</v>
      </c>
      <c r="C1435" t="s">
        <v>297</v>
      </c>
      <c r="D1435" t="s">
        <v>3902</v>
      </c>
      <c r="E1435" t="s">
        <v>11</v>
      </c>
      <c r="F1435">
        <v>2003</v>
      </c>
      <c r="G1435">
        <v>6.9</v>
      </c>
      <c r="H1435">
        <v>52277485</v>
      </c>
      <c r="I1435">
        <v>35000000</v>
      </c>
      <c r="J1435">
        <f t="shared" si="22"/>
        <v>17277485</v>
      </c>
      <c r="K1435">
        <f>Table1[[#This Row],[Profit]]*100/Table1[[#This Row],[budget]]</f>
        <v>49.364242857142855</v>
      </c>
      <c r="M1435" t="s">
        <v>589</v>
      </c>
      <c r="N1435" t="s">
        <v>6361</v>
      </c>
    </row>
    <row r="1436" spans="1:17" x14ac:dyDescent="0.45">
      <c r="A1436" t="s">
        <v>151</v>
      </c>
      <c r="B1436">
        <v>93</v>
      </c>
      <c r="C1436" t="s">
        <v>90</v>
      </c>
      <c r="D1436" t="s">
        <v>2719</v>
      </c>
      <c r="E1436" t="s">
        <v>11</v>
      </c>
      <c r="F1436">
        <v>2012</v>
      </c>
      <c r="G1436">
        <v>6.9</v>
      </c>
      <c r="H1436">
        <v>216366733</v>
      </c>
      <c r="I1436">
        <v>145000000</v>
      </c>
      <c r="J1436">
        <f t="shared" si="22"/>
        <v>71366733</v>
      </c>
      <c r="K1436">
        <f>Table1[[#This Row],[Profit]]*100/Table1[[#This Row],[budget]]</f>
        <v>49.218436551724139</v>
      </c>
      <c r="M1436" t="s">
        <v>6362</v>
      </c>
      <c r="N1436" t="s">
        <v>302</v>
      </c>
      <c r="O1436" t="s">
        <v>6363</v>
      </c>
    </row>
    <row r="1437" spans="1:17" x14ac:dyDescent="0.45">
      <c r="A1437" t="s">
        <v>188</v>
      </c>
      <c r="B1437">
        <v>122</v>
      </c>
      <c r="C1437" t="s">
        <v>367</v>
      </c>
      <c r="D1437" t="s">
        <v>4739</v>
      </c>
      <c r="E1437" t="s">
        <v>11</v>
      </c>
      <c r="F1437">
        <v>1989</v>
      </c>
      <c r="G1437">
        <v>7.9</v>
      </c>
      <c r="H1437">
        <v>26830000</v>
      </c>
      <c r="I1437">
        <v>18000000</v>
      </c>
      <c r="J1437">
        <f t="shared" si="22"/>
        <v>8830000</v>
      </c>
      <c r="K1437">
        <f>Table1[[#This Row],[Profit]]*100/Table1[[#This Row],[budget]]</f>
        <v>49.055555555555557</v>
      </c>
      <c r="M1437" t="s">
        <v>6367</v>
      </c>
      <c r="N1437" t="s">
        <v>6368</v>
      </c>
    </row>
    <row r="1438" spans="1:17" x14ac:dyDescent="0.45">
      <c r="A1438" t="s">
        <v>934</v>
      </c>
      <c r="B1438">
        <v>98</v>
      </c>
      <c r="C1438" t="s">
        <v>527</v>
      </c>
      <c r="D1438" t="s">
        <v>3744</v>
      </c>
      <c r="E1438" t="s">
        <v>11</v>
      </c>
      <c r="F1438">
        <v>2003</v>
      </c>
      <c r="G1438">
        <v>5.8</v>
      </c>
      <c r="H1438">
        <v>59588068</v>
      </c>
      <c r="I1438">
        <v>40000000</v>
      </c>
      <c r="J1438">
        <f t="shared" si="22"/>
        <v>19588068</v>
      </c>
      <c r="K1438">
        <f>Table1[[#This Row],[Profit]]*100/Table1[[#This Row],[budget]]</f>
        <v>48.970170000000003</v>
      </c>
      <c r="M1438" t="s">
        <v>6366</v>
      </c>
      <c r="N1438" t="s">
        <v>1426</v>
      </c>
    </row>
    <row r="1439" spans="1:17" x14ac:dyDescent="0.45">
      <c r="A1439" t="s">
        <v>1480</v>
      </c>
      <c r="B1439">
        <v>115</v>
      </c>
      <c r="C1439" t="s">
        <v>396</v>
      </c>
      <c r="D1439" t="s">
        <v>4602</v>
      </c>
      <c r="E1439" t="s">
        <v>11</v>
      </c>
      <c r="F1439">
        <v>1998</v>
      </c>
      <c r="G1439">
        <v>6.5</v>
      </c>
      <c r="H1439">
        <v>29753944</v>
      </c>
      <c r="I1439">
        <v>20000000</v>
      </c>
      <c r="J1439">
        <f t="shared" si="22"/>
        <v>9753944</v>
      </c>
      <c r="K1439">
        <f>Table1[[#This Row],[Profit]]*100/Table1[[#This Row],[budget]]</f>
        <v>48.76972</v>
      </c>
      <c r="M1439" t="s">
        <v>589</v>
      </c>
      <c r="N1439" t="s">
        <v>6366</v>
      </c>
      <c r="O1439" t="s">
        <v>1426</v>
      </c>
    </row>
    <row r="1440" spans="1:17" x14ac:dyDescent="0.45">
      <c r="A1440" t="s">
        <v>918</v>
      </c>
      <c r="B1440">
        <v>91</v>
      </c>
      <c r="C1440" t="s">
        <v>680</v>
      </c>
      <c r="D1440" t="s">
        <v>3603</v>
      </c>
      <c r="E1440" t="s">
        <v>11</v>
      </c>
      <c r="F1440">
        <v>2002</v>
      </c>
      <c r="G1440">
        <v>6.5</v>
      </c>
      <c r="H1440">
        <v>66790248</v>
      </c>
      <c r="I1440">
        <v>45000000</v>
      </c>
      <c r="J1440">
        <f t="shared" si="22"/>
        <v>21790248</v>
      </c>
      <c r="K1440">
        <f>Table1[[#This Row],[Profit]]*100/Table1[[#This Row],[budget]]</f>
        <v>48.422773333333332</v>
      </c>
      <c r="M1440" t="s">
        <v>1426</v>
      </c>
    </row>
    <row r="1441" spans="1:16" x14ac:dyDescent="0.45">
      <c r="A1441" t="s">
        <v>430</v>
      </c>
      <c r="B1441">
        <v>115</v>
      </c>
      <c r="C1441" t="s">
        <v>222</v>
      </c>
      <c r="D1441" t="s">
        <v>2969</v>
      </c>
      <c r="E1441" t="s">
        <v>11</v>
      </c>
      <c r="F1441">
        <v>2012</v>
      </c>
      <c r="G1441">
        <v>6.8</v>
      </c>
      <c r="H1441">
        <v>126149655</v>
      </c>
      <c r="I1441">
        <v>85000000</v>
      </c>
      <c r="J1441">
        <f t="shared" si="22"/>
        <v>41149655</v>
      </c>
      <c r="K1441">
        <f>Table1[[#This Row],[Profit]]*100/Table1[[#This Row],[budget]]</f>
        <v>48.411358823529412</v>
      </c>
      <c r="M1441" t="s">
        <v>6359</v>
      </c>
      <c r="N1441" t="s">
        <v>6366</v>
      </c>
      <c r="O1441" t="s">
        <v>1426</v>
      </c>
    </row>
    <row r="1442" spans="1:16" x14ac:dyDescent="0.45">
      <c r="A1442" t="s">
        <v>316</v>
      </c>
      <c r="B1442">
        <v>98</v>
      </c>
      <c r="C1442" t="s">
        <v>306</v>
      </c>
      <c r="D1442" t="s">
        <v>2862</v>
      </c>
      <c r="E1442" t="s">
        <v>11</v>
      </c>
      <c r="F1442">
        <v>2010</v>
      </c>
      <c r="G1442">
        <v>5.5</v>
      </c>
      <c r="H1442">
        <v>148383780</v>
      </c>
      <c r="I1442">
        <v>100000000</v>
      </c>
      <c r="J1442">
        <f t="shared" si="22"/>
        <v>48383780</v>
      </c>
      <c r="K1442">
        <f>Table1[[#This Row],[Profit]]*100/Table1[[#This Row],[budget]]</f>
        <v>48.383780000000002</v>
      </c>
      <c r="M1442" t="s">
        <v>2286</v>
      </c>
    </row>
    <row r="1443" spans="1:16" x14ac:dyDescent="0.45">
      <c r="A1443" t="s">
        <v>579</v>
      </c>
      <c r="B1443">
        <v>141</v>
      </c>
      <c r="C1443" t="s">
        <v>580</v>
      </c>
      <c r="D1443" t="s">
        <v>3176</v>
      </c>
      <c r="E1443" t="s">
        <v>11</v>
      </c>
      <c r="F1443">
        <v>2001</v>
      </c>
      <c r="G1443">
        <v>6.9</v>
      </c>
      <c r="H1443">
        <v>100614858</v>
      </c>
      <c r="I1443">
        <v>68000000</v>
      </c>
      <c r="J1443">
        <f t="shared" si="22"/>
        <v>32614858</v>
      </c>
      <c r="K1443">
        <f>Table1[[#This Row],[Profit]]*100/Table1[[#This Row],[budget]]</f>
        <v>47.963026470588233</v>
      </c>
      <c r="M1443" t="s">
        <v>6366</v>
      </c>
      <c r="N1443" t="s">
        <v>2286</v>
      </c>
      <c r="O1443" t="s">
        <v>1630</v>
      </c>
      <c r="P1443" t="s">
        <v>1426</v>
      </c>
    </row>
    <row r="1444" spans="1:16" x14ac:dyDescent="0.45">
      <c r="A1444" t="s">
        <v>1618</v>
      </c>
      <c r="B1444">
        <v>94</v>
      </c>
      <c r="C1444" t="s">
        <v>922</v>
      </c>
      <c r="D1444" t="s">
        <v>4965</v>
      </c>
      <c r="E1444" t="s">
        <v>11</v>
      </c>
      <c r="F1444">
        <v>1993</v>
      </c>
      <c r="G1444">
        <v>5.5</v>
      </c>
      <c r="H1444">
        <v>22189039</v>
      </c>
      <c r="I1444">
        <v>15000000</v>
      </c>
      <c r="J1444">
        <f t="shared" si="22"/>
        <v>7189039</v>
      </c>
      <c r="K1444">
        <f>Table1[[#This Row],[Profit]]*100/Table1[[#This Row],[budget]]</f>
        <v>47.926926666666667</v>
      </c>
      <c r="M1444" t="s">
        <v>6359</v>
      </c>
      <c r="N1444" t="s">
        <v>589</v>
      </c>
      <c r="O1444" t="s">
        <v>2286</v>
      </c>
      <c r="P1444" t="s">
        <v>1426</v>
      </c>
    </row>
    <row r="1445" spans="1:16" x14ac:dyDescent="0.45">
      <c r="A1445" t="s">
        <v>380</v>
      </c>
      <c r="B1445">
        <v>106</v>
      </c>
      <c r="C1445" t="s">
        <v>354</v>
      </c>
      <c r="D1445" t="s">
        <v>3730</v>
      </c>
      <c r="E1445" t="s">
        <v>11</v>
      </c>
      <c r="F1445">
        <v>2001</v>
      </c>
      <c r="G1445">
        <v>6.4</v>
      </c>
      <c r="H1445">
        <v>59068786</v>
      </c>
      <c r="I1445">
        <v>40000000</v>
      </c>
      <c r="J1445">
        <f t="shared" si="22"/>
        <v>19068786</v>
      </c>
      <c r="K1445">
        <f>Table1[[#This Row],[Profit]]*100/Table1[[#This Row],[budget]]</f>
        <v>47.671965</v>
      </c>
      <c r="M1445" t="s">
        <v>589</v>
      </c>
      <c r="N1445" t="s">
        <v>1426</v>
      </c>
      <c r="O1445" t="s">
        <v>6368</v>
      </c>
    </row>
    <row r="1446" spans="1:16" x14ac:dyDescent="0.45">
      <c r="A1446" t="s">
        <v>205</v>
      </c>
      <c r="B1446">
        <v>130</v>
      </c>
      <c r="C1446" t="s">
        <v>533</v>
      </c>
      <c r="D1446" t="s">
        <v>3119</v>
      </c>
      <c r="E1446" t="s">
        <v>11</v>
      </c>
      <c r="F1446">
        <v>2006</v>
      </c>
      <c r="G1446">
        <v>6.5</v>
      </c>
      <c r="H1446">
        <v>103338338</v>
      </c>
      <c r="I1446">
        <v>70000000</v>
      </c>
      <c r="J1446">
        <f t="shared" si="22"/>
        <v>33338338</v>
      </c>
      <c r="K1446">
        <f>Table1[[#This Row],[Profit]]*100/Table1[[#This Row],[budget]]</f>
        <v>47.626197142857144</v>
      </c>
      <c r="M1446" t="s">
        <v>6360</v>
      </c>
      <c r="N1446" t="s">
        <v>6365</v>
      </c>
    </row>
    <row r="1447" spans="1:16" x14ac:dyDescent="0.45">
      <c r="A1447" t="s">
        <v>1340</v>
      </c>
      <c r="B1447">
        <v>98</v>
      </c>
      <c r="C1447" t="s">
        <v>88</v>
      </c>
      <c r="D1447" t="s">
        <v>4351</v>
      </c>
      <c r="E1447" t="s">
        <v>11</v>
      </c>
      <c r="F1447">
        <v>2001</v>
      </c>
      <c r="G1447">
        <v>6.6</v>
      </c>
      <c r="H1447">
        <v>36833473</v>
      </c>
      <c r="I1447">
        <v>25000000</v>
      </c>
      <c r="J1447">
        <f t="shared" si="22"/>
        <v>11833473</v>
      </c>
      <c r="K1447">
        <f>Table1[[#This Row],[Profit]]*100/Table1[[#This Row],[budget]]</f>
        <v>47.333891999999999</v>
      </c>
      <c r="M1447" t="s">
        <v>6359</v>
      </c>
      <c r="N1447" t="s">
        <v>589</v>
      </c>
      <c r="O1447" t="s">
        <v>1426</v>
      </c>
    </row>
    <row r="1448" spans="1:16" x14ac:dyDescent="0.45">
      <c r="A1448" t="s">
        <v>1270</v>
      </c>
      <c r="B1448">
        <v>94</v>
      </c>
      <c r="C1448" t="s">
        <v>302</v>
      </c>
      <c r="D1448" t="s">
        <v>5630</v>
      </c>
      <c r="E1448" t="s">
        <v>11</v>
      </c>
      <c r="F1448">
        <v>2013</v>
      </c>
      <c r="G1448">
        <v>4.3</v>
      </c>
      <c r="H1448">
        <v>8828771</v>
      </c>
      <c r="I1448">
        <v>6000000</v>
      </c>
      <c r="J1448">
        <f t="shared" si="22"/>
        <v>2828771</v>
      </c>
      <c r="K1448">
        <f>Table1[[#This Row],[Profit]]*100/Table1[[#This Row],[budget]]</f>
        <v>47.146183333333333</v>
      </c>
    </row>
    <row r="1449" spans="1:16" x14ac:dyDescent="0.45">
      <c r="A1449" t="s">
        <v>93</v>
      </c>
      <c r="B1449">
        <v>151</v>
      </c>
      <c r="C1449" t="s">
        <v>392</v>
      </c>
      <c r="D1449" t="s">
        <v>2936</v>
      </c>
      <c r="E1449" t="s">
        <v>11</v>
      </c>
      <c r="F1449">
        <v>2006</v>
      </c>
      <c r="G1449">
        <v>8.5</v>
      </c>
      <c r="H1449">
        <v>132373442</v>
      </c>
      <c r="I1449">
        <v>90000000</v>
      </c>
      <c r="J1449">
        <f t="shared" si="22"/>
        <v>42373442</v>
      </c>
      <c r="K1449">
        <f>Table1[[#This Row],[Profit]]*100/Table1[[#This Row],[budget]]</f>
        <v>47.081602222222223</v>
      </c>
      <c r="M1449" t="s">
        <v>589</v>
      </c>
      <c r="N1449" t="s">
        <v>1426</v>
      </c>
    </row>
    <row r="1450" spans="1:16" x14ac:dyDescent="0.45">
      <c r="A1450" t="s">
        <v>457</v>
      </c>
      <c r="B1450">
        <v>101</v>
      </c>
      <c r="C1450" t="s">
        <v>187</v>
      </c>
      <c r="D1450" t="s">
        <v>3279</v>
      </c>
      <c r="E1450" t="s">
        <v>11</v>
      </c>
      <c r="F1450">
        <v>2004</v>
      </c>
      <c r="G1450">
        <v>6.1</v>
      </c>
      <c r="H1450">
        <v>88200225</v>
      </c>
      <c r="I1450">
        <v>60000000</v>
      </c>
      <c r="J1450">
        <f t="shared" si="22"/>
        <v>28200225</v>
      </c>
      <c r="K1450">
        <f>Table1[[#This Row],[Profit]]*100/Table1[[#This Row],[budget]]</f>
        <v>47.000374999999998</v>
      </c>
      <c r="M1450" t="s">
        <v>6359</v>
      </c>
    </row>
    <row r="1451" spans="1:16" x14ac:dyDescent="0.45">
      <c r="A1451" t="s">
        <v>558</v>
      </c>
      <c r="B1451">
        <v>97</v>
      </c>
      <c r="C1451" t="s">
        <v>559</v>
      </c>
      <c r="D1451" t="s">
        <v>3105</v>
      </c>
      <c r="E1451" t="s">
        <v>11</v>
      </c>
      <c r="F1451">
        <v>2016</v>
      </c>
      <c r="G1451">
        <v>6.3</v>
      </c>
      <c r="H1451">
        <v>107225164</v>
      </c>
      <c r="I1451">
        <v>73000000</v>
      </c>
      <c r="J1451">
        <f t="shared" si="22"/>
        <v>34225164</v>
      </c>
      <c r="K1451">
        <f>Table1[[#This Row],[Profit]]*100/Table1[[#This Row],[budget]]</f>
        <v>46.883786301369859</v>
      </c>
      <c r="M1451" t="s">
        <v>6362</v>
      </c>
      <c r="N1451" t="s">
        <v>302</v>
      </c>
      <c r="O1451" t="s">
        <v>6363</v>
      </c>
    </row>
    <row r="1452" spans="1:16" x14ac:dyDescent="0.45">
      <c r="A1452" t="s">
        <v>1203</v>
      </c>
      <c r="B1452">
        <v>115</v>
      </c>
      <c r="C1452" t="s">
        <v>866</v>
      </c>
      <c r="D1452" t="s">
        <v>5193</v>
      </c>
      <c r="E1452" t="s">
        <v>11</v>
      </c>
      <c r="F1452">
        <v>2013</v>
      </c>
      <c r="G1452">
        <v>7.8</v>
      </c>
      <c r="H1452">
        <v>17613460</v>
      </c>
      <c r="I1452">
        <v>12000000</v>
      </c>
      <c r="J1452">
        <f t="shared" si="22"/>
        <v>5613460</v>
      </c>
      <c r="K1452">
        <f>Table1[[#This Row],[Profit]]*100/Table1[[#This Row],[budget]]</f>
        <v>46.778833333333331</v>
      </c>
      <c r="M1452" t="s">
        <v>302</v>
      </c>
      <c r="N1452" t="s">
        <v>589</v>
      </c>
    </row>
    <row r="1453" spans="1:16" x14ac:dyDescent="0.45">
      <c r="A1453" t="s">
        <v>535</v>
      </c>
      <c r="B1453">
        <v>118</v>
      </c>
      <c r="C1453" t="s">
        <v>392</v>
      </c>
      <c r="D1453" t="s">
        <v>3464</v>
      </c>
      <c r="E1453" t="s">
        <v>11</v>
      </c>
      <c r="F1453">
        <v>2009</v>
      </c>
      <c r="G1453">
        <v>7.4</v>
      </c>
      <c r="H1453">
        <v>73343413</v>
      </c>
      <c r="I1453">
        <v>50000000</v>
      </c>
      <c r="J1453">
        <f t="shared" si="22"/>
        <v>23343413</v>
      </c>
      <c r="K1453">
        <f>Table1[[#This Row],[Profit]]*100/Table1[[#This Row],[budget]]</f>
        <v>46.686826000000003</v>
      </c>
      <c r="M1453" t="s">
        <v>589</v>
      </c>
      <c r="N1453" t="s">
        <v>1426</v>
      </c>
    </row>
    <row r="1454" spans="1:16" x14ac:dyDescent="0.45">
      <c r="A1454" t="s">
        <v>1350</v>
      </c>
      <c r="B1454">
        <v>103</v>
      </c>
      <c r="C1454" t="s">
        <v>13</v>
      </c>
      <c r="D1454" t="s">
        <v>4763</v>
      </c>
      <c r="E1454" t="s">
        <v>11</v>
      </c>
      <c r="F1454">
        <v>1984</v>
      </c>
      <c r="G1454">
        <v>5.8</v>
      </c>
      <c r="H1454">
        <v>26400000</v>
      </c>
      <c r="I1454">
        <v>18000000</v>
      </c>
      <c r="J1454">
        <f t="shared" si="22"/>
        <v>8400000</v>
      </c>
      <c r="K1454">
        <f>Table1[[#This Row],[Profit]]*100/Table1[[#This Row],[budget]]</f>
        <v>46.666666666666664</v>
      </c>
      <c r="M1454" t="s">
        <v>178</v>
      </c>
      <c r="N1454" t="s">
        <v>6364</v>
      </c>
    </row>
    <row r="1455" spans="1:16" x14ac:dyDescent="0.45">
      <c r="A1455" t="s">
        <v>2448</v>
      </c>
      <c r="B1455">
        <v>88</v>
      </c>
      <c r="C1455" t="s">
        <v>302</v>
      </c>
      <c r="D1455" t="s">
        <v>6181</v>
      </c>
      <c r="E1455" t="s">
        <v>11</v>
      </c>
      <c r="F1455">
        <v>2012</v>
      </c>
      <c r="G1455">
        <v>6</v>
      </c>
      <c r="H1455">
        <v>1243961</v>
      </c>
      <c r="I1455">
        <v>850000</v>
      </c>
      <c r="J1455">
        <f t="shared" si="22"/>
        <v>393961</v>
      </c>
      <c r="K1455">
        <f>Table1[[#This Row],[Profit]]*100/Table1[[#This Row],[budget]]</f>
        <v>46.348352941176472</v>
      </c>
    </row>
    <row r="1456" spans="1:16" x14ac:dyDescent="0.45">
      <c r="A1456" t="s">
        <v>1112</v>
      </c>
      <c r="B1456">
        <v>98</v>
      </c>
      <c r="C1456" t="s">
        <v>306</v>
      </c>
      <c r="D1456" t="s">
        <v>4064</v>
      </c>
      <c r="E1456" t="s">
        <v>11</v>
      </c>
      <c r="F1456">
        <v>2005</v>
      </c>
      <c r="G1456">
        <v>5.9</v>
      </c>
      <c r="H1456">
        <v>43894863</v>
      </c>
      <c r="I1456">
        <v>30000000</v>
      </c>
      <c r="J1456">
        <f t="shared" si="22"/>
        <v>13894863</v>
      </c>
      <c r="K1456">
        <f>Table1[[#This Row],[Profit]]*100/Table1[[#This Row],[budget]]</f>
        <v>46.316209999999998</v>
      </c>
      <c r="M1456" t="s">
        <v>2286</v>
      </c>
    </row>
    <row r="1457" spans="1:18" x14ac:dyDescent="0.45">
      <c r="A1457" t="s">
        <v>16</v>
      </c>
      <c r="B1457">
        <v>118</v>
      </c>
      <c r="C1457" t="s">
        <v>357</v>
      </c>
      <c r="D1457" t="s">
        <v>3579</v>
      </c>
      <c r="E1457" t="s">
        <v>11</v>
      </c>
      <c r="F1457">
        <v>2002</v>
      </c>
      <c r="G1457">
        <v>7.2</v>
      </c>
      <c r="H1457">
        <v>67263182</v>
      </c>
      <c r="I1457">
        <v>46000000</v>
      </c>
      <c r="J1457">
        <f t="shared" si="22"/>
        <v>21263182</v>
      </c>
      <c r="K1457">
        <f>Table1[[#This Row],[Profit]]*100/Table1[[#This Row],[budget]]</f>
        <v>46.224308695652176</v>
      </c>
      <c r="M1457" t="s">
        <v>6366</v>
      </c>
      <c r="N1457" t="s">
        <v>1426</v>
      </c>
    </row>
    <row r="1458" spans="1:18" x14ac:dyDescent="0.45">
      <c r="A1458" t="s">
        <v>662</v>
      </c>
      <c r="B1458">
        <v>101</v>
      </c>
      <c r="C1458" t="s">
        <v>259</v>
      </c>
      <c r="D1458" t="s">
        <v>4721</v>
      </c>
      <c r="E1458" t="s">
        <v>11</v>
      </c>
      <c r="F1458">
        <v>2010</v>
      </c>
      <c r="G1458">
        <v>6.1</v>
      </c>
      <c r="H1458">
        <v>27758465</v>
      </c>
      <c r="I1458">
        <v>19000000</v>
      </c>
      <c r="J1458">
        <f t="shared" si="22"/>
        <v>8758465</v>
      </c>
      <c r="K1458">
        <f>Table1[[#This Row],[Profit]]*100/Table1[[#This Row],[budget]]</f>
        <v>46.097184210526315</v>
      </c>
      <c r="M1458" t="s">
        <v>589</v>
      </c>
      <c r="N1458" t="s">
        <v>2286</v>
      </c>
    </row>
    <row r="1459" spans="1:18" x14ac:dyDescent="0.45">
      <c r="A1459" t="s">
        <v>824</v>
      </c>
      <c r="B1459">
        <v>202</v>
      </c>
      <c r="C1459" t="s">
        <v>965</v>
      </c>
      <c r="D1459" t="s">
        <v>3998</v>
      </c>
      <c r="E1459" t="s">
        <v>11</v>
      </c>
      <c r="F1459">
        <v>1992</v>
      </c>
      <c r="G1459">
        <v>7.7</v>
      </c>
      <c r="H1459">
        <v>48169908</v>
      </c>
      <c r="I1459">
        <v>33000000</v>
      </c>
      <c r="J1459">
        <f t="shared" si="22"/>
        <v>15169908</v>
      </c>
      <c r="K1459">
        <f>Table1[[#This Row],[Profit]]*100/Table1[[#This Row],[budget]]</f>
        <v>45.969418181818185</v>
      </c>
      <c r="M1459" t="s">
        <v>589</v>
      </c>
      <c r="N1459" t="s">
        <v>6367</v>
      </c>
      <c r="O1459" t="s">
        <v>2286</v>
      </c>
    </row>
    <row r="1460" spans="1:18" x14ac:dyDescent="0.45">
      <c r="A1460" t="s">
        <v>577</v>
      </c>
      <c r="B1460">
        <v>117</v>
      </c>
      <c r="C1460" t="s">
        <v>578</v>
      </c>
      <c r="D1460" t="s">
        <v>3044</v>
      </c>
      <c r="E1460" t="s">
        <v>11</v>
      </c>
      <c r="F1460">
        <v>2003</v>
      </c>
      <c r="G1460">
        <v>6</v>
      </c>
      <c r="H1460">
        <v>116643346</v>
      </c>
      <c r="I1460">
        <v>80000000</v>
      </c>
      <c r="J1460">
        <f t="shared" si="22"/>
        <v>36643346</v>
      </c>
      <c r="K1460">
        <f>Table1[[#This Row],[Profit]]*100/Table1[[#This Row],[budget]]</f>
        <v>45.804182500000003</v>
      </c>
      <c r="M1460" t="s">
        <v>178</v>
      </c>
      <c r="N1460" t="s">
        <v>6359</v>
      </c>
      <c r="O1460" t="s">
        <v>1426</v>
      </c>
    </row>
    <row r="1461" spans="1:18" x14ac:dyDescent="0.45">
      <c r="A1461" t="s">
        <v>621</v>
      </c>
      <c r="B1461">
        <v>124</v>
      </c>
      <c r="C1461" t="s">
        <v>297</v>
      </c>
      <c r="D1461" t="s">
        <v>4353</v>
      </c>
      <c r="E1461" t="s">
        <v>11</v>
      </c>
      <c r="F1461">
        <v>2014</v>
      </c>
      <c r="G1461">
        <v>7</v>
      </c>
      <c r="H1461">
        <v>36447959</v>
      </c>
      <c r="I1461">
        <v>25000000</v>
      </c>
      <c r="J1461">
        <f t="shared" si="22"/>
        <v>11447959</v>
      </c>
      <c r="K1461">
        <f>Table1[[#This Row],[Profit]]*100/Table1[[#This Row],[budget]]</f>
        <v>45.791836000000004</v>
      </c>
      <c r="M1461" t="s">
        <v>589</v>
      </c>
      <c r="N1461" t="s">
        <v>6361</v>
      </c>
    </row>
    <row r="1462" spans="1:18" x14ac:dyDescent="0.45">
      <c r="A1462" t="s">
        <v>919</v>
      </c>
      <c r="B1462">
        <v>89</v>
      </c>
      <c r="C1462" t="s">
        <v>920</v>
      </c>
      <c r="D1462" t="s">
        <v>3604</v>
      </c>
      <c r="E1462" t="s">
        <v>11</v>
      </c>
      <c r="F1462">
        <v>1997</v>
      </c>
      <c r="G1462">
        <v>4.5999999999999996</v>
      </c>
      <c r="H1462">
        <v>65557989</v>
      </c>
      <c r="I1462">
        <v>45000000</v>
      </c>
      <c r="J1462">
        <f t="shared" si="22"/>
        <v>20557989</v>
      </c>
      <c r="K1462">
        <f>Table1[[#This Row],[Profit]]*100/Table1[[#This Row],[budget]]</f>
        <v>45.684420000000003</v>
      </c>
      <c r="M1462" t="s">
        <v>178</v>
      </c>
      <c r="N1462" t="s">
        <v>999</v>
      </c>
      <c r="O1462" t="s">
        <v>1426</v>
      </c>
    </row>
    <row r="1463" spans="1:18" x14ac:dyDescent="0.45">
      <c r="A1463" t="s">
        <v>601</v>
      </c>
      <c r="B1463">
        <v>118</v>
      </c>
      <c r="C1463" t="s">
        <v>1192</v>
      </c>
      <c r="D1463" t="s">
        <v>4048</v>
      </c>
      <c r="E1463" t="s">
        <v>11</v>
      </c>
      <c r="F1463">
        <v>2000</v>
      </c>
      <c r="G1463">
        <v>7.3</v>
      </c>
      <c r="H1463">
        <v>44983704</v>
      </c>
      <c r="I1463">
        <v>31000000</v>
      </c>
      <c r="J1463">
        <f t="shared" si="22"/>
        <v>13983704</v>
      </c>
      <c r="K1463">
        <f>Table1[[#This Row],[Profit]]*100/Table1[[#This Row],[budget]]</f>
        <v>45.108722580645164</v>
      </c>
      <c r="M1463" t="s">
        <v>589</v>
      </c>
      <c r="N1463" t="s">
        <v>6366</v>
      </c>
      <c r="O1463" t="s">
        <v>1630</v>
      </c>
      <c r="P1463" t="s">
        <v>1426</v>
      </c>
    </row>
    <row r="1464" spans="1:18" x14ac:dyDescent="0.45">
      <c r="A1464" t="s">
        <v>908</v>
      </c>
      <c r="B1464">
        <v>118</v>
      </c>
      <c r="C1464" t="s">
        <v>392</v>
      </c>
      <c r="D1464" t="s">
        <v>3733</v>
      </c>
      <c r="E1464" t="s">
        <v>11</v>
      </c>
      <c r="F1464">
        <v>2011</v>
      </c>
      <c r="G1464">
        <v>7.3</v>
      </c>
      <c r="H1464">
        <v>57981889</v>
      </c>
      <c r="I1464">
        <v>40000000</v>
      </c>
      <c r="J1464">
        <f t="shared" si="22"/>
        <v>17981889</v>
      </c>
      <c r="K1464">
        <f>Table1[[#This Row],[Profit]]*100/Table1[[#This Row],[budget]]</f>
        <v>44.954722500000003</v>
      </c>
      <c r="M1464" t="s">
        <v>589</v>
      </c>
      <c r="N1464" t="s">
        <v>1426</v>
      </c>
    </row>
    <row r="1465" spans="1:18" x14ac:dyDescent="0.45">
      <c r="A1465" t="s">
        <v>56</v>
      </c>
      <c r="B1465">
        <v>106</v>
      </c>
      <c r="C1465" t="s">
        <v>1919</v>
      </c>
      <c r="D1465" t="s">
        <v>5342</v>
      </c>
      <c r="E1465" t="s">
        <v>11</v>
      </c>
      <c r="F1465">
        <v>2014</v>
      </c>
      <c r="G1465">
        <v>7</v>
      </c>
      <c r="H1465">
        <v>14479776</v>
      </c>
      <c r="I1465">
        <v>10000000</v>
      </c>
      <c r="J1465">
        <f t="shared" si="22"/>
        <v>4479776</v>
      </c>
      <c r="K1465">
        <f>Table1[[#This Row],[Profit]]*100/Table1[[#This Row],[budget]]</f>
        <v>44.797759999999997</v>
      </c>
      <c r="M1465" t="s">
        <v>6359</v>
      </c>
      <c r="N1465" t="s">
        <v>589</v>
      </c>
      <c r="O1465" t="s">
        <v>2286</v>
      </c>
    </row>
    <row r="1466" spans="1:18" x14ac:dyDescent="0.45">
      <c r="A1466" t="s">
        <v>1753</v>
      </c>
      <c r="B1466">
        <v>103</v>
      </c>
      <c r="C1466" t="s">
        <v>306</v>
      </c>
      <c r="D1466" t="s">
        <v>5059</v>
      </c>
      <c r="E1466" t="s">
        <v>11</v>
      </c>
      <c r="F1466">
        <v>2010</v>
      </c>
      <c r="G1466">
        <v>4.9000000000000004</v>
      </c>
      <c r="H1466">
        <v>20246959</v>
      </c>
      <c r="I1466">
        <v>14000000</v>
      </c>
      <c r="J1466">
        <f t="shared" si="22"/>
        <v>6246959</v>
      </c>
      <c r="K1466">
        <f>Table1[[#This Row],[Profit]]*100/Table1[[#This Row],[budget]]</f>
        <v>44.621135714285714</v>
      </c>
      <c r="M1466" t="s">
        <v>2286</v>
      </c>
    </row>
    <row r="1467" spans="1:18" x14ac:dyDescent="0.45">
      <c r="A1467" t="s">
        <v>668</v>
      </c>
      <c r="B1467">
        <v>99</v>
      </c>
      <c r="C1467" t="s">
        <v>669</v>
      </c>
      <c r="D1467" t="s">
        <v>3159</v>
      </c>
      <c r="E1467" t="s">
        <v>11</v>
      </c>
      <c r="F1467">
        <v>1998</v>
      </c>
      <c r="G1467">
        <v>7</v>
      </c>
      <c r="H1467">
        <v>101217900</v>
      </c>
      <c r="I1467">
        <v>70000000</v>
      </c>
      <c r="J1467">
        <f t="shared" si="22"/>
        <v>31217900</v>
      </c>
      <c r="K1467">
        <f>Table1[[#This Row],[Profit]]*100/Table1[[#This Row],[budget]]</f>
        <v>44.597000000000001</v>
      </c>
      <c r="M1467" t="s">
        <v>6362</v>
      </c>
      <c r="N1467" t="s">
        <v>6358</v>
      </c>
      <c r="O1467" t="s">
        <v>589</v>
      </c>
      <c r="P1467" t="s">
        <v>6363</v>
      </c>
      <c r="Q1467" t="s">
        <v>6364</v>
      </c>
      <c r="R1467" t="s">
        <v>6365</v>
      </c>
    </row>
    <row r="1468" spans="1:18" x14ac:dyDescent="0.45">
      <c r="A1468" t="s">
        <v>117</v>
      </c>
      <c r="B1468">
        <v>93</v>
      </c>
      <c r="C1468" t="s">
        <v>60</v>
      </c>
      <c r="D1468" t="s">
        <v>2658</v>
      </c>
      <c r="E1468" t="s">
        <v>11</v>
      </c>
      <c r="F1468">
        <v>2010</v>
      </c>
      <c r="G1468">
        <v>6.4</v>
      </c>
      <c r="H1468">
        <v>238371987</v>
      </c>
      <c r="I1468">
        <v>165000000</v>
      </c>
      <c r="J1468">
        <f t="shared" si="22"/>
        <v>73371987</v>
      </c>
      <c r="K1468">
        <f>Table1[[#This Row],[Profit]]*100/Table1[[#This Row],[budget]]</f>
        <v>44.467870909090912</v>
      </c>
      <c r="M1468" t="s">
        <v>6362</v>
      </c>
      <c r="N1468" t="s">
        <v>302</v>
      </c>
      <c r="O1468" t="s">
        <v>6363</v>
      </c>
      <c r="P1468" t="s">
        <v>6364</v>
      </c>
    </row>
    <row r="1469" spans="1:18" x14ac:dyDescent="0.45">
      <c r="A1469" t="s">
        <v>118</v>
      </c>
      <c r="B1469">
        <v>133</v>
      </c>
      <c r="C1469" t="s">
        <v>15</v>
      </c>
      <c r="D1469" t="s">
        <v>2721</v>
      </c>
      <c r="E1469" t="s">
        <v>11</v>
      </c>
      <c r="F1469">
        <v>2011</v>
      </c>
      <c r="G1469">
        <v>7.4</v>
      </c>
      <c r="H1469">
        <v>209364921</v>
      </c>
      <c r="I1469">
        <v>145000000</v>
      </c>
      <c r="J1469">
        <f t="shared" si="22"/>
        <v>64364921</v>
      </c>
      <c r="K1469">
        <f>Table1[[#This Row],[Profit]]*100/Table1[[#This Row],[budget]]</f>
        <v>44.389600689655175</v>
      </c>
      <c r="M1469" t="s">
        <v>178</v>
      </c>
      <c r="N1469" t="s">
        <v>1426</v>
      </c>
    </row>
    <row r="1470" spans="1:18" x14ac:dyDescent="0.45">
      <c r="A1470" t="s">
        <v>1491</v>
      </c>
      <c r="B1470">
        <v>96</v>
      </c>
      <c r="C1470" t="s">
        <v>1492</v>
      </c>
      <c r="D1470" t="s">
        <v>4619</v>
      </c>
      <c r="E1470" t="s">
        <v>11</v>
      </c>
      <c r="F1470">
        <v>2016</v>
      </c>
      <c r="G1470">
        <v>7.1</v>
      </c>
      <c r="H1470">
        <v>28876924</v>
      </c>
      <c r="I1470">
        <v>20000000</v>
      </c>
      <c r="J1470">
        <f t="shared" si="22"/>
        <v>8876924</v>
      </c>
      <c r="K1470">
        <f>Table1[[#This Row],[Profit]]*100/Table1[[#This Row],[budget]]</f>
        <v>44.384619999999998</v>
      </c>
      <c r="M1470" t="s">
        <v>6359</v>
      </c>
      <c r="N1470" t="s">
        <v>6366</v>
      </c>
      <c r="O1470" t="s">
        <v>1630</v>
      </c>
      <c r="P1470" t="s">
        <v>1426</v>
      </c>
    </row>
    <row r="1471" spans="1:18" x14ac:dyDescent="0.45">
      <c r="A1471" t="s">
        <v>240</v>
      </c>
      <c r="B1471">
        <v>113</v>
      </c>
      <c r="C1471" t="s">
        <v>899</v>
      </c>
      <c r="D1471" t="s">
        <v>3568</v>
      </c>
      <c r="E1471" t="s">
        <v>11</v>
      </c>
      <c r="F1471">
        <v>1999</v>
      </c>
      <c r="G1471">
        <v>6.8</v>
      </c>
      <c r="H1471">
        <v>69304264</v>
      </c>
      <c r="I1471">
        <v>48000000</v>
      </c>
      <c r="J1471">
        <f t="shared" si="22"/>
        <v>21304264</v>
      </c>
      <c r="K1471">
        <f>Table1[[#This Row],[Profit]]*100/Table1[[#This Row],[budget]]</f>
        <v>44.38388333333333</v>
      </c>
      <c r="M1471" t="s">
        <v>2286</v>
      </c>
      <c r="N1471" t="s">
        <v>1426</v>
      </c>
    </row>
    <row r="1472" spans="1:18" x14ac:dyDescent="0.45">
      <c r="A1472" t="s">
        <v>66</v>
      </c>
      <c r="B1472">
        <v>136</v>
      </c>
      <c r="C1472" t="s">
        <v>631</v>
      </c>
      <c r="D1472" t="s">
        <v>3199</v>
      </c>
      <c r="E1472" t="s">
        <v>11</v>
      </c>
      <c r="F1472">
        <v>1998</v>
      </c>
      <c r="G1472">
        <v>6.7</v>
      </c>
      <c r="H1472">
        <v>93771072</v>
      </c>
      <c r="I1472">
        <v>65000000</v>
      </c>
      <c r="J1472">
        <f t="shared" si="22"/>
        <v>28771072</v>
      </c>
      <c r="K1472">
        <f>Table1[[#This Row],[Profit]]*100/Table1[[#This Row],[budget]]</f>
        <v>44.263187692307689</v>
      </c>
      <c r="M1472" t="s">
        <v>178</v>
      </c>
      <c r="N1472" t="s">
        <v>302</v>
      </c>
      <c r="O1472" t="s">
        <v>2286</v>
      </c>
      <c r="P1472" t="s">
        <v>1426</v>
      </c>
      <c r="Q1472" t="s">
        <v>1910</v>
      </c>
    </row>
    <row r="1473" spans="1:16" x14ac:dyDescent="0.45">
      <c r="A1473" t="s">
        <v>664</v>
      </c>
      <c r="B1473">
        <v>91</v>
      </c>
      <c r="C1473" t="s">
        <v>1836</v>
      </c>
      <c r="D1473" t="s">
        <v>5194</v>
      </c>
      <c r="E1473" t="s">
        <v>11</v>
      </c>
      <c r="F1473">
        <v>2001</v>
      </c>
      <c r="G1473">
        <v>5.3</v>
      </c>
      <c r="H1473">
        <v>17292381</v>
      </c>
      <c r="I1473">
        <v>12000000</v>
      </c>
      <c r="J1473">
        <f t="shared" si="22"/>
        <v>5292381</v>
      </c>
      <c r="K1473">
        <f>Table1[[#This Row],[Profit]]*100/Table1[[#This Row],[budget]]</f>
        <v>44.103175</v>
      </c>
      <c r="M1473" t="s">
        <v>6359</v>
      </c>
      <c r="N1473" t="s">
        <v>6363</v>
      </c>
    </row>
    <row r="1474" spans="1:16" x14ac:dyDescent="0.45">
      <c r="A1474" t="s">
        <v>62</v>
      </c>
      <c r="B1474">
        <v>153</v>
      </c>
      <c r="C1474" t="s">
        <v>51</v>
      </c>
      <c r="D1474" t="s">
        <v>2729</v>
      </c>
      <c r="E1474" t="s">
        <v>11</v>
      </c>
      <c r="F1474">
        <v>1998</v>
      </c>
      <c r="G1474">
        <v>6.6</v>
      </c>
      <c r="H1474">
        <v>201573391</v>
      </c>
      <c r="I1474">
        <v>140000000</v>
      </c>
      <c r="J1474">
        <f t="shared" ref="J1474:J1537" si="23">H1474-I1474</f>
        <v>61573391</v>
      </c>
      <c r="K1474">
        <f>Table1[[#This Row],[Profit]]*100/Table1[[#This Row],[budget]]</f>
        <v>43.98099357142857</v>
      </c>
      <c r="M1474" t="s">
        <v>178</v>
      </c>
      <c r="N1474" t="s">
        <v>1630</v>
      </c>
      <c r="O1474" t="s">
        <v>1426</v>
      </c>
    </row>
    <row r="1475" spans="1:16" x14ac:dyDescent="0.45">
      <c r="A1475" t="s">
        <v>1904</v>
      </c>
      <c r="B1475">
        <v>116</v>
      </c>
      <c r="C1475" t="s">
        <v>978</v>
      </c>
      <c r="D1475" t="s">
        <v>4846</v>
      </c>
      <c r="E1475" t="s">
        <v>11</v>
      </c>
      <c r="F1475">
        <v>2012</v>
      </c>
      <c r="G1475">
        <v>5.7</v>
      </c>
      <c r="H1475">
        <v>24397469</v>
      </c>
      <c r="I1475">
        <v>17000000</v>
      </c>
      <c r="J1475">
        <f t="shared" si="23"/>
        <v>7397469</v>
      </c>
      <c r="K1475">
        <f>Table1[[#This Row],[Profit]]*100/Table1[[#This Row],[budget]]</f>
        <v>43.514523529411761</v>
      </c>
      <c r="M1475" t="s">
        <v>6360</v>
      </c>
    </row>
    <row r="1476" spans="1:16" x14ac:dyDescent="0.45">
      <c r="A1476" t="s">
        <v>1493</v>
      </c>
      <c r="B1476">
        <v>122</v>
      </c>
      <c r="C1476" t="s">
        <v>281</v>
      </c>
      <c r="D1476" t="s">
        <v>5657</v>
      </c>
      <c r="E1476" t="s">
        <v>11</v>
      </c>
      <c r="F1476">
        <v>2000</v>
      </c>
      <c r="G1476">
        <v>7</v>
      </c>
      <c r="H1476">
        <v>8596914</v>
      </c>
      <c r="I1476">
        <v>6000000</v>
      </c>
      <c r="J1476">
        <f t="shared" si="23"/>
        <v>2596914</v>
      </c>
      <c r="K1476">
        <f>Table1[[#This Row],[Profit]]*100/Table1[[#This Row],[budget]]</f>
        <v>43.2819</v>
      </c>
      <c r="M1476" t="s">
        <v>589</v>
      </c>
    </row>
    <row r="1477" spans="1:16" x14ac:dyDescent="0.45">
      <c r="A1477" t="s">
        <v>345</v>
      </c>
      <c r="B1477">
        <v>114</v>
      </c>
      <c r="C1477" t="s">
        <v>132</v>
      </c>
      <c r="D1477" t="s">
        <v>3384</v>
      </c>
      <c r="E1477" t="s">
        <v>11</v>
      </c>
      <c r="F1477">
        <v>1998</v>
      </c>
      <c r="G1477">
        <v>6.7</v>
      </c>
      <c r="H1477">
        <v>78745923</v>
      </c>
      <c r="I1477">
        <v>55000000</v>
      </c>
      <c r="J1477">
        <f t="shared" si="23"/>
        <v>23745923</v>
      </c>
      <c r="K1477">
        <f>Table1[[#This Row],[Profit]]*100/Table1[[#This Row],[budget]]</f>
        <v>43.174405454545457</v>
      </c>
      <c r="M1477" t="s">
        <v>6364</v>
      </c>
      <c r="N1477" t="s">
        <v>2286</v>
      </c>
    </row>
    <row r="1478" spans="1:16" x14ac:dyDescent="0.45">
      <c r="A1478" t="s">
        <v>634</v>
      </c>
      <c r="B1478">
        <v>81</v>
      </c>
      <c r="C1478" t="s">
        <v>302</v>
      </c>
      <c r="D1478" t="s">
        <v>3666</v>
      </c>
      <c r="E1478" t="s">
        <v>11</v>
      </c>
      <c r="F1478">
        <v>2009</v>
      </c>
      <c r="G1478">
        <v>5.8</v>
      </c>
      <c r="H1478">
        <v>59992760</v>
      </c>
      <c r="I1478">
        <v>42000000</v>
      </c>
      <c r="J1478">
        <f t="shared" si="23"/>
        <v>17992760</v>
      </c>
      <c r="K1478">
        <f>Table1[[#This Row],[Profit]]*100/Table1[[#This Row],[budget]]</f>
        <v>42.839904761904762</v>
      </c>
    </row>
    <row r="1479" spans="1:16" x14ac:dyDescent="0.45">
      <c r="A1479" t="s">
        <v>799</v>
      </c>
      <c r="B1479">
        <v>89</v>
      </c>
      <c r="C1479" t="s">
        <v>529</v>
      </c>
      <c r="D1479" t="s">
        <v>4254</v>
      </c>
      <c r="E1479" t="s">
        <v>11</v>
      </c>
      <c r="F1479">
        <v>2011</v>
      </c>
      <c r="G1479">
        <v>3.6</v>
      </c>
      <c r="H1479">
        <v>38536376</v>
      </c>
      <c r="I1479">
        <v>27000000</v>
      </c>
      <c r="J1479">
        <f t="shared" si="23"/>
        <v>11536376</v>
      </c>
      <c r="K1479">
        <f>Table1[[#This Row],[Profit]]*100/Table1[[#This Row],[budget]]</f>
        <v>42.727318518518516</v>
      </c>
      <c r="M1479" t="s">
        <v>178</v>
      </c>
      <c r="N1479" t="s">
        <v>302</v>
      </c>
      <c r="O1479" t="s">
        <v>6363</v>
      </c>
      <c r="P1479" t="s">
        <v>1630</v>
      </c>
    </row>
    <row r="1480" spans="1:16" x14ac:dyDescent="0.45">
      <c r="A1480" t="s">
        <v>1703</v>
      </c>
      <c r="B1480">
        <v>140</v>
      </c>
      <c r="C1480" t="s">
        <v>392</v>
      </c>
      <c r="D1480" t="s">
        <v>4972</v>
      </c>
      <c r="E1480" t="s">
        <v>11</v>
      </c>
      <c r="F1480">
        <v>2012</v>
      </c>
      <c r="G1480">
        <v>7.3</v>
      </c>
      <c r="H1480">
        <v>21383298</v>
      </c>
      <c r="I1480">
        <v>15000000</v>
      </c>
      <c r="J1480">
        <f t="shared" si="23"/>
        <v>6383298</v>
      </c>
      <c r="K1480">
        <f>Table1[[#This Row],[Profit]]*100/Table1[[#This Row],[budget]]</f>
        <v>42.555320000000002</v>
      </c>
      <c r="M1480" t="s">
        <v>589</v>
      </c>
      <c r="N1480" t="s">
        <v>1426</v>
      </c>
    </row>
    <row r="1481" spans="1:16" x14ac:dyDescent="0.45">
      <c r="A1481" t="s">
        <v>1004</v>
      </c>
      <c r="B1481">
        <v>89</v>
      </c>
      <c r="C1481" t="s">
        <v>123</v>
      </c>
      <c r="D1481" t="s">
        <v>3735</v>
      </c>
      <c r="E1481" t="s">
        <v>11</v>
      </c>
      <c r="F1481">
        <v>2013</v>
      </c>
      <c r="G1481">
        <v>5.9</v>
      </c>
      <c r="H1481">
        <v>57011847</v>
      </c>
      <c r="I1481">
        <v>40000000</v>
      </c>
      <c r="J1481">
        <f t="shared" si="23"/>
        <v>17011847</v>
      </c>
      <c r="K1481">
        <f>Table1[[#This Row],[Profit]]*100/Table1[[#This Row],[budget]]</f>
        <v>42.529617500000001</v>
      </c>
      <c r="M1481" t="s">
        <v>6362</v>
      </c>
      <c r="N1481" t="s">
        <v>302</v>
      </c>
      <c r="O1481" t="s">
        <v>6363</v>
      </c>
      <c r="P1481" t="s">
        <v>1630</v>
      </c>
    </row>
    <row r="1482" spans="1:16" x14ac:dyDescent="0.45">
      <c r="A1482" t="s">
        <v>812</v>
      </c>
      <c r="B1482">
        <v>90</v>
      </c>
      <c r="C1482" t="s">
        <v>521</v>
      </c>
      <c r="D1482" t="s">
        <v>3448</v>
      </c>
      <c r="E1482" t="s">
        <v>11</v>
      </c>
      <c r="F1482">
        <v>2006</v>
      </c>
      <c r="G1482">
        <v>5.6</v>
      </c>
      <c r="H1482">
        <v>72601713</v>
      </c>
      <c r="I1482">
        <v>51000000</v>
      </c>
      <c r="J1482">
        <f t="shared" si="23"/>
        <v>21601713</v>
      </c>
      <c r="K1482">
        <f>Table1[[#This Row],[Profit]]*100/Table1[[#This Row],[budget]]</f>
        <v>42.356299999999997</v>
      </c>
      <c r="M1482" t="s">
        <v>302</v>
      </c>
      <c r="N1482" t="s">
        <v>6363</v>
      </c>
    </row>
    <row r="1483" spans="1:16" x14ac:dyDescent="0.45">
      <c r="A1483" t="s">
        <v>584</v>
      </c>
      <c r="B1483">
        <v>94</v>
      </c>
      <c r="C1483" t="s">
        <v>1308</v>
      </c>
      <c r="D1483" t="s">
        <v>4279</v>
      </c>
      <c r="E1483" t="s">
        <v>11</v>
      </c>
      <c r="F1483">
        <v>2002</v>
      </c>
      <c r="G1483">
        <v>5.2</v>
      </c>
      <c r="H1483">
        <v>36985501</v>
      </c>
      <c r="I1483">
        <v>26000000</v>
      </c>
      <c r="J1483">
        <f t="shared" si="23"/>
        <v>10985501</v>
      </c>
      <c r="K1483">
        <f>Table1[[#This Row],[Profit]]*100/Table1[[#This Row],[budget]]</f>
        <v>42.251926923076923</v>
      </c>
      <c r="M1483" t="s">
        <v>178</v>
      </c>
      <c r="N1483" t="s">
        <v>302</v>
      </c>
      <c r="O1483" t="s">
        <v>1630</v>
      </c>
      <c r="P1483" t="s">
        <v>1426</v>
      </c>
    </row>
    <row r="1484" spans="1:16" x14ac:dyDescent="0.45">
      <c r="A1484" t="s">
        <v>568</v>
      </c>
      <c r="B1484">
        <v>126</v>
      </c>
      <c r="C1484" t="s">
        <v>999</v>
      </c>
      <c r="D1484" t="s">
        <v>4793</v>
      </c>
      <c r="E1484" t="s">
        <v>11</v>
      </c>
      <c r="F1484">
        <v>2007</v>
      </c>
      <c r="G1484">
        <v>7.2</v>
      </c>
      <c r="H1484">
        <v>25592632</v>
      </c>
      <c r="I1484">
        <v>18000000</v>
      </c>
      <c r="J1484">
        <f t="shared" si="23"/>
        <v>7592632</v>
      </c>
      <c r="K1484">
        <f>Table1[[#This Row],[Profit]]*100/Table1[[#This Row],[budget]]</f>
        <v>42.181288888888886</v>
      </c>
    </row>
    <row r="1485" spans="1:16" x14ac:dyDescent="0.45">
      <c r="A1485" t="s">
        <v>62</v>
      </c>
      <c r="B1485">
        <v>184</v>
      </c>
      <c r="C1485" t="s">
        <v>144</v>
      </c>
      <c r="D1485" t="s">
        <v>2728</v>
      </c>
      <c r="E1485" t="s">
        <v>11</v>
      </c>
      <c r="F1485">
        <v>2001</v>
      </c>
      <c r="G1485">
        <v>6.1</v>
      </c>
      <c r="H1485">
        <v>198539855</v>
      </c>
      <c r="I1485">
        <v>140000000</v>
      </c>
      <c r="J1485">
        <f t="shared" si="23"/>
        <v>58539855</v>
      </c>
      <c r="K1485">
        <f>Table1[[#This Row],[Profit]]*100/Table1[[#This Row],[budget]]</f>
        <v>41.814182142857142</v>
      </c>
      <c r="M1485" t="s">
        <v>589</v>
      </c>
      <c r="N1485" t="s">
        <v>6367</v>
      </c>
      <c r="O1485" t="s">
        <v>2286</v>
      </c>
      <c r="P1485" t="s">
        <v>6368</v>
      </c>
    </row>
    <row r="1486" spans="1:16" x14ac:dyDescent="0.45">
      <c r="A1486" t="s">
        <v>1274</v>
      </c>
      <c r="B1486">
        <v>88</v>
      </c>
      <c r="C1486" t="s">
        <v>1191</v>
      </c>
      <c r="D1486" t="s">
        <v>5156</v>
      </c>
      <c r="E1486" t="s">
        <v>11</v>
      </c>
      <c r="F1486">
        <v>2004</v>
      </c>
      <c r="G1486">
        <v>4.9000000000000004</v>
      </c>
      <c r="H1486">
        <v>17016190</v>
      </c>
      <c r="I1486">
        <v>12000000</v>
      </c>
      <c r="J1486">
        <f t="shared" si="23"/>
        <v>5016190</v>
      </c>
      <c r="K1486">
        <f>Table1[[#This Row],[Profit]]*100/Table1[[#This Row],[budget]]</f>
        <v>41.801583333333333</v>
      </c>
      <c r="M1486" t="s">
        <v>6364</v>
      </c>
      <c r="N1486" t="s">
        <v>999</v>
      </c>
      <c r="O1486" t="s">
        <v>1426</v>
      </c>
    </row>
    <row r="1487" spans="1:16" x14ac:dyDescent="0.45">
      <c r="A1487" t="s">
        <v>400</v>
      </c>
      <c r="B1487">
        <v>88</v>
      </c>
      <c r="C1487" t="s">
        <v>530</v>
      </c>
      <c r="D1487" t="s">
        <v>3907</v>
      </c>
      <c r="E1487" t="s">
        <v>11</v>
      </c>
      <c r="F1487">
        <v>2009</v>
      </c>
      <c r="G1487">
        <v>5.4</v>
      </c>
      <c r="H1487">
        <v>49474048</v>
      </c>
      <c r="I1487">
        <v>35000000</v>
      </c>
      <c r="J1487">
        <f t="shared" si="23"/>
        <v>14474048</v>
      </c>
      <c r="K1487">
        <f>Table1[[#This Row],[Profit]]*100/Table1[[#This Row],[budget]]</f>
        <v>41.354422857142858</v>
      </c>
      <c r="M1487" t="s">
        <v>6363</v>
      </c>
    </row>
    <row r="1488" spans="1:16" x14ac:dyDescent="0.45">
      <c r="A1488" t="s">
        <v>198</v>
      </c>
      <c r="B1488">
        <v>107</v>
      </c>
      <c r="C1488" t="s">
        <v>1159</v>
      </c>
      <c r="D1488" t="s">
        <v>4114</v>
      </c>
      <c r="E1488" t="s">
        <v>11</v>
      </c>
      <c r="F1488">
        <v>2010</v>
      </c>
      <c r="G1488">
        <v>6.2</v>
      </c>
      <c r="H1488">
        <v>42385520</v>
      </c>
      <c r="I1488">
        <v>30000000</v>
      </c>
      <c r="J1488">
        <f t="shared" si="23"/>
        <v>12385520</v>
      </c>
      <c r="K1488">
        <f>Table1[[#This Row],[Profit]]*100/Table1[[#This Row],[budget]]</f>
        <v>41.285066666666665</v>
      </c>
      <c r="M1488" t="s">
        <v>6360</v>
      </c>
      <c r="N1488" t="s">
        <v>2286</v>
      </c>
    </row>
    <row r="1489" spans="1:16" x14ac:dyDescent="0.45">
      <c r="A1489" t="s">
        <v>537</v>
      </c>
      <c r="B1489">
        <v>119</v>
      </c>
      <c r="C1489" t="s">
        <v>17</v>
      </c>
      <c r="D1489" t="s">
        <v>3130</v>
      </c>
      <c r="E1489" t="s">
        <v>11</v>
      </c>
      <c r="F1489">
        <v>2013</v>
      </c>
      <c r="G1489">
        <v>6.5</v>
      </c>
      <c r="H1489">
        <v>98895417</v>
      </c>
      <c r="I1489">
        <v>70000000</v>
      </c>
      <c r="J1489">
        <f t="shared" si="23"/>
        <v>28895417</v>
      </c>
      <c r="K1489">
        <f>Table1[[#This Row],[Profit]]*100/Table1[[#This Row],[budget]]</f>
        <v>41.279167142857141</v>
      </c>
      <c r="M1489" t="s">
        <v>1426</v>
      </c>
    </row>
    <row r="1490" spans="1:16" x14ac:dyDescent="0.45">
      <c r="A1490" t="s">
        <v>463</v>
      </c>
      <c r="B1490">
        <v>101</v>
      </c>
      <c r="C1490" t="s">
        <v>256</v>
      </c>
      <c r="D1490" t="s">
        <v>4240</v>
      </c>
      <c r="E1490" t="s">
        <v>11</v>
      </c>
      <c r="F1490">
        <v>1987</v>
      </c>
      <c r="G1490">
        <v>6.6</v>
      </c>
      <c r="H1490">
        <v>38122105</v>
      </c>
      <c r="I1490">
        <v>27000000</v>
      </c>
      <c r="J1490">
        <f t="shared" si="23"/>
        <v>11122105</v>
      </c>
      <c r="K1490">
        <f>Table1[[#This Row],[Profit]]*100/Table1[[#This Row],[budget]]</f>
        <v>41.192981481481482</v>
      </c>
      <c r="M1490" t="s">
        <v>6359</v>
      </c>
      <c r="N1490" t="s">
        <v>1630</v>
      </c>
      <c r="O1490" t="s">
        <v>1426</v>
      </c>
    </row>
    <row r="1491" spans="1:16" x14ac:dyDescent="0.45">
      <c r="A1491" t="s">
        <v>678</v>
      </c>
      <c r="B1491">
        <v>96</v>
      </c>
      <c r="C1491" t="s">
        <v>101</v>
      </c>
      <c r="D1491" t="s">
        <v>4208</v>
      </c>
      <c r="E1491" t="s">
        <v>11</v>
      </c>
      <c r="F1491">
        <v>1993</v>
      </c>
      <c r="G1491">
        <v>6.7</v>
      </c>
      <c r="H1491">
        <v>39514713</v>
      </c>
      <c r="I1491">
        <v>28000000</v>
      </c>
      <c r="J1491">
        <f t="shared" si="23"/>
        <v>11514713</v>
      </c>
      <c r="K1491">
        <f>Table1[[#This Row],[Profit]]*100/Table1[[#This Row],[budget]]</f>
        <v>41.123975000000002</v>
      </c>
      <c r="M1491" t="s">
        <v>6363</v>
      </c>
      <c r="N1491" t="s">
        <v>6364</v>
      </c>
    </row>
    <row r="1492" spans="1:16" x14ac:dyDescent="0.45">
      <c r="A1492" t="s">
        <v>276</v>
      </c>
      <c r="B1492">
        <v>114</v>
      </c>
      <c r="C1492" t="s">
        <v>138</v>
      </c>
      <c r="D1492" t="s">
        <v>2822</v>
      </c>
      <c r="E1492" t="s">
        <v>11</v>
      </c>
      <c r="F1492">
        <v>2015</v>
      </c>
      <c r="G1492">
        <v>6.1</v>
      </c>
      <c r="H1492">
        <v>155181732</v>
      </c>
      <c r="I1492">
        <v>110000000</v>
      </c>
      <c r="J1492">
        <f t="shared" si="23"/>
        <v>45181732</v>
      </c>
      <c r="K1492">
        <f>Table1[[#This Row],[Profit]]*100/Table1[[#This Row],[budget]]</f>
        <v>41.074301818181816</v>
      </c>
      <c r="M1492" t="s">
        <v>178</v>
      </c>
      <c r="N1492" t="s">
        <v>589</v>
      </c>
      <c r="O1492" t="s">
        <v>1426</v>
      </c>
    </row>
    <row r="1493" spans="1:16" x14ac:dyDescent="0.45">
      <c r="A1493" t="s">
        <v>245</v>
      </c>
      <c r="B1493">
        <v>108</v>
      </c>
      <c r="C1493" t="s">
        <v>71</v>
      </c>
      <c r="D1493" t="s">
        <v>3454</v>
      </c>
      <c r="E1493" t="s">
        <v>11</v>
      </c>
      <c r="F1493">
        <v>1996</v>
      </c>
      <c r="G1493">
        <v>6</v>
      </c>
      <c r="H1493">
        <v>70450000</v>
      </c>
      <c r="I1493">
        <v>50000000</v>
      </c>
      <c r="J1493">
        <f t="shared" si="23"/>
        <v>20450000</v>
      </c>
      <c r="K1493">
        <f>Table1[[#This Row],[Profit]]*100/Table1[[#This Row],[budget]]</f>
        <v>40.9</v>
      </c>
      <c r="M1493" t="s">
        <v>6359</v>
      </c>
      <c r="N1493" t="s">
        <v>1426</v>
      </c>
    </row>
    <row r="1494" spans="1:16" x14ac:dyDescent="0.45">
      <c r="A1494" t="s">
        <v>245</v>
      </c>
      <c r="B1494">
        <v>138</v>
      </c>
      <c r="C1494" t="s">
        <v>256</v>
      </c>
      <c r="D1494" t="s">
        <v>3008</v>
      </c>
      <c r="E1494" t="s">
        <v>11</v>
      </c>
      <c r="F1494">
        <v>1997</v>
      </c>
      <c r="G1494">
        <v>7.3</v>
      </c>
      <c r="H1494">
        <v>112225777</v>
      </c>
      <c r="I1494">
        <v>80000000</v>
      </c>
      <c r="J1494">
        <f t="shared" si="23"/>
        <v>32225777</v>
      </c>
      <c r="K1494">
        <f>Table1[[#This Row],[Profit]]*100/Table1[[#This Row],[budget]]</f>
        <v>40.282221249999999</v>
      </c>
      <c r="M1494" t="s">
        <v>6359</v>
      </c>
      <c r="N1494" t="s">
        <v>1630</v>
      </c>
      <c r="O1494" t="s">
        <v>1426</v>
      </c>
    </row>
    <row r="1495" spans="1:16" x14ac:dyDescent="0.45">
      <c r="A1495" t="s">
        <v>606</v>
      </c>
      <c r="B1495">
        <v>104</v>
      </c>
      <c r="C1495" t="s">
        <v>748</v>
      </c>
      <c r="D1495" t="s">
        <v>4060</v>
      </c>
      <c r="E1495" t="s">
        <v>11</v>
      </c>
      <c r="F1495">
        <v>2005</v>
      </c>
      <c r="G1495">
        <v>6.2</v>
      </c>
      <c r="H1495">
        <v>42071069</v>
      </c>
      <c r="I1495">
        <v>30000000</v>
      </c>
      <c r="J1495">
        <f t="shared" si="23"/>
        <v>12071069</v>
      </c>
      <c r="K1495">
        <f>Table1[[#This Row],[Profit]]*100/Table1[[#This Row],[budget]]</f>
        <v>40.236896666666667</v>
      </c>
      <c r="M1495" t="s">
        <v>589</v>
      </c>
      <c r="N1495" t="s">
        <v>2286</v>
      </c>
      <c r="O1495" t="s">
        <v>6361</v>
      </c>
    </row>
    <row r="1496" spans="1:16" x14ac:dyDescent="0.45">
      <c r="A1496" t="s">
        <v>22</v>
      </c>
      <c r="B1496">
        <v>99</v>
      </c>
      <c r="C1496" t="s">
        <v>889</v>
      </c>
      <c r="D1496" t="s">
        <v>4112</v>
      </c>
      <c r="E1496" t="s">
        <v>11</v>
      </c>
      <c r="F1496">
        <v>2009</v>
      </c>
      <c r="G1496">
        <v>6.6</v>
      </c>
      <c r="H1496">
        <v>42057340</v>
      </c>
      <c r="I1496">
        <v>30000000</v>
      </c>
      <c r="J1496">
        <f t="shared" si="23"/>
        <v>12057340</v>
      </c>
      <c r="K1496">
        <f>Table1[[#This Row],[Profit]]*100/Table1[[#This Row],[budget]]</f>
        <v>40.191133333333333</v>
      </c>
      <c r="M1496" t="s">
        <v>1426</v>
      </c>
    </row>
    <row r="1497" spans="1:16" x14ac:dyDescent="0.45">
      <c r="A1497" t="s">
        <v>1219</v>
      </c>
      <c r="B1497">
        <v>95</v>
      </c>
      <c r="C1497" t="s">
        <v>473</v>
      </c>
      <c r="D1497" t="s">
        <v>4116</v>
      </c>
      <c r="E1497" t="s">
        <v>11</v>
      </c>
      <c r="F1497">
        <v>2012</v>
      </c>
      <c r="G1497">
        <v>7</v>
      </c>
      <c r="H1497">
        <v>42043633</v>
      </c>
      <c r="I1497">
        <v>30000000</v>
      </c>
      <c r="J1497">
        <f t="shared" si="23"/>
        <v>12043633</v>
      </c>
      <c r="K1497">
        <f>Table1[[#This Row],[Profit]]*100/Table1[[#This Row],[budget]]</f>
        <v>40.145443333333333</v>
      </c>
      <c r="M1497" t="s">
        <v>999</v>
      </c>
      <c r="N1497" t="s">
        <v>6366</v>
      </c>
      <c r="O1497" t="s">
        <v>1426</v>
      </c>
    </row>
    <row r="1498" spans="1:16" x14ac:dyDescent="0.45">
      <c r="A1498" t="s">
        <v>49</v>
      </c>
      <c r="B1498">
        <v>110</v>
      </c>
      <c r="C1498" t="s">
        <v>306</v>
      </c>
      <c r="D1498" t="s">
        <v>3423</v>
      </c>
      <c r="E1498" t="s">
        <v>11</v>
      </c>
      <c r="F1498">
        <v>2006</v>
      </c>
      <c r="G1498">
        <v>5.6</v>
      </c>
      <c r="H1498">
        <v>75604320</v>
      </c>
      <c r="I1498">
        <v>54000000</v>
      </c>
      <c r="J1498">
        <f t="shared" si="23"/>
        <v>21604320</v>
      </c>
      <c r="K1498">
        <f>Table1[[#This Row],[Profit]]*100/Table1[[#This Row],[budget]]</f>
        <v>40.008000000000003</v>
      </c>
      <c r="M1498" t="s">
        <v>2286</v>
      </c>
    </row>
    <row r="1499" spans="1:16" x14ac:dyDescent="0.45">
      <c r="A1499" t="s">
        <v>1344</v>
      </c>
      <c r="B1499">
        <v>101</v>
      </c>
      <c r="C1499" t="s">
        <v>306</v>
      </c>
      <c r="D1499" t="s">
        <v>4355</v>
      </c>
      <c r="E1499" t="s">
        <v>11</v>
      </c>
      <c r="F1499">
        <v>2007</v>
      </c>
      <c r="G1499">
        <v>5.6</v>
      </c>
      <c r="H1499">
        <v>35000629</v>
      </c>
      <c r="I1499">
        <v>25000000</v>
      </c>
      <c r="J1499">
        <f t="shared" si="23"/>
        <v>10000629</v>
      </c>
      <c r="K1499">
        <f>Table1[[#This Row],[Profit]]*100/Table1[[#This Row],[budget]]</f>
        <v>40.002516</v>
      </c>
      <c r="M1499" t="s">
        <v>2286</v>
      </c>
    </row>
    <row r="1500" spans="1:16" x14ac:dyDescent="0.45">
      <c r="A1500" t="s">
        <v>1697</v>
      </c>
      <c r="B1500">
        <v>95</v>
      </c>
      <c r="C1500" t="s">
        <v>570</v>
      </c>
      <c r="D1500" t="s">
        <v>4966</v>
      </c>
      <c r="E1500" t="s">
        <v>11</v>
      </c>
      <c r="F1500">
        <v>2006</v>
      </c>
      <c r="G1500">
        <v>6.2</v>
      </c>
      <c r="H1500">
        <v>20998709</v>
      </c>
      <c r="I1500">
        <v>15000000</v>
      </c>
      <c r="J1500">
        <f t="shared" si="23"/>
        <v>5998709</v>
      </c>
      <c r="K1500">
        <f>Table1[[#This Row],[Profit]]*100/Table1[[#This Row],[budget]]</f>
        <v>39.991393333333335</v>
      </c>
      <c r="M1500" t="s">
        <v>589</v>
      </c>
      <c r="N1500" t="s">
        <v>6363</v>
      </c>
    </row>
    <row r="1501" spans="1:16" x14ac:dyDescent="0.45">
      <c r="A1501" t="s">
        <v>217</v>
      </c>
      <c r="B1501">
        <v>104</v>
      </c>
      <c r="C1501" t="s">
        <v>306</v>
      </c>
      <c r="D1501" t="s">
        <v>3165</v>
      </c>
      <c r="E1501" t="s">
        <v>11</v>
      </c>
      <c r="F1501">
        <v>2008</v>
      </c>
      <c r="G1501">
        <v>6.8</v>
      </c>
      <c r="H1501">
        <v>97680195</v>
      </c>
      <c r="I1501">
        <v>70000000</v>
      </c>
      <c r="J1501">
        <f t="shared" si="23"/>
        <v>27680195</v>
      </c>
      <c r="K1501">
        <f>Table1[[#This Row],[Profit]]*100/Table1[[#This Row],[budget]]</f>
        <v>39.543135714285711</v>
      </c>
      <c r="M1501" t="s">
        <v>2286</v>
      </c>
    </row>
    <row r="1502" spans="1:16" x14ac:dyDescent="0.45">
      <c r="A1502" t="s">
        <v>1095</v>
      </c>
      <c r="B1502">
        <v>101</v>
      </c>
      <c r="C1502" t="s">
        <v>881</v>
      </c>
      <c r="D1502" t="s">
        <v>3858</v>
      </c>
      <c r="E1502" t="s">
        <v>11</v>
      </c>
      <c r="F1502">
        <v>2010</v>
      </c>
      <c r="G1502">
        <v>6.4</v>
      </c>
      <c r="H1502">
        <v>50213619</v>
      </c>
      <c r="I1502">
        <v>36000000</v>
      </c>
      <c r="J1502">
        <f t="shared" si="23"/>
        <v>14213619</v>
      </c>
      <c r="K1502">
        <f>Table1[[#This Row],[Profit]]*100/Table1[[#This Row],[budget]]</f>
        <v>39.482275000000001</v>
      </c>
      <c r="M1502" t="s">
        <v>1630</v>
      </c>
    </row>
    <row r="1503" spans="1:16" x14ac:dyDescent="0.45">
      <c r="A1503" t="s">
        <v>1334</v>
      </c>
      <c r="B1503">
        <v>105</v>
      </c>
      <c r="C1503" t="s">
        <v>396</v>
      </c>
      <c r="D1503" t="s">
        <v>5529</v>
      </c>
      <c r="E1503" t="s">
        <v>11</v>
      </c>
      <c r="F1503">
        <v>2002</v>
      </c>
      <c r="G1503">
        <v>7.2</v>
      </c>
      <c r="H1503">
        <v>10460089</v>
      </c>
      <c r="I1503">
        <v>7500000</v>
      </c>
      <c r="J1503">
        <f t="shared" si="23"/>
        <v>2960089</v>
      </c>
      <c r="K1503">
        <f>Table1[[#This Row],[Profit]]*100/Table1[[#This Row],[budget]]</f>
        <v>39.467853333333331</v>
      </c>
      <c r="M1503" t="s">
        <v>589</v>
      </c>
      <c r="N1503" t="s">
        <v>6366</v>
      </c>
      <c r="O1503" t="s">
        <v>1426</v>
      </c>
    </row>
    <row r="1504" spans="1:16" x14ac:dyDescent="0.45">
      <c r="A1504" t="s">
        <v>126</v>
      </c>
      <c r="B1504">
        <v>93</v>
      </c>
      <c r="C1504" t="s">
        <v>209</v>
      </c>
      <c r="D1504" t="s">
        <v>3856</v>
      </c>
      <c r="E1504" t="s">
        <v>11</v>
      </c>
      <c r="F1504">
        <v>1997</v>
      </c>
      <c r="G1504">
        <v>6.9</v>
      </c>
      <c r="H1504">
        <v>50129186</v>
      </c>
      <c r="I1504">
        <v>36000000</v>
      </c>
      <c r="J1504">
        <f t="shared" si="23"/>
        <v>14129186</v>
      </c>
      <c r="K1504">
        <f>Table1[[#This Row],[Profit]]*100/Table1[[#This Row],[budget]]</f>
        <v>39.24773888888889</v>
      </c>
      <c r="M1504" t="s">
        <v>6359</v>
      </c>
      <c r="N1504" t="s">
        <v>589</v>
      </c>
      <c r="O1504" t="s">
        <v>6366</v>
      </c>
      <c r="P1504" t="s">
        <v>1426</v>
      </c>
    </row>
    <row r="1505" spans="1:16" x14ac:dyDescent="0.45">
      <c r="A1505" t="s">
        <v>633</v>
      </c>
      <c r="B1505">
        <v>130</v>
      </c>
      <c r="C1505" t="s">
        <v>15</v>
      </c>
      <c r="D1505" t="s">
        <v>3202</v>
      </c>
      <c r="E1505" t="s">
        <v>11</v>
      </c>
      <c r="F1505">
        <v>2000</v>
      </c>
      <c r="G1505">
        <v>6.4</v>
      </c>
      <c r="H1505">
        <v>90454043</v>
      </c>
      <c r="I1505">
        <v>65000000</v>
      </c>
      <c r="J1505">
        <f t="shared" si="23"/>
        <v>25454043</v>
      </c>
      <c r="K1505">
        <f>Table1[[#This Row],[Profit]]*100/Table1[[#This Row],[budget]]</f>
        <v>39.160066153846152</v>
      </c>
      <c r="M1505" t="s">
        <v>178</v>
      </c>
      <c r="N1505" t="s">
        <v>1426</v>
      </c>
    </row>
    <row r="1506" spans="1:16" x14ac:dyDescent="0.45">
      <c r="A1506" t="s">
        <v>1698</v>
      </c>
      <c r="B1506">
        <v>89</v>
      </c>
      <c r="C1506" t="s">
        <v>999</v>
      </c>
      <c r="D1506" t="s">
        <v>4967</v>
      </c>
      <c r="E1506" t="s">
        <v>11</v>
      </c>
      <c r="F1506">
        <v>2007</v>
      </c>
      <c r="G1506">
        <v>5.0999999999999996</v>
      </c>
      <c r="H1506">
        <v>20801344</v>
      </c>
      <c r="I1506">
        <v>15000000</v>
      </c>
      <c r="J1506">
        <f t="shared" si="23"/>
        <v>5801344</v>
      </c>
      <c r="K1506">
        <f>Table1[[#This Row],[Profit]]*100/Table1[[#This Row],[budget]]</f>
        <v>38.675626666666666</v>
      </c>
    </row>
    <row r="1507" spans="1:16" x14ac:dyDescent="0.45">
      <c r="A1507" t="s">
        <v>264</v>
      </c>
      <c r="B1507">
        <v>98</v>
      </c>
      <c r="C1507" t="s">
        <v>60</v>
      </c>
      <c r="D1507" t="s">
        <v>2752</v>
      </c>
      <c r="E1507" t="s">
        <v>11</v>
      </c>
      <c r="F1507">
        <v>2013</v>
      </c>
      <c r="G1507">
        <v>7.3</v>
      </c>
      <c r="H1507">
        <v>187165546</v>
      </c>
      <c r="I1507">
        <v>135000000</v>
      </c>
      <c r="J1507">
        <f t="shared" si="23"/>
        <v>52165546</v>
      </c>
      <c r="K1507">
        <f>Table1[[#This Row],[Profit]]*100/Table1[[#This Row],[budget]]</f>
        <v>38.641145185185188</v>
      </c>
      <c r="M1507" t="s">
        <v>6362</v>
      </c>
      <c r="N1507" t="s">
        <v>302</v>
      </c>
      <c r="O1507" t="s">
        <v>6363</v>
      </c>
      <c r="P1507" t="s">
        <v>6364</v>
      </c>
    </row>
    <row r="1508" spans="1:16" x14ac:dyDescent="0.45">
      <c r="A1508" t="s">
        <v>217</v>
      </c>
      <c r="B1508">
        <v>117</v>
      </c>
      <c r="C1508" t="s">
        <v>99</v>
      </c>
      <c r="D1508" t="s">
        <v>2761</v>
      </c>
      <c r="E1508" t="s">
        <v>11</v>
      </c>
      <c r="F1508">
        <v>2015</v>
      </c>
      <c r="G1508">
        <v>7.4</v>
      </c>
      <c r="H1508">
        <v>180191634</v>
      </c>
      <c r="I1508">
        <v>130000000</v>
      </c>
      <c r="J1508">
        <f t="shared" si="23"/>
        <v>50191634</v>
      </c>
      <c r="K1508">
        <f>Table1[[#This Row],[Profit]]*100/Table1[[#This Row],[budget]]</f>
        <v>38.608949230769234</v>
      </c>
      <c r="M1508" t="s">
        <v>178</v>
      </c>
      <c r="N1508" t="s">
        <v>302</v>
      </c>
      <c r="O1508" t="s">
        <v>1630</v>
      </c>
    </row>
    <row r="1509" spans="1:16" x14ac:dyDescent="0.45">
      <c r="A1509" t="s">
        <v>221</v>
      </c>
      <c r="B1509">
        <v>118</v>
      </c>
      <c r="C1509" t="s">
        <v>396</v>
      </c>
      <c r="D1509" t="s">
        <v>3559</v>
      </c>
      <c r="E1509" t="s">
        <v>11</v>
      </c>
      <c r="F1509">
        <v>1999</v>
      </c>
      <c r="G1509">
        <v>6.7</v>
      </c>
      <c r="H1509">
        <v>66488090</v>
      </c>
      <c r="I1509">
        <v>48000000</v>
      </c>
      <c r="J1509">
        <f t="shared" si="23"/>
        <v>18488090</v>
      </c>
      <c r="K1509">
        <f>Table1[[#This Row],[Profit]]*100/Table1[[#This Row],[budget]]</f>
        <v>38.516854166666668</v>
      </c>
      <c r="M1509" t="s">
        <v>589</v>
      </c>
      <c r="N1509" t="s">
        <v>6366</v>
      </c>
      <c r="O1509" t="s">
        <v>1426</v>
      </c>
    </row>
    <row r="1510" spans="1:16" x14ac:dyDescent="0.45">
      <c r="A1510" t="s">
        <v>316</v>
      </c>
      <c r="B1510">
        <v>107</v>
      </c>
      <c r="C1510" t="s">
        <v>259</v>
      </c>
      <c r="D1510" t="s">
        <v>5126</v>
      </c>
      <c r="E1510" t="s">
        <v>11</v>
      </c>
      <c r="F1510">
        <v>2013</v>
      </c>
      <c r="G1510">
        <v>5.7</v>
      </c>
      <c r="H1510">
        <v>18004225</v>
      </c>
      <c r="I1510">
        <v>13000000</v>
      </c>
      <c r="J1510">
        <f t="shared" si="23"/>
        <v>5004225</v>
      </c>
      <c r="K1510">
        <f>Table1[[#This Row],[Profit]]*100/Table1[[#This Row],[budget]]</f>
        <v>38.494038461538459</v>
      </c>
      <c r="M1510" t="s">
        <v>589</v>
      </c>
      <c r="N1510" t="s">
        <v>2286</v>
      </c>
    </row>
    <row r="1511" spans="1:16" x14ac:dyDescent="0.45">
      <c r="A1511" t="s">
        <v>775</v>
      </c>
      <c r="B1511">
        <v>95</v>
      </c>
      <c r="C1511" t="s">
        <v>150</v>
      </c>
      <c r="D1511" t="s">
        <v>3396</v>
      </c>
      <c r="E1511" t="s">
        <v>11</v>
      </c>
      <c r="F1511">
        <v>2014</v>
      </c>
      <c r="G1511">
        <v>7.2</v>
      </c>
      <c r="H1511">
        <v>76137505</v>
      </c>
      <c r="I1511">
        <v>55000000</v>
      </c>
      <c r="J1511">
        <f t="shared" si="23"/>
        <v>21137505</v>
      </c>
      <c r="K1511">
        <f>Table1[[#This Row],[Profit]]*100/Table1[[#This Row],[budget]]</f>
        <v>38.431827272727276</v>
      </c>
      <c r="M1511" t="s">
        <v>302</v>
      </c>
      <c r="N1511" t="s">
        <v>6363</v>
      </c>
      <c r="O1511" t="s">
        <v>6364</v>
      </c>
    </row>
    <row r="1512" spans="1:16" x14ac:dyDescent="0.45">
      <c r="A1512" t="s">
        <v>538</v>
      </c>
      <c r="B1512">
        <v>101</v>
      </c>
      <c r="C1512" t="s">
        <v>306</v>
      </c>
      <c r="D1512" t="s">
        <v>3330</v>
      </c>
      <c r="E1512" t="s">
        <v>11</v>
      </c>
      <c r="F1512">
        <v>2005</v>
      </c>
      <c r="G1512">
        <v>5.5</v>
      </c>
      <c r="H1512">
        <v>82931301</v>
      </c>
      <c r="I1512">
        <v>60000000</v>
      </c>
      <c r="J1512">
        <f t="shared" si="23"/>
        <v>22931301</v>
      </c>
      <c r="K1512">
        <f>Table1[[#This Row],[Profit]]*100/Table1[[#This Row],[budget]]</f>
        <v>38.218834999999999</v>
      </c>
      <c r="M1512" t="s">
        <v>2286</v>
      </c>
    </row>
    <row r="1513" spans="1:16" x14ac:dyDescent="0.45">
      <c r="A1513" t="s">
        <v>422</v>
      </c>
      <c r="B1513">
        <v>140</v>
      </c>
      <c r="C1513" t="s">
        <v>423</v>
      </c>
      <c r="D1513" t="s">
        <v>2960</v>
      </c>
      <c r="E1513" t="s">
        <v>11</v>
      </c>
      <c r="F1513">
        <v>2003</v>
      </c>
      <c r="G1513">
        <v>7.3</v>
      </c>
      <c r="H1513">
        <v>120147445</v>
      </c>
      <c r="I1513">
        <v>87000000</v>
      </c>
      <c r="J1513">
        <f t="shared" si="23"/>
        <v>33147445</v>
      </c>
      <c r="K1513">
        <f>Table1[[#This Row],[Profit]]*100/Table1[[#This Row],[budget]]</f>
        <v>38.100511494252871</v>
      </c>
      <c r="M1513" t="s">
        <v>6367</v>
      </c>
      <c r="N1513" t="s">
        <v>6361</v>
      </c>
    </row>
    <row r="1514" spans="1:16" x14ac:dyDescent="0.45">
      <c r="A1514" t="s">
        <v>2264</v>
      </c>
      <c r="B1514">
        <v>82</v>
      </c>
      <c r="C1514" t="s">
        <v>306</v>
      </c>
      <c r="D1514" t="s">
        <v>5926</v>
      </c>
      <c r="E1514" t="s">
        <v>11</v>
      </c>
      <c r="F1514">
        <v>2000</v>
      </c>
      <c r="G1514">
        <v>4.4000000000000004</v>
      </c>
      <c r="H1514">
        <v>4142507</v>
      </c>
      <c r="I1514">
        <v>3000000</v>
      </c>
      <c r="J1514">
        <f t="shared" si="23"/>
        <v>1142507</v>
      </c>
      <c r="K1514">
        <f>Table1[[#This Row],[Profit]]*100/Table1[[#This Row],[budget]]</f>
        <v>38.08356666666667</v>
      </c>
      <c r="M1514" t="s">
        <v>2286</v>
      </c>
    </row>
    <row r="1515" spans="1:16" x14ac:dyDescent="0.45">
      <c r="A1515" t="s">
        <v>1218</v>
      </c>
      <c r="B1515">
        <v>111</v>
      </c>
      <c r="C1515" t="s">
        <v>666</v>
      </c>
      <c r="D1515" t="s">
        <v>4113</v>
      </c>
      <c r="E1515" t="s">
        <v>11</v>
      </c>
      <c r="F1515">
        <v>2003</v>
      </c>
      <c r="G1515">
        <v>7.6</v>
      </c>
      <c r="H1515">
        <v>41407470</v>
      </c>
      <c r="I1515">
        <v>30000000</v>
      </c>
      <c r="J1515">
        <f t="shared" si="23"/>
        <v>11407470</v>
      </c>
      <c r="K1515">
        <f>Table1[[#This Row],[Profit]]*100/Table1[[#This Row],[budget]]</f>
        <v>38.024900000000002</v>
      </c>
      <c r="M1515" t="s">
        <v>589</v>
      </c>
      <c r="N1515" t="s">
        <v>6363</v>
      </c>
    </row>
    <row r="1516" spans="1:16" x14ac:dyDescent="0.45">
      <c r="A1516" t="s">
        <v>91</v>
      </c>
      <c r="B1516">
        <v>103</v>
      </c>
      <c r="C1516" t="s">
        <v>744</v>
      </c>
      <c r="D1516" t="s">
        <v>3346</v>
      </c>
      <c r="E1516" t="s">
        <v>11</v>
      </c>
      <c r="F1516">
        <v>2015</v>
      </c>
      <c r="G1516">
        <v>6.4</v>
      </c>
      <c r="H1516">
        <v>80021740</v>
      </c>
      <c r="I1516">
        <v>58000000</v>
      </c>
      <c r="J1516">
        <f t="shared" si="23"/>
        <v>22021740</v>
      </c>
      <c r="K1516">
        <f>Table1[[#This Row],[Profit]]*100/Table1[[#This Row],[budget]]</f>
        <v>37.96851724137931</v>
      </c>
      <c r="M1516" t="s">
        <v>302</v>
      </c>
      <c r="N1516" t="s">
        <v>6363</v>
      </c>
      <c r="O1516" t="s">
        <v>6364</v>
      </c>
      <c r="P1516" t="s">
        <v>999</v>
      </c>
    </row>
    <row r="1517" spans="1:16" x14ac:dyDescent="0.45">
      <c r="A1517" t="s">
        <v>74</v>
      </c>
      <c r="B1517">
        <v>143</v>
      </c>
      <c r="C1517" t="s">
        <v>48</v>
      </c>
      <c r="D1517" t="s">
        <v>2840</v>
      </c>
      <c r="E1517" t="s">
        <v>11</v>
      </c>
      <c r="F1517">
        <v>2013</v>
      </c>
      <c r="G1517">
        <v>7.3</v>
      </c>
      <c r="H1517">
        <v>144812796</v>
      </c>
      <c r="I1517">
        <v>105000000</v>
      </c>
      <c r="J1517">
        <f t="shared" si="23"/>
        <v>39812796</v>
      </c>
      <c r="K1517">
        <f>Table1[[#This Row],[Profit]]*100/Table1[[#This Row],[budget]]</f>
        <v>37.91694857142857</v>
      </c>
      <c r="M1517" t="s">
        <v>2286</v>
      </c>
    </row>
    <row r="1518" spans="1:16" x14ac:dyDescent="0.45">
      <c r="A1518" t="s">
        <v>278</v>
      </c>
      <c r="B1518">
        <v>122</v>
      </c>
      <c r="C1518" t="s">
        <v>279</v>
      </c>
      <c r="D1518" t="s">
        <v>2973</v>
      </c>
      <c r="E1518" t="s">
        <v>11</v>
      </c>
      <c r="F1518">
        <v>2007</v>
      </c>
      <c r="G1518">
        <v>6.9</v>
      </c>
      <c r="H1518">
        <v>117144465</v>
      </c>
      <c r="I1518">
        <v>85000000</v>
      </c>
      <c r="J1518">
        <f t="shared" si="23"/>
        <v>32144465</v>
      </c>
      <c r="K1518">
        <f>Table1[[#This Row],[Profit]]*100/Table1[[#This Row],[budget]]</f>
        <v>37.817017647058826</v>
      </c>
      <c r="M1518" t="s">
        <v>1426</v>
      </c>
    </row>
    <row r="1519" spans="1:16" x14ac:dyDescent="0.45">
      <c r="A1519" t="s">
        <v>315</v>
      </c>
      <c r="B1519">
        <v>107</v>
      </c>
      <c r="C1519" t="s">
        <v>569</v>
      </c>
      <c r="D1519" t="s">
        <v>3267</v>
      </c>
      <c r="E1519" t="s">
        <v>11</v>
      </c>
      <c r="F1519">
        <v>1990</v>
      </c>
      <c r="G1519">
        <v>5.9</v>
      </c>
      <c r="H1519">
        <v>82670733</v>
      </c>
      <c r="I1519">
        <v>60000000</v>
      </c>
      <c r="J1519">
        <f t="shared" si="23"/>
        <v>22670733</v>
      </c>
      <c r="K1519">
        <f>Table1[[#This Row],[Profit]]*100/Table1[[#This Row],[budget]]</f>
        <v>37.784554999999997</v>
      </c>
      <c r="M1519" t="s">
        <v>589</v>
      </c>
      <c r="N1519" t="s">
        <v>6361</v>
      </c>
    </row>
    <row r="1520" spans="1:16" x14ac:dyDescent="0.45">
      <c r="A1520" t="s">
        <v>56</v>
      </c>
      <c r="B1520">
        <v>115</v>
      </c>
      <c r="C1520" t="s">
        <v>149</v>
      </c>
      <c r="D1520" t="s">
        <v>2684</v>
      </c>
      <c r="E1520" t="s">
        <v>11</v>
      </c>
      <c r="F1520">
        <v>2005</v>
      </c>
      <c r="G1520">
        <v>6.7</v>
      </c>
      <c r="H1520">
        <v>206456431</v>
      </c>
      <c r="I1520">
        <v>150000000</v>
      </c>
      <c r="J1520">
        <f t="shared" si="23"/>
        <v>56456431</v>
      </c>
      <c r="K1520">
        <f>Table1[[#This Row],[Profit]]*100/Table1[[#This Row],[budget]]</f>
        <v>37.637620666666663</v>
      </c>
      <c r="M1520" t="s">
        <v>302</v>
      </c>
      <c r="N1520" t="s">
        <v>6363</v>
      </c>
      <c r="O1520" t="s">
        <v>6364</v>
      </c>
    </row>
    <row r="1521" spans="1:15" x14ac:dyDescent="0.45">
      <c r="A1521" t="s">
        <v>118</v>
      </c>
      <c r="B1521">
        <v>111</v>
      </c>
      <c r="C1521" t="s">
        <v>150</v>
      </c>
      <c r="D1521" t="s">
        <v>2685</v>
      </c>
      <c r="E1521" t="s">
        <v>11</v>
      </c>
      <c r="F1521">
        <v>2007</v>
      </c>
      <c r="G1521">
        <v>8</v>
      </c>
      <c r="H1521">
        <v>206435493</v>
      </c>
      <c r="I1521">
        <v>150000000</v>
      </c>
      <c r="J1521">
        <f t="shared" si="23"/>
        <v>56435493</v>
      </c>
      <c r="K1521">
        <f>Table1[[#This Row],[Profit]]*100/Table1[[#This Row],[budget]]</f>
        <v>37.623662000000003</v>
      </c>
      <c r="M1521" t="s">
        <v>302</v>
      </c>
      <c r="N1521" t="s">
        <v>6363</v>
      </c>
      <c r="O1521" t="s">
        <v>6364</v>
      </c>
    </row>
    <row r="1522" spans="1:15" x14ac:dyDescent="0.45">
      <c r="A1522" t="s">
        <v>465</v>
      </c>
      <c r="B1522">
        <v>94</v>
      </c>
      <c r="C1522" t="s">
        <v>431</v>
      </c>
      <c r="D1522" t="s">
        <v>3268</v>
      </c>
      <c r="E1522" t="s">
        <v>11</v>
      </c>
      <c r="F1522">
        <v>2005</v>
      </c>
      <c r="G1522">
        <v>5.4</v>
      </c>
      <c r="H1522">
        <v>82569532</v>
      </c>
      <c r="I1522">
        <v>60000000</v>
      </c>
      <c r="J1522">
        <f t="shared" si="23"/>
        <v>22569532</v>
      </c>
      <c r="K1522">
        <f>Table1[[#This Row],[Profit]]*100/Table1[[#This Row],[budget]]</f>
        <v>37.615886666666668</v>
      </c>
      <c r="M1522" t="s">
        <v>302</v>
      </c>
      <c r="N1522" t="s">
        <v>6363</v>
      </c>
    </row>
    <row r="1523" spans="1:15" x14ac:dyDescent="0.45">
      <c r="A1523" t="s">
        <v>465</v>
      </c>
      <c r="B1523">
        <v>99</v>
      </c>
      <c r="C1523" t="s">
        <v>466</v>
      </c>
      <c r="D1523" t="s">
        <v>3009</v>
      </c>
      <c r="E1523" t="s">
        <v>11</v>
      </c>
      <c r="F1523">
        <v>2008</v>
      </c>
      <c r="G1523">
        <v>6.1</v>
      </c>
      <c r="H1523">
        <v>109993847</v>
      </c>
      <c r="I1523">
        <v>80000000</v>
      </c>
      <c r="J1523">
        <f t="shared" si="23"/>
        <v>29993847</v>
      </c>
      <c r="K1523">
        <f>Table1[[#This Row],[Profit]]*100/Table1[[#This Row],[budget]]</f>
        <v>37.492308749999999</v>
      </c>
      <c r="M1523" t="s">
        <v>6363</v>
      </c>
      <c r="N1523" t="s">
        <v>6364</v>
      </c>
      <c r="O1523" t="s">
        <v>2286</v>
      </c>
    </row>
    <row r="1524" spans="1:15" x14ac:dyDescent="0.45">
      <c r="A1524" t="s">
        <v>1002</v>
      </c>
      <c r="B1524">
        <v>98</v>
      </c>
      <c r="C1524" t="s">
        <v>916</v>
      </c>
      <c r="D1524" t="s">
        <v>3732</v>
      </c>
      <c r="E1524" t="s">
        <v>11</v>
      </c>
      <c r="F1524">
        <v>1997</v>
      </c>
      <c r="G1524">
        <v>5.2</v>
      </c>
      <c r="H1524">
        <v>54967359</v>
      </c>
      <c r="I1524">
        <v>40000000</v>
      </c>
      <c r="J1524">
        <f t="shared" si="23"/>
        <v>14967359</v>
      </c>
      <c r="K1524">
        <f>Table1[[#This Row],[Profit]]*100/Table1[[#This Row],[budget]]</f>
        <v>37.418397499999998</v>
      </c>
      <c r="M1524" t="s">
        <v>999</v>
      </c>
    </row>
    <row r="1525" spans="1:15" x14ac:dyDescent="0.45">
      <c r="A1525" t="s">
        <v>1230</v>
      </c>
      <c r="B1525">
        <v>85</v>
      </c>
      <c r="C1525" t="s">
        <v>302</v>
      </c>
      <c r="D1525" t="s">
        <v>4713</v>
      </c>
      <c r="E1525" t="s">
        <v>11</v>
      </c>
      <c r="F1525">
        <v>2003</v>
      </c>
      <c r="G1525">
        <v>3.4</v>
      </c>
      <c r="H1525">
        <v>26096584</v>
      </c>
      <c r="I1525">
        <v>19000000</v>
      </c>
      <c r="J1525">
        <f t="shared" si="23"/>
        <v>7096584</v>
      </c>
      <c r="K1525">
        <f>Table1[[#This Row],[Profit]]*100/Table1[[#This Row],[budget]]</f>
        <v>37.350442105263156</v>
      </c>
    </row>
    <row r="1526" spans="1:15" x14ac:dyDescent="0.45">
      <c r="A1526" t="s">
        <v>145</v>
      </c>
      <c r="B1526">
        <v>156</v>
      </c>
      <c r="C1526" t="s">
        <v>642</v>
      </c>
      <c r="D1526" t="s">
        <v>3368</v>
      </c>
      <c r="E1526" t="s">
        <v>11</v>
      </c>
      <c r="F1526">
        <v>1999</v>
      </c>
      <c r="G1526">
        <v>6.8</v>
      </c>
      <c r="H1526">
        <v>75530832</v>
      </c>
      <c r="I1526">
        <v>55000000</v>
      </c>
      <c r="J1526">
        <f t="shared" si="23"/>
        <v>20530832</v>
      </c>
      <c r="K1526">
        <f>Table1[[#This Row],[Profit]]*100/Table1[[#This Row],[budget]]</f>
        <v>37.328785454545454</v>
      </c>
      <c r="M1526" t="s">
        <v>6361</v>
      </c>
    </row>
    <row r="1527" spans="1:15" x14ac:dyDescent="0.45">
      <c r="A1527" t="s">
        <v>210</v>
      </c>
      <c r="B1527">
        <v>143</v>
      </c>
      <c r="C1527" t="s">
        <v>589</v>
      </c>
      <c r="D1527" t="s">
        <v>4419</v>
      </c>
      <c r="E1527" t="s">
        <v>11</v>
      </c>
      <c r="F1527">
        <v>2006</v>
      </c>
      <c r="G1527">
        <v>7.5</v>
      </c>
      <c r="H1527">
        <v>34300771</v>
      </c>
      <c r="I1527">
        <v>25000000</v>
      </c>
      <c r="J1527">
        <f t="shared" si="23"/>
        <v>9300771</v>
      </c>
      <c r="K1527">
        <f>Table1[[#This Row],[Profit]]*100/Table1[[#This Row],[budget]]</f>
        <v>37.203083999999997</v>
      </c>
    </row>
    <row r="1528" spans="1:15" x14ac:dyDescent="0.45">
      <c r="A1528" t="s">
        <v>1701</v>
      </c>
      <c r="B1528">
        <v>100</v>
      </c>
      <c r="C1528" t="s">
        <v>395</v>
      </c>
      <c r="D1528" t="s">
        <v>4969</v>
      </c>
      <c r="E1528" t="s">
        <v>11</v>
      </c>
      <c r="F1528">
        <v>2016</v>
      </c>
      <c r="G1528">
        <v>6.4</v>
      </c>
      <c r="H1528">
        <v>20566327</v>
      </c>
      <c r="I1528">
        <v>15000000</v>
      </c>
      <c r="J1528">
        <f t="shared" si="23"/>
        <v>5566327</v>
      </c>
      <c r="K1528">
        <f>Table1[[#This Row],[Profit]]*100/Table1[[#This Row],[budget]]</f>
        <v>37.108846666666665</v>
      </c>
      <c r="M1528" t="s">
        <v>302</v>
      </c>
    </row>
    <row r="1529" spans="1:15" x14ac:dyDescent="0.45">
      <c r="A1529" t="s">
        <v>176</v>
      </c>
      <c r="B1529">
        <v>135</v>
      </c>
      <c r="C1529" t="s">
        <v>48</v>
      </c>
      <c r="D1529" t="s">
        <v>4213</v>
      </c>
      <c r="E1529" t="s">
        <v>11</v>
      </c>
      <c r="F1529">
        <v>2005</v>
      </c>
      <c r="G1529">
        <v>7.8</v>
      </c>
      <c r="H1529">
        <v>38372662</v>
      </c>
      <c r="I1529">
        <v>28000000</v>
      </c>
      <c r="J1529">
        <f t="shared" si="23"/>
        <v>10372662</v>
      </c>
      <c r="K1529">
        <f>Table1[[#This Row],[Profit]]*100/Table1[[#This Row],[budget]]</f>
        <v>37.045221428571431</v>
      </c>
      <c r="M1529" t="s">
        <v>2286</v>
      </c>
    </row>
    <row r="1530" spans="1:15" x14ac:dyDescent="0.45">
      <c r="A1530" t="s">
        <v>1419</v>
      </c>
      <c r="B1530">
        <v>109</v>
      </c>
      <c r="C1530" t="s">
        <v>2265</v>
      </c>
      <c r="D1530" t="s">
        <v>5927</v>
      </c>
      <c r="E1530" t="s">
        <v>11</v>
      </c>
      <c r="F1530">
        <v>1996</v>
      </c>
      <c r="G1530">
        <v>6</v>
      </c>
      <c r="H1530">
        <v>4109095</v>
      </c>
      <c r="I1530">
        <v>3000000</v>
      </c>
      <c r="J1530">
        <f t="shared" si="23"/>
        <v>1109095</v>
      </c>
      <c r="K1530">
        <f>Table1[[#This Row],[Profit]]*100/Table1[[#This Row],[budget]]</f>
        <v>36.969833333333334</v>
      </c>
      <c r="M1530" t="s">
        <v>589</v>
      </c>
      <c r="N1530" t="s">
        <v>6367</v>
      </c>
      <c r="O1530" t="s">
        <v>2286</v>
      </c>
    </row>
    <row r="1531" spans="1:15" x14ac:dyDescent="0.45">
      <c r="A1531" t="s">
        <v>16</v>
      </c>
      <c r="B1531">
        <v>128</v>
      </c>
      <c r="C1531" t="s">
        <v>33</v>
      </c>
      <c r="D1531" t="s">
        <v>2686</v>
      </c>
      <c r="E1531" t="s">
        <v>11</v>
      </c>
      <c r="F1531">
        <v>2005</v>
      </c>
      <c r="G1531">
        <v>8.3000000000000007</v>
      </c>
      <c r="H1531">
        <v>205343774</v>
      </c>
      <c r="I1531">
        <v>150000000</v>
      </c>
      <c r="J1531">
        <f t="shared" si="23"/>
        <v>55343774</v>
      </c>
      <c r="K1531">
        <f>Table1[[#This Row],[Profit]]*100/Table1[[#This Row],[budget]]</f>
        <v>36.895849333333331</v>
      </c>
      <c r="M1531" t="s">
        <v>178</v>
      </c>
    </row>
    <row r="1532" spans="1:15" x14ac:dyDescent="0.45">
      <c r="A1532" t="s">
        <v>1090</v>
      </c>
      <c r="B1532">
        <v>104</v>
      </c>
      <c r="C1532" t="s">
        <v>302</v>
      </c>
      <c r="D1532" t="s">
        <v>4505</v>
      </c>
      <c r="E1532" t="s">
        <v>11</v>
      </c>
      <c r="F1532">
        <v>2001</v>
      </c>
      <c r="G1532">
        <v>6.9</v>
      </c>
      <c r="H1532">
        <v>30059386</v>
      </c>
      <c r="I1532">
        <v>22000000</v>
      </c>
      <c r="J1532">
        <f t="shared" si="23"/>
        <v>8059386</v>
      </c>
      <c r="K1532">
        <f>Table1[[#This Row],[Profit]]*100/Table1[[#This Row],[budget]]</f>
        <v>36.633572727272728</v>
      </c>
    </row>
    <row r="1533" spans="1:15" x14ac:dyDescent="0.45">
      <c r="A1533" t="s">
        <v>1796</v>
      </c>
      <c r="B1533">
        <v>102</v>
      </c>
      <c r="C1533" t="s">
        <v>48</v>
      </c>
      <c r="D1533" t="s">
        <v>5129</v>
      </c>
      <c r="E1533" t="s">
        <v>11</v>
      </c>
      <c r="F1533">
        <v>2012</v>
      </c>
      <c r="G1533">
        <v>8</v>
      </c>
      <c r="H1533">
        <v>17738570</v>
      </c>
      <c r="I1533">
        <v>13000000</v>
      </c>
      <c r="J1533">
        <f t="shared" si="23"/>
        <v>4738570</v>
      </c>
      <c r="K1533">
        <f>Table1[[#This Row],[Profit]]*100/Table1[[#This Row],[budget]]</f>
        <v>36.450538461538464</v>
      </c>
      <c r="M1533" t="s">
        <v>2286</v>
      </c>
    </row>
    <row r="1534" spans="1:15" x14ac:dyDescent="0.45">
      <c r="A1534" t="s">
        <v>903</v>
      </c>
      <c r="B1534">
        <v>113</v>
      </c>
      <c r="C1534" t="s">
        <v>921</v>
      </c>
      <c r="D1534" t="s">
        <v>4604</v>
      </c>
      <c r="E1534" t="s">
        <v>11</v>
      </c>
      <c r="F1534">
        <v>2000</v>
      </c>
      <c r="G1534">
        <v>7.6</v>
      </c>
      <c r="H1534">
        <v>27277055</v>
      </c>
      <c r="I1534">
        <v>20000000</v>
      </c>
      <c r="J1534">
        <f t="shared" si="23"/>
        <v>7277055</v>
      </c>
      <c r="K1534">
        <f>Table1[[#This Row],[Profit]]*100/Table1[[#This Row],[budget]]</f>
        <v>36.385275</v>
      </c>
      <c r="M1534" t="s">
        <v>589</v>
      </c>
      <c r="N1534" t="s">
        <v>6360</v>
      </c>
      <c r="O1534" t="s">
        <v>2286</v>
      </c>
    </row>
    <row r="1535" spans="1:15" x14ac:dyDescent="0.45">
      <c r="A1535" t="s">
        <v>1087</v>
      </c>
      <c r="B1535">
        <v>106</v>
      </c>
      <c r="C1535" t="s">
        <v>1428</v>
      </c>
      <c r="D1535" t="s">
        <v>4506</v>
      </c>
      <c r="E1535" t="s">
        <v>11</v>
      </c>
      <c r="F1535">
        <v>2016</v>
      </c>
      <c r="G1535">
        <v>6.4</v>
      </c>
      <c r="H1535">
        <v>29997095</v>
      </c>
      <c r="I1535">
        <v>22000000</v>
      </c>
      <c r="J1535">
        <f t="shared" si="23"/>
        <v>7997095</v>
      </c>
      <c r="K1535">
        <f>Table1[[#This Row],[Profit]]*100/Table1[[#This Row],[budget]]</f>
        <v>36.350431818181818</v>
      </c>
      <c r="M1535" t="s">
        <v>6366</v>
      </c>
    </row>
    <row r="1536" spans="1:15" x14ac:dyDescent="0.45">
      <c r="A1536" t="s">
        <v>451</v>
      </c>
      <c r="B1536">
        <v>97</v>
      </c>
      <c r="C1536" t="s">
        <v>999</v>
      </c>
      <c r="D1536" t="s">
        <v>4913</v>
      </c>
      <c r="E1536" t="s">
        <v>11</v>
      </c>
      <c r="F1536">
        <v>2005</v>
      </c>
      <c r="G1536">
        <v>6.2</v>
      </c>
      <c r="H1536">
        <v>20433940</v>
      </c>
      <c r="I1536">
        <v>15000000</v>
      </c>
      <c r="J1536">
        <f t="shared" si="23"/>
        <v>5433940</v>
      </c>
      <c r="K1536">
        <f>Table1[[#This Row],[Profit]]*100/Table1[[#This Row],[budget]]</f>
        <v>36.226266666666668</v>
      </c>
    </row>
    <row r="1537" spans="1:18" x14ac:dyDescent="0.45">
      <c r="A1537" t="s">
        <v>69</v>
      </c>
      <c r="B1537">
        <v>94</v>
      </c>
      <c r="C1537" t="s">
        <v>391</v>
      </c>
      <c r="D1537" t="s">
        <v>2922</v>
      </c>
      <c r="E1537" t="s">
        <v>11</v>
      </c>
      <c r="F1537">
        <v>2000</v>
      </c>
      <c r="G1537">
        <v>5.5</v>
      </c>
      <c r="H1537">
        <v>125305545</v>
      </c>
      <c r="I1537">
        <v>92000000</v>
      </c>
      <c r="J1537">
        <f t="shared" si="23"/>
        <v>33305545</v>
      </c>
      <c r="K1537">
        <f>Table1[[#This Row],[Profit]]*100/Table1[[#This Row],[budget]]</f>
        <v>36.201679347826087</v>
      </c>
      <c r="M1537" t="s">
        <v>178</v>
      </c>
      <c r="N1537" t="s">
        <v>302</v>
      </c>
      <c r="O1537" t="s">
        <v>6359</v>
      </c>
      <c r="P1537" t="s">
        <v>1426</v>
      </c>
    </row>
    <row r="1538" spans="1:18" x14ac:dyDescent="0.45">
      <c r="A1538" t="s">
        <v>817</v>
      </c>
      <c r="B1538">
        <v>115</v>
      </c>
      <c r="C1538" t="s">
        <v>259</v>
      </c>
      <c r="D1538" t="s">
        <v>4437</v>
      </c>
      <c r="E1538" t="s">
        <v>11</v>
      </c>
      <c r="F1538">
        <v>2000</v>
      </c>
      <c r="G1538">
        <v>6.9</v>
      </c>
      <c r="H1538">
        <v>32662299</v>
      </c>
      <c r="I1538">
        <v>24000000</v>
      </c>
      <c r="J1538">
        <f t="shared" ref="J1538:J1601" si="24">H1538-I1538</f>
        <v>8662299</v>
      </c>
      <c r="K1538">
        <f>Table1[[#This Row],[Profit]]*100/Table1[[#This Row],[budget]]</f>
        <v>36.092912499999997</v>
      </c>
      <c r="M1538" t="s">
        <v>589</v>
      </c>
      <c r="N1538" t="s">
        <v>2286</v>
      </c>
    </row>
    <row r="1539" spans="1:18" x14ac:dyDescent="0.45">
      <c r="A1539" t="s">
        <v>210</v>
      </c>
      <c r="B1539">
        <v>156</v>
      </c>
      <c r="C1539" t="s">
        <v>211</v>
      </c>
      <c r="D1539" t="s">
        <v>2747</v>
      </c>
      <c r="E1539" t="s">
        <v>11</v>
      </c>
      <c r="F1539">
        <v>2015</v>
      </c>
      <c r="G1539">
        <v>8.1</v>
      </c>
      <c r="H1539">
        <v>183635922</v>
      </c>
      <c r="I1539">
        <v>135000000</v>
      </c>
      <c r="J1539">
        <f t="shared" si="24"/>
        <v>48635922</v>
      </c>
      <c r="K1539">
        <f>Table1[[#This Row],[Profit]]*100/Table1[[#This Row],[budget]]</f>
        <v>36.026608888888887</v>
      </c>
      <c r="M1539" t="s">
        <v>589</v>
      </c>
      <c r="N1539" t="s">
        <v>1426</v>
      </c>
      <c r="O1539" t="s">
        <v>1910</v>
      </c>
    </row>
    <row r="1540" spans="1:18" x14ac:dyDescent="0.45">
      <c r="A1540" t="s">
        <v>1283</v>
      </c>
      <c r="B1540">
        <v>117</v>
      </c>
      <c r="C1540" t="s">
        <v>392</v>
      </c>
      <c r="D1540" t="s">
        <v>4533</v>
      </c>
      <c r="E1540" t="s">
        <v>11</v>
      </c>
      <c r="F1540">
        <v>2007</v>
      </c>
      <c r="G1540">
        <v>6.9</v>
      </c>
      <c r="H1540">
        <v>28563179</v>
      </c>
      <c r="I1540">
        <v>21000000</v>
      </c>
      <c r="J1540">
        <f t="shared" si="24"/>
        <v>7563179</v>
      </c>
      <c r="K1540">
        <f>Table1[[#This Row],[Profit]]*100/Table1[[#This Row],[budget]]</f>
        <v>36.015138095238093</v>
      </c>
      <c r="M1540" t="s">
        <v>589</v>
      </c>
      <c r="N1540" t="s">
        <v>1426</v>
      </c>
    </row>
    <row r="1541" spans="1:18" x14ac:dyDescent="0.45">
      <c r="A1541" t="s">
        <v>38</v>
      </c>
      <c r="B1541">
        <v>88</v>
      </c>
      <c r="C1541" t="s">
        <v>182</v>
      </c>
      <c r="D1541" t="s">
        <v>2730</v>
      </c>
      <c r="E1541" t="s">
        <v>11</v>
      </c>
      <c r="F1541">
        <v>2002</v>
      </c>
      <c r="G1541">
        <v>6.1</v>
      </c>
      <c r="H1541">
        <v>190418803</v>
      </c>
      <c r="I1541">
        <v>140000000</v>
      </c>
      <c r="J1541">
        <f t="shared" si="24"/>
        <v>50418803</v>
      </c>
      <c r="K1541">
        <f>Table1[[#This Row],[Profit]]*100/Table1[[#This Row],[budget]]</f>
        <v>36.013430714285711</v>
      </c>
      <c r="M1541" t="s">
        <v>178</v>
      </c>
      <c r="N1541" t="s">
        <v>302</v>
      </c>
      <c r="O1541" t="s">
        <v>6363</v>
      </c>
      <c r="P1541" t="s">
        <v>6364</v>
      </c>
      <c r="Q1541" t="s">
        <v>6366</v>
      </c>
      <c r="R1541" t="s">
        <v>1630</v>
      </c>
    </row>
    <row r="1542" spans="1:18" x14ac:dyDescent="0.45">
      <c r="A1542" t="s">
        <v>1202</v>
      </c>
      <c r="B1542">
        <v>94</v>
      </c>
      <c r="C1542" t="s">
        <v>456</v>
      </c>
      <c r="D1542" t="s">
        <v>5195</v>
      </c>
      <c r="E1542" t="s">
        <v>11</v>
      </c>
      <c r="F1542">
        <v>2011</v>
      </c>
      <c r="G1542">
        <v>6.3</v>
      </c>
      <c r="H1542">
        <v>16300302</v>
      </c>
      <c r="I1542">
        <v>12000000</v>
      </c>
      <c r="J1542">
        <f t="shared" si="24"/>
        <v>4300302</v>
      </c>
      <c r="K1542">
        <f>Table1[[#This Row],[Profit]]*100/Table1[[#This Row],[budget]]</f>
        <v>35.835850000000001</v>
      </c>
      <c r="M1542" t="s">
        <v>589</v>
      </c>
    </row>
    <row r="1543" spans="1:18" x14ac:dyDescent="0.45">
      <c r="A1543" t="s">
        <v>64</v>
      </c>
      <c r="B1543">
        <v>95</v>
      </c>
      <c r="C1543" t="s">
        <v>60</v>
      </c>
      <c r="D1543" t="s">
        <v>2804</v>
      </c>
      <c r="E1543" t="s">
        <v>11</v>
      </c>
      <c r="F1543">
        <v>1998</v>
      </c>
      <c r="G1543">
        <v>7.2</v>
      </c>
      <c r="H1543">
        <v>162792677</v>
      </c>
      <c r="I1543">
        <v>120000000</v>
      </c>
      <c r="J1543">
        <f t="shared" si="24"/>
        <v>42792677</v>
      </c>
      <c r="K1543">
        <f>Table1[[#This Row],[Profit]]*100/Table1[[#This Row],[budget]]</f>
        <v>35.660564166666667</v>
      </c>
      <c r="M1543" t="s">
        <v>6362</v>
      </c>
      <c r="N1543" t="s">
        <v>302</v>
      </c>
      <c r="O1543" t="s">
        <v>6363</v>
      </c>
      <c r="P1543" t="s">
        <v>6364</v>
      </c>
    </row>
    <row r="1544" spans="1:18" x14ac:dyDescent="0.45">
      <c r="A1544" t="s">
        <v>137</v>
      </c>
      <c r="B1544">
        <v>127</v>
      </c>
      <c r="C1544" t="s">
        <v>173</v>
      </c>
      <c r="D1544" t="s">
        <v>3486</v>
      </c>
      <c r="E1544" t="s">
        <v>11</v>
      </c>
      <c r="F1544">
        <v>1995</v>
      </c>
      <c r="G1544">
        <v>6.6</v>
      </c>
      <c r="H1544">
        <v>67823573</v>
      </c>
      <c r="I1544">
        <v>50000000</v>
      </c>
      <c r="J1544">
        <f t="shared" si="24"/>
        <v>17823573</v>
      </c>
      <c r="K1544">
        <f>Table1[[#This Row],[Profit]]*100/Table1[[#This Row],[budget]]</f>
        <v>35.647145999999999</v>
      </c>
      <c r="M1544" t="s">
        <v>589</v>
      </c>
      <c r="N1544" t="s">
        <v>1426</v>
      </c>
    </row>
    <row r="1545" spans="1:18" x14ac:dyDescent="0.45">
      <c r="A1545" t="s">
        <v>799</v>
      </c>
      <c r="B1545">
        <v>108</v>
      </c>
      <c r="C1545" t="s">
        <v>1503</v>
      </c>
      <c r="D1545" t="s">
        <v>4717</v>
      </c>
      <c r="E1545" t="s">
        <v>11</v>
      </c>
      <c r="F1545">
        <v>1996</v>
      </c>
      <c r="G1545">
        <v>7.3</v>
      </c>
      <c r="H1545">
        <v>25753840</v>
      </c>
      <c r="I1545">
        <v>19000000</v>
      </c>
      <c r="J1545">
        <f t="shared" si="24"/>
        <v>6753840</v>
      </c>
      <c r="K1545">
        <f>Table1[[#This Row],[Profit]]*100/Table1[[#This Row],[budget]]</f>
        <v>35.546526315789471</v>
      </c>
      <c r="M1545" t="s">
        <v>6364</v>
      </c>
      <c r="N1545" t="s">
        <v>999</v>
      </c>
    </row>
    <row r="1546" spans="1:18" x14ac:dyDescent="0.45">
      <c r="A1546" t="s">
        <v>677</v>
      </c>
      <c r="B1546">
        <v>115</v>
      </c>
      <c r="C1546" t="s">
        <v>173</v>
      </c>
      <c r="D1546" t="s">
        <v>3369</v>
      </c>
      <c r="E1546" t="s">
        <v>11</v>
      </c>
      <c r="F1546">
        <v>2004</v>
      </c>
      <c r="G1546">
        <v>6.5</v>
      </c>
      <c r="H1546">
        <v>74540762</v>
      </c>
      <c r="I1546">
        <v>55000000</v>
      </c>
      <c r="J1546">
        <f t="shared" si="24"/>
        <v>19540762</v>
      </c>
      <c r="K1546">
        <f>Table1[[#This Row],[Profit]]*100/Table1[[#This Row],[budget]]</f>
        <v>35.52865818181818</v>
      </c>
      <c r="M1546" t="s">
        <v>589</v>
      </c>
      <c r="N1546" t="s">
        <v>1426</v>
      </c>
    </row>
    <row r="1547" spans="1:18" x14ac:dyDescent="0.45">
      <c r="A1547" t="s">
        <v>1581</v>
      </c>
      <c r="B1547">
        <v>109</v>
      </c>
      <c r="C1547" t="s">
        <v>456</v>
      </c>
      <c r="D1547" t="s">
        <v>6004</v>
      </c>
      <c r="E1547" t="s">
        <v>11</v>
      </c>
      <c r="F1547">
        <v>2006</v>
      </c>
      <c r="G1547">
        <v>6.9</v>
      </c>
      <c r="H1547">
        <v>2706659</v>
      </c>
      <c r="I1547">
        <v>2000000</v>
      </c>
      <c r="J1547">
        <f t="shared" si="24"/>
        <v>706659</v>
      </c>
      <c r="K1547">
        <f>Table1[[#This Row],[Profit]]*100/Table1[[#This Row],[budget]]</f>
        <v>35.332949999999997</v>
      </c>
      <c r="M1547" t="s">
        <v>589</v>
      </c>
    </row>
    <row r="1548" spans="1:18" x14ac:dyDescent="0.45">
      <c r="A1548" t="s">
        <v>45</v>
      </c>
      <c r="B1548">
        <v>101</v>
      </c>
      <c r="C1548" t="s">
        <v>259</v>
      </c>
      <c r="D1548" t="s">
        <v>4166</v>
      </c>
      <c r="E1548" t="s">
        <v>11</v>
      </c>
      <c r="F1548">
        <v>2002</v>
      </c>
      <c r="G1548">
        <v>7.1</v>
      </c>
      <c r="H1548">
        <v>40566655</v>
      </c>
      <c r="I1548">
        <v>30000000</v>
      </c>
      <c r="J1548">
        <f t="shared" si="24"/>
        <v>10566655</v>
      </c>
      <c r="K1548">
        <f>Table1[[#This Row],[Profit]]*100/Table1[[#This Row],[budget]]</f>
        <v>35.222183333333334</v>
      </c>
      <c r="M1548" t="s">
        <v>589</v>
      </c>
      <c r="N1548" t="s">
        <v>2286</v>
      </c>
    </row>
    <row r="1549" spans="1:18" x14ac:dyDescent="0.45">
      <c r="A1549" t="s">
        <v>1821</v>
      </c>
      <c r="B1549">
        <v>92</v>
      </c>
      <c r="C1549" t="s">
        <v>710</v>
      </c>
      <c r="D1549" t="s">
        <v>5513</v>
      </c>
      <c r="E1549" t="s">
        <v>11</v>
      </c>
      <c r="F1549">
        <v>2009</v>
      </c>
      <c r="G1549">
        <v>6.2</v>
      </c>
      <c r="H1549">
        <v>10814185</v>
      </c>
      <c r="I1549">
        <v>8000000</v>
      </c>
      <c r="J1549">
        <f t="shared" si="24"/>
        <v>2814185</v>
      </c>
      <c r="K1549">
        <f>Table1[[#This Row],[Profit]]*100/Table1[[#This Row],[budget]]</f>
        <v>35.177312499999999</v>
      </c>
      <c r="M1549" t="s">
        <v>6359</v>
      </c>
      <c r="N1549" t="s">
        <v>2286</v>
      </c>
    </row>
    <row r="1550" spans="1:18" x14ac:dyDescent="0.45">
      <c r="A1550" t="s">
        <v>2154</v>
      </c>
      <c r="B1550">
        <v>90</v>
      </c>
      <c r="C1550" t="s">
        <v>889</v>
      </c>
      <c r="D1550" t="s">
        <v>5750</v>
      </c>
      <c r="E1550" t="s">
        <v>11</v>
      </c>
      <c r="F1550">
        <v>2001</v>
      </c>
      <c r="G1550">
        <v>5.3</v>
      </c>
      <c r="H1550">
        <v>6755271</v>
      </c>
      <c r="I1550">
        <v>5000000</v>
      </c>
      <c r="J1550">
        <f t="shared" si="24"/>
        <v>1755271</v>
      </c>
      <c r="K1550">
        <f>Table1[[#This Row],[Profit]]*100/Table1[[#This Row],[budget]]</f>
        <v>35.105420000000002</v>
      </c>
      <c r="M1550" t="s">
        <v>1426</v>
      </c>
    </row>
    <row r="1551" spans="1:18" x14ac:dyDescent="0.45">
      <c r="A1551" t="s">
        <v>681</v>
      </c>
      <c r="B1551">
        <v>107</v>
      </c>
      <c r="C1551" t="s">
        <v>921</v>
      </c>
      <c r="D1551" t="s">
        <v>3605</v>
      </c>
      <c r="E1551" t="s">
        <v>11</v>
      </c>
      <c r="F1551">
        <v>2000</v>
      </c>
      <c r="G1551">
        <v>5.6</v>
      </c>
      <c r="H1551">
        <v>60786269</v>
      </c>
      <c r="I1551">
        <v>45000000</v>
      </c>
      <c r="J1551">
        <f t="shared" si="24"/>
        <v>15786269</v>
      </c>
      <c r="K1551">
        <f>Table1[[#This Row],[Profit]]*100/Table1[[#This Row],[budget]]</f>
        <v>35.080597777777776</v>
      </c>
      <c r="M1551" t="s">
        <v>589</v>
      </c>
      <c r="N1551" t="s">
        <v>6360</v>
      </c>
      <c r="O1551" t="s">
        <v>2286</v>
      </c>
    </row>
    <row r="1552" spans="1:18" x14ac:dyDescent="0.45">
      <c r="A1552" t="s">
        <v>503</v>
      </c>
      <c r="B1552">
        <v>108</v>
      </c>
      <c r="C1552" t="s">
        <v>529</v>
      </c>
      <c r="D1552" t="s">
        <v>3731</v>
      </c>
      <c r="E1552" t="s">
        <v>11</v>
      </c>
      <c r="F1552">
        <v>1998</v>
      </c>
      <c r="G1552">
        <v>6.1</v>
      </c>
      <c r="H1552">
        <v>53955614</v>
      </c>
      <c r="I1552">
        <v>40000000</v>
      </c>
      <c r="J1552">
        <f t="shared" si="24"/>
        <v>13955614</v>
      </c>
      <c r="K1552">
        <f>Table1[[#This Row],[Profit]]*100/Table1[[#This Row],[budget]]</f>
        <v>34.889035</v>
      </c>
      <c r="M1552" t="s">
        <v>178</v>
      </c>
      <c r="N1552" t="s">
        <v>302</v>
      </c>
      <c r="O1552" t="s">
        <v>6363</v>
      </c>
      <c r="P1552" t="s">
        <v>1630</v>
      </c>
    </row>
    <row r="1553" spans="1:18" x14ac:dyDescent="0.45">
      <c r="A1553" t="s">
        <v>120</v>
      </c>
      <c r="B1553">
        <v>102</v>
      </c>
      <c r="C1553" t="s">
        <v>121</v>
      </c>
      <c r="D1553" t="s">
        <v>2659</v>
      </c>
      <c r="E1553" t="s">
        <v>11</v>
      </c>
      <c r="F1553">
        <v>2014</v>
      </c>
      <c r="G1553">
        <v>7.9</v>
      </c>
      <c r="H1553">
        <v>222487711</v>
      </c>
      <c r="I1553">
        <v>165000000</v>
      </c>
      <c r="J1553">
        <f t="shared" si="24"/>
        <v>57487711</v>
      </c>
      <c r="K1553">
        <f>Table1[[#This Row],[Profit]]*100/Table1[[#This Row],[budget]]</f>
        <v>34.841036969696972</v>
      </c>
      <c r="M1553" t="s">
        <v>178</v>
      </c>
      <c r="N1553" t="s">
        <v>6362</v>
      </c>
      <c r="O1553" t="s">
        <v>302</v>
      </c>
      <c r="P1553" t="s">
        <v>589</v>
      </c>
      <c r="Q1553" t="s">
        <v>6363</v>
      </c>
      <c r="R1553" t="s">
        <v>1630</v>
      </c>
    </row>
    <row r="1554" spans="1:18" x14ac:dyDescent="0.45">
      <c r="A1554" t="s">
        <v>1496</v>
      </c>
      <c r="B1554">
        <v>117</v>
      </c>
      <c r="C1554" t="s">
        <v>978</v>
      </c>
      <c r="D1554" t="s">
        <v>4970</v>
      </c>
      <c r="E1554" t="s">
        <v>11</v>
      </c>
      <c r="F1554">
        <v>2010</v>
      </c>
      <c r="G1554">
        <v>6.3</v>
      </c>
      <c r="H1554">
        <v>20218921</v>
      </c>
      <c r="I1554">
        <v>15000000</v>
      </c>
      <c r="J1554">
        <f t="shared" si="24"/>
        <v>5218921</v>
      </c>
      <c r="K1554">
        <f>Table1[[#This Row],[Profit]]*100/Table1[[#This Row],[budget]]</f>
        <v>34.792806666666664</v>
      </c>
      <c r="M1554" t="s">
        <v>6360</v>
      </c>
    </row>
    <row r="1555" spans="1:18" x14ac:dyDescent="0.45">
      <c r="A1555" t="s">
        <v>327</v>
      </c>
      <c r="B1555">
        <v>123</v>
      </c>
      <c r="C1555" t="s">
        <v>71</v>
      </c>
      <c r="D1555" t="s">
        <v>3068</v>
      </c>
      <c r="E1555" t="s">
        <v>11</v>
      </c>
      <c r="F1555">
        <v>1997</v>
      </c>
      <c r="G1555">
        <v>6.8</v>
      </c>
      <c r="H1555">
        <v>101087161</v>
      </c>
      <c r="I1555">
        <v>75000000</v>
      </c>
      <c r="J1555">
        <f t="shared" si="24"/>
        <v>26087161</v>
      </c>
      <c r="K1555">
        <f>Table1[[#This Row],[Profit]]*100/Table1[[#This Row],[budget]]</f>
        <v>34.782881333333336</v>
      </c>
      <c r="M1555" t="s">
        <v>6359</v>
      </c>
      <c r="N1555" t="s">
        <v>1426</v>
      </c>
    </row>
    <row r="1556" spans="1:18" x14ac:dyDescent="0.45">
      <c r="A1556" t="s">
        <v>208</v>
      </c>
      <c r="B1556">
        <v>87</v>
      </c>
      <c r="C1556" t="s">
        <v>71</v>
      </c>
      <c r="D1556" t="s">
        <v>4030</v>
      </c>
      <c r="E1556" t="s">
        <v>11</v>
      </c>
      <c r="F1556">
        <v>2005</v>
      </c>
      <c r="G1556">
        <v>6.3</v>
      </c>
      <c r="H1556">
        <v>43095600</v>
      </c>
      <c r="I1556">
        <v>32000000</v>
      </c>
      <c r="J1556">
        <f t="shared" si="24"/>
        <v>11095600</v>
      </c>
      <c r="K1556">
        <f>Table1[[#This Row],[Profit]]*100/Table1[[#This Row],[budget]]</f>
        <v>34.673749999999998</v>
      </c>
      <c r="M1556" t="s">
        <v>6359</v>
      </c>
      <c r="N1556" t="s">
        <v>1426</v>
      </c>
    </row>
    <row r="1557" spans="1:18" x14ac:dyDescent="0.45">
      <c r="A1557" t="s">
        <v>378</v>
      </c>
      <c r="B1557">
        <v>111</v>
      </c>
      <c r="C1557" t="s">
        <v>392</v>
      </c>
      <c r="D1557" t="s">
        <v>4365</v>
      </c>
      <c r="E1557" t="s">
        <v>11</v>
      </c>
      <c r="F1557">
        <v>2014</v>
      </c>
      <c r="G1557">
        <v>6</v>
      </c>
      <c r="H1557">
        <v>33631221</v>
      </c>
      <c r="I1557">
        <v>25000000</v>
      </c>
      <c r="J1557">
        <f t="shared" si="24"/>
        <v>8631221</v>
      </c>
      <c r="K1557">
        <f>Table1[[#This Row],[Profit]]*100/Table1[[#This Row],[budget]]</f>
        <v>34.524884</v>
      </c>
      <c r="M1557" t="s">
        <v>589</v>
      </c>
      <c r="N1557" t="s">
        <v>1426</v>
      </c>
    </row>
    <row r="1558" spans="1:18" x14ac:dyDescent="0.45">
      <c r="A1558" t="s">
        <v>1964</v>
      </c>
      <c r="B1558">
        <v>98</v>
      </c>
      <c r="C1558" t="s">
        <v>889</v>
      </c>
      <c r="D1558" t="s">
        <v>5286</v>
      </c>
      <c r="E1558" t="s">
        <v>11</v>
      </c>
      <c r="F1558">
        <v>1988</v>
      </c>
      <c r="G1558">
        <v>4.5</v>
      </c>
      <c r="H1558">
        <v>14114488</v>
      </c>
      <c r="I1558">
        <v>10500000</v>
      </c>
      <c r="J1558">
        <f t="shared" si="24"/>
        <v>3614488</v>
      </c>
      <c r="K1558">
        <f>Table1[[#This Row],[Profit]]*100/Table1[[#This Row],[budget]]</f>
        <v>34.423695238095235</v>
      </c>
      <c r="M1558" t="s">
        <v>1426</v>
      </c>
    </row>
    <row r="1559" spans="1:18" x14ac:dyDescent="0.45">
      <c r="A1559" t="s">
        <v>172</v>
      </c>
      <c r="B1559">
        <v>91</v>
      </c>
      <c r="C1559" t="s">
        <v>518</v>
      </c>
      <c r="D1559" t="s">
        <v>3554</v>
      </c>
      <c r="E1559" t="s">
        <v>11</v>
      </c>
      <c r="F1559">
        <v>2008</v>
      </c>
      <c r="G1559">
        <v>5</v>
      </c>
      <c r="H1559">
        <v>64505912</v>
      </c>
      <c r="I1559">
        <v>48000000</v>
      </c>
      <c r="J1559">
        <f t="shared" si="24"/>
        <v>16505912</v>
      </c>
      <c r="K1559">
        <f>Table1[[#This Row],[Profit]]*100/Table1[[#This Row],[budget]]</f>
        <v>34.387316666666663</v>
      </c>
      <c r="M1559" t="s">
        <v>1426</v>
      </c>
    </row>
    <row r="1560" spans="1:18" x14ac:dyDescent="0.45">
      <c r="A1560" t="s">
        <v>674</v>
      </c>
      <c r="B1560">
        <v>140</v>
      </c>
      <c r="C1560" t="s">
        <v>48</v>
      </c>
      <c r="D1560" t="s">
        <v>3269</v>
      </c>
      <c r="E1560" t="s">
        <v>11</v>
      </c>
      <c r="F1560">
        <v>2010</v>
      </c>
      <c r="G1560">
        <v>5.7</v>
      </c>
      <c r="H1560">
        <v>80574010</v>
      </c>
      <c r="I1560">
        <v>60000000</v>
      </c>
      <c r="J1560">
        <f t="shared" si="24"/>
        <v>20574010</v>
      </c>
      <c r="K1560">
        <f>Table1[[#This Row],[Profit]]*100/Table1[[#This Row],[budget]]</f>
        <v>34.290016666666666</v>
      </c>
      <c r="M1560" t="s">
        <v>2286</v>
      </c>
    </row>
    <row r="1561" spans="1:18" x14ac:dyDescent="0.45">
      <c r="A1561" t="s">
        <v>59</v>
      </c>
      <c r="B1561">
        <v>104</v>
      </c>
      <c r="C1561" t="s">
        <v>60</v>
      </c>
      <c r="D1561" t="s">
        <v>2605</v>
      </c>
      <c r="E1561" t="s">
        <v>11</v>
      </c>
      <c r="F1561">
        <v>2013</v>
      </c>
      <c r="G1561">
        <v>7.3</v>
      </c>
      <c r="H1561">
        <v>268488329</v>
      </c>
      <c r="I1561">
        <v>200000000</v>
      </c>
      <c r="J1561">
        <f t="shared" si="24"/>
        <v>68488329</v>
      </c>
      <c r="K1561">
        <f>Table1[[#This Row],[Profit]]*100/Table1[[#This Row],[budget]]</f>
        <v>34.244164499999997</v>
      </c>
      <c r="M1561" t="s">
        <v>6362</v>
      </c>
      <c r="N1561" t="s">
        <v>302</v>
      </c>
      <c r="O1561" t="s">
        <v>6363</v>
      </c>
      <c r="P1561" t="s">
        <v>6364</v>
      </c>
    </row>
    <row r="1562" spans="1:18" x14ac:dyDescent="0.45">
      <c r="A1562" t="s">
        <v>176</v>
      </c>
      <c r="B1562">
        <v>111</v>
      </c>
      <c r="C1562" t="s">
        <v>173</v>
      </c>
      <c r="D1562" t="s">
        <v>4119</v>
      </c>
      <c r="E1562" t="s">
        <v>11</v>
      </c>
      <c r="F1562">
        <v>2011</v>
      </c>
      <c r="G1562">
        <v>6.8</v>
      </c>
      <c r="H1562">
        <v>40247512</v>
      </c>
      <c r="I1562">
        <v>30000000</v>
      </c>
      <c r="J1562">
        <f t="shared" si="24"/>
        <v>10247512</v>
      </c>
      <c r="K1562">
        <f>Table1[[#This Row],[Profit]]*100/Table1[[#This Row],[budget]]</f>
        <v>34.15837333333333</v>
      </c>
      <c r="M1562" t="s">
        <v>589</v>
      </c>
      <c r="N1562" t="s">
        <v>1426</v>
      </c>
    </row>
    <row r="1563" spans="1:18" x14ac:dyDescent="0.45">
      <c r="A1563" t="s">
        <v>1605</v>
      </c>
      <c r="B1563">
        <v>121</v>
      </c>
      <c r="C1563" t="s">
        <v>367</v>
      </c>
      <c r="D1563" t="s">
        <v>4796</v>
      </c>
      <c r="E1563" t="s">
        <v>11</v>
      </c>
      <c r="F1563">
        <v>2004</v>
      </c>
      <c r="G1563">
        <v>8.1</v>
      </c>
      <c r="H1563">
        <v>23472900</v>
      </c>
      <c r="I1563">
        <v>17500000</v>
      </c>
      <c r="J1563">
        <f t="shared" si="24"/>
        <v>5972900</v>
      </c>
      <c r="K1563">
        <f>Table1[[#This Row],[Profit]]*100/Table1[[#This Row],[budget]]</f>
        <v>34.130857142857145</v>
      </c>
      <c r="M1563" t="s">
        <v>6367</v>
      </c>
      <c r="N1563" t="s">
        <v>6368</v>
      </c>
    </row>
    <row r="1564" spans="1:18" x14ac:dyDescent="0.45">
      <c r="A1564" t="s">
        <v>109</v>
      </c>
      <c r="B1564">
        <v>97</v>
      </c>
      <c r="C1564" t="s">
        <v>110</v>
      </c>
      <c r="D1564" t="s">
        <v>2634</v>
      </c>
      <c r="E1564" t="s">
        <v>11</v>
      </c>
      <c r="F1564">
        <v>2014</v>
      </c>
      <c r="G1564">
        <v>7</v>
      </c>
      <c r="H1564">
        <v>241407328</v>
      </c>
      <c r="I1564">
        <v>180000000</v>
      </c>
      <c r="J1564">
        <f t="shared" si="24"/>
        <v>61407328</v>
      </c>
      <c r="K1564">
        <f>Table1[[#This Row],[Profit]]*100/Table1[[#This Row],[budget]]</f>
        <v>34.115182222222224</v>
      </c>
      <c r="M1564" t="s">
        <v>178</v>
      </c>
      <c r="N1564" t="s">
        <v>6363</v>
      </c>
      <c r="O1564" t="s">
        <v>6364</v>
      </c>
      <c r="P1564" t="s">
        <v>2286</v>
      </c>
    </row>
    <row r="1565" spans="1:18" x14ac:dyDescent="0.45">
      <c r="A1565" t="s">
        <v>1243</v>
      </c>
      <c r="B1565">
        <v>90</v>
      </c>
      <c r="C1565" t="s">
        <v>819</v>
      </c>
      <c r="D1565" t="s">
        <v>6255</v>
      </c>
      <c r="E1565" t="s">
        <v>11</v>
      </c>
      <c r="F1565">
        <v>1997</v>
      </c>
      <c r="G1565">
        <v>7.3</v>
      </c>
      <c r="H1565">
        <v>489220</v>
      </c>
      <c r="I1565">
        <v>365000</v>
      </c>
      <c r="J1565">
        <f t="shared" si="24"/>
        <v>124220</v>
      </c>
      <c r="K1565">
        <f>Table1[[#This Row],[Profit]]*100/Table1[[#This Row],[budget]]</f>
        <v>34.032876712328765</v>
      </c>
      <c r="M1565" t="s">
        <v>1630</v>
      </c>
      <c r="N1565" t="s">
        <v>1426</v>
      </c>
    </row>
    <row r="1566" spans="1:18" x14ac:dyDescent="0.45">
      <c r="A1566" t="s">
        <v>393</v>
      </c>
      <c r="B1566">
        <v>88</v>
      </c>
      <c r="C1566" t="s">
        <v>394</v>
      </c>
      <c r="D1566" t="s">
        <v>2937</v>
      </c>
      <c r="E1566" t="s">
        <v>11</v>
      </c>
      <c r="F1566">
        <v>1998</v>
      </c>
      <c r="G1566">
        <v>7.5</v>
      </c>
      <c r="H1566">
        <v>120618403</v>
      </c>
      <c r="I1566">
        <v>90000000</v>
      </c>
      <c r="J1566">
        <f t="shared" si="24"/>
        <v>30618403</v>
      </c>
      <c r="K1566">
        <f>Table1[[#This Row],[Profit]]*100/Table1[[#This Row],[budget]]</f>
        <v>34.020447777777775</v>
      </c>
      <c r="M1566" t="s">
        <v>6362</v>
      </c>
      <c r="N1566" t="s">
        <v>6363</v>
      </c>
      <c r="O1566" t="s">
        <v>6364</v>
      </c>
      <c r="P1566" t="s">
        <v>6365</v>
      </c>
      <c r="Q1566" t="s">
        <v>6368</v>
      </c>
    </row>
    <row r="1567" spans="1:18" x14ac:dyDescent="0.45">
      <c r="A1567" t="s">
        <v>673</v>
      </c>
      <c r="B1567">
        <v>132</v>
      </c>
      <c r="C1567" t="s">
        <v>498</v>
      </c>
      <c r="D1567" t="s">
        <v>3247</v>
      </c>
      <c r="E1567" t="s">
        <v>11</v>
      </c>
      <c r="F1567">
        <v>2015</v>
      </c>
      <c r="G1567">
        <v>6.4</v>
      </c>
      <c r="H1567">
        <v>81687587</v>
      </c>
      <c r="I1567">
        <v>61000000</v>
      </c>
      <c r="J1567">
        <f t="shared" si="24"/>
        <v>20687587</v>
      </c>
      <c r="K1567">
        <f>Table1[[#This Row],[Profit]]*100/Table1[[#This Row],[budget]]</f>
        <v>33.914077049180328</v>
      </c>
      <c r="M1567" t="s">
        <v>1630</v>
      </c>
      <c r="N1567" t="s">
        <v>1426</v>
      </c>
    </row>
    <row r="1568" spans="1:18" x14ac:dyDescent="0.45">
      <c r="A1568" t="s">
        <v>426</v>
      </c>
      <c r="B1568">
        <v>109</v>
      </c>
      <c r="C1568" t="s">
        <v>407</v>
      </c>
      <c r="D1568" t="s">
        <v>3253</v>
      </c>
      <c r="E1568" t="s">
        <v>11</v>
      </c>
      <c r="F1568">
        <v>2004</v>
      </c>
      <c r="G1568">
        <v>5.6</v>
      </c>
      <c r="H1568">
        <v>80281096</v>
      </c>
      <c r="I1568">
        <v>60000000</v>
      </c>
      <c r="J1568">
        <f t="shared" si="24"/>
        <v>20281096</v>
      </c>
      <c r="K1568">
        <f>Table1[[#This Row],[Profit]]*100/Table1[[#This Row],[budget]]</f>
        <v>33.801826666666663</v>
      </c>
      <c r="M1568" t="s">
        <v>999</v>
      </c>
      <c r="N1568" t="s">
        <v>1630</v>
      </c>
      <c r="O1568" t="s">
        <v>1426</v>
      </c>
    </row>
    <row r="1569" spans="1:17" x14ac:dyDescent="0.45">
      <c r="A1569" t="s">
        <v>762</v>
      </c>
      <c r="B1569">
        <v>98</v>
      </c>
      <c r="C1569" t="s">
        <v>302</v>
      </c>
      <c r="D1569" t="s">
        <v>4824</v>
      </c>
      <c r="E1569" t="s">
        <v>11</v>
      </c>
      <c r="F1569">
        <v>2003</v>
      </c>
      <c r="G1569">
        <v>5.6</v>
      </c>
      <c r="H1569">
        <v>22734486</v>
      </c>
      <c r="I1569">
        <v>17000000</v>
      </c>
      <c r="J1569">
        <f t="shared" si="24"/>
        <v>5734486</v>
      </c>
      <c r="K1569">
        <f>Table1[[#This Row],[Profit]]*100/Table1[[#This Row],[budget]]</f>
        <v>33.732270588235295</v>
      </c>
    </row>
    <row r="1570" spans="1:17" x14ac:dyDescent="0.45">
      <c r="A1570" t="s">
        <v>869</v>
      </c>
      <c r="B1570">
        <v>104</v>
      </c>
      <c r="C1570" t="s">
        <v>803</v>
      </c>
      <c r="D1570" t="s">
        <v>4115</v>
      </c>
      <c r="E1570" t="s">
        <v>11</v>
      </c>
      <c r="F1570">
        <v>2002</v>
      </c>
      <c r="G1570">
        <v>5.6</v>
      </c>
      <c r="H1570">
        <v>40118420</v>
      </c>
      <c r="I1570">
        <v>30000000</v>
      </c>
      <c r="J1570">
        <f t="shared" si="24"/>
        <v>10118420</v>
      </c>
      <c r="K1570">
        <f>Table1[[#This Row],[Profit]]*100/Table1[[#This Row],[budget]]</f>
        <v>33.728066666666663</v>
      </c>
      <c r="M1570" t="s">
        <v>2286</v>
      </c>
      <c r="N1570" t="s">
        <v>6361</v>
      </c>
    </row>
    <row r="1571" spans="1:17" x14ac:dyDescent="0.45">
      <c r="A1571" t="s">
        <v>167</v>
      </c>
      <c r="B1571">
        <v>130</v>
      </c>
      <c r="C1571" t="s">
        <v>222</v>
      </c>
      <c r="D1571" t="s">
        <v>3273</v>
      </c>
      <c r="E1571" t="s">
        <v>11</v>
      </c>
      <c r="F1571">
        <v>2012</v>
      </c>
      <c r="G1571">
        <v>7</v>
      </c>
      <c r="H1571">
        <v>80033643</v>
      </c>
      <c r="I1571">
        <v>60000000</v>
      </c>
      <c r="J1571">
        <f t="shared" si="24"/>
        <v>20033643</v>
      </c>
      <c r="K1571">
        <f>Table1[[#This Row],[Profit]]*100/Table1[[#This Row],[budget]]</f>
        <v>33.389404999999996</v>
      </c>
      <c r="M1571" t="s">
        <v>6359</v>
      </c>
      <c r="N1571" t="s">
        <v>6366</v>
      </c>
      <c r="O1571" t="s">
        <v>1426</v>
      </c>
    </row>
    <row r="1572" spans="1:17" x14ac:dyDescent="0.45">
      <c r="A1572" t="s">
        <v>56</v>
      </c>
      <c r="B1572">
        <v>77</v>
      </c>
      <c r="C1572" t="s">
        <v>1216</v>
      </c>
      <c r="D1572" t="s">
        <v>3799</v>
      </c>
      <c r="E1572" t="s">
        <v>11</v>
      </c>
      <c r="F1572">
        <v>2005</v>
      </c>
      <c r="G1572">
        <v>7.4</v>
      </c>
      <c r="H1572">
        <v>53337608</v>
      </c>
      <c r="I1572">
        <v>40000000</v>
      </c>
      <c r="J1572">
        <f t="shared" si="24"/>
        <v>13337608</v>
      </c>
      <c r="K1572">
        <f>Table1[[#This Row],[Profit]]*100/Table1[[#This Row],[budget]]</f>
        <v>33.34402</v>
      </c>
      <c r="M1572" t="s">
        <v>589</v>
      </c>
      <c r="N1572" t="s">
        <v>6363</v>
      </c>
      <c r="O1572" t="s">
        <v>6364</v>
      </c>
      <c r="P1572" t="s">
        <v>6365</v>
      </c>
      <c r="Q1572" t="s">
        <v>2286</v>
      </c>
    </row>
    <row r="1573" spans="1:17" x14ac:dyDescent="0.45">
      <c r="A1573" t="s">
        <v>1073</v>
      </c>
      <c r="B1573">
        <v>146</v>
      </c>
      <c r="C1573" t="s">
        <v>297</v>
      </c>
      <c r="D1573" t="s">
        <v>3820</v>
      </c>
      <c r="E1573" t="s">
        <v>11</v>
      </c>
      <c r="F1573">
        <v>1999</v>
      </c>
      <c r="G1573">
        <v>7.6</v>
      </c>
      <c r="H1573">
        <v>50668906</v>
      </c>
      <c r="I1573">
        <v>38000000</v>
      </c>
      <c r="J1573">
        <f t="shared" si="24"/>
        <v>12668906</v>
      </c>
      <c r="K1573">
        <f>Table1[[#This Row],[Profit]]*100/Table1[[#This Row],[budget]]</f>
        <v>33.339226315789475</v>
      </c>
      <c r="M1573" t="s">
        <v>589</v>
      </c>
      <c r="N1573" t="s">
        <v>6361</v>
      </c>
    </row>
    <row r="1574" spans="1:17" x14ac:dyDescent="0.45">
      <c r="A1574" t="s">
        <v>1578</v>
      </c>
      <c r="B1574">
        <v>86</v>
      </c>
      <c r="C1574" t="s">
        <v>1304</v>
      </c>
      <c r="D1574" t="s">
        <v>4762</v>
      </c>
      <c r="E1574" t="s">
        <v>11</v>
      </c>
      <c r="F1574">
        <v>2009</v>
      </c>
      <c r="G1574">
        <v>5.8</v>
      </c>
      <c r="H1574">
        <v>23993605</v>
      </c>
      <c r="I1574">
        <v>18000000</v>
      </c>
      <c r="J1574">
        <f t="shared" si="24"/>
        <v>5993605</v>
      </c>
      <c r="K1574">
        <f>Table1[[#This Row],[Profit]]*100/Table1[[#This Row],[budget]]</f>
        <v>33.297805555555556</v>
      </c>
      <c r="M1574" t="s">
        <v>6359</v>
      </c>
      <c r="N1574" t="s">
        <v>589</v>
      </c>
    </row>
    <row r="1575" spans="1:17" x14ac:dyDescent="0.45">
      <c r="A1575" t="s">
        <v>1834</v>
      </c>
      <c r="B1575">
        <v>89</v>
      </c>
      <c r="C1575" t="s">
        <v>2295</v>
      </c>
      <c r="D1575" t="s">
        <v>5973</v>
      </c>
      <c r="E1575" t="s">
        <v>11</v>
      </c>
      <c r="F1575">
        <v>2012</v>
      </c>
      <c r="G1575">
        <v>7.1</v>
      </c>
      <c r="H1575">
        <v>3325638</v>
      </c>
      <c r="I1575">
        <v>2500000</v>
      </c>
      <c r="J1575">
        <f t="shared" si="24"/>
        <v>825638</v>
      </c>
      <c r="K1575">
        <f>Table1[[#This Row],[Profit]]*100/Table1[[#This Row],[budget]]</f>
        <v>33.02552</v>
      </c>
      <c r="M1575" t="s">
        <v>6359</v>
      </c>
      <c r="N1575" t="s">
        <v>589</v>
      </c>
      <c r="O1575" t="s">
        <v>1630</v>
      </c>
    </row>
    <row r="1576" spans="1:17" x14ac:dyDescent="0.45">
      <c r="A1576" t="s">
        <v>445</v>
      </c>
      <c r="B1576">
        <v>113</v>
      </c>
      <c r="C1576" t="s">
        <v>292</v>
      </c>
      <c r="D1576" t="s">
        <v>3186</v>
      </c>
      <c r="E1576" t="s">
        <v>11</v>
      </c>
      <c r="F1576">
        <v>1999</v>
      </c>
      <c r="G1576">
        <v>6.2</v>
      </c>
      <c r="H1576">
        <v>87704396</v>
      </c>
      <c r="I1576">
        <v>66000000</v>
      </c>
      <c r="J1576">
        <f t="shared" si="24"/>
        <v>21704396</v>
      </c>
      <c r="K1576">
        <f>Table1[[#This Row],[Profit]]*100/Table1[[#This Row],[budget]]</f>
        <v>32.885448484848482</v>
      </c>
      <c r="M1576" t="s">
        <v>6359</v>
      </c>
      <c r="N1576" t="s">
        <v>2286</v>
      </c>
      <c r="O1576" t="s">
        <v>1426</v>
      </c>
    </row>
    <row r="1577" spans="1:17" x14ac:dyDescent="0.45">
      <c r="A1577" t="s">
        <v>16</v>
      </c>
      <c r="B1577">
        <v>130</v>
      </c>
      <c r="C1577" t="s">
        <v>406</v>
      </c>
      <c r="D1577" t="s">
        <v>3734</v>
      </c>
      <c r="E1577" t="s">
        <v>11</v>
      </c>
      <c r="F1577">
        <v>2006</v>
      </c>
      <c r="G1577">
        <v>8.5</v>
      </c>
      <c r="H1577">
        <v>53082743</v>
      </c>
      <c r="I1577">
        <v>40000000</v>
      </c>
      <c r="J1577">
        <f t="shared" si="24"/>
        <v>13082743</v>
      </c>
      <c r="K1577">
        <f>Table1[[#This Row],[Profit]]*100/Table1[[#This Row],[budget]]</f>
        <v>32.706857499999998</v>
      </c>
      <c r="M1577" t="s">
        <v>6366</v>
      </c>
      <c r="N1577" t="s">
        <v>1630</v>
      </c>
      <c r="O1577" t="s">
        <v>1426</v>
      </c>
    </row>
    <row r="1578" spans="1:17" x14ac:dyDescent="0.45">
      <c r="A1578" t="s">
        <v>432</v>
      </c>
      <c r="B1578">
        <v>120</v>
      </c>
      <c r="C1578" t="s">
        <v>259</v>
      </c>
      <c r="D1578" t="s">
        <v>2972</v>
      </c>
      <c r="E1578" t="s">
        <v>11</v>
      </c>
      <c r="F1578">
        <v>2009</v>
      </c>
      <c r="G1578">
        <v>6.6</v>
      </c>
      <c r="H1578">
        <v>112703470</v>
      </c>
      <c r="I1578">
        <v>85000000</v>
      </c>
      <c r="J1578">
        <f t="shared" si="24"/>
        <v>27703470</v>
      </c>
      <c r="K1578">
        <f>Table1[[#This Row],[Profit]]*100/Table1[[#This Row],[budget]]</f>
        <v>32.59231764705882</v>
      </c>
      <c r="M1578" t="s">
        <v>589</v>
      </c>
      <c r="N1578" t="s">
        <v>2286</v>
      </c>
    </row>
    <row r="1579" spans="1:17" x14ac:dyDescent="0.45">
      <c r="A1579" t="s">
        <v>914</v>
      </c>
      <c r="B1579">
        <v>153</v>
      </c>
      <c r="C1579" t="s">
        <v>396</v>
      </c>
      <c r="D1579" t="s">
        <v>3581</v>
      </c>
      <c r="E1579" t="s">
        <v>11</v>
      </c>
      <c r="F1579">
        <v>2013</v>
      </c>
      <c r="G1579">
        <v>8.1</v>
      </c>
      <c r="H1579">
        <v>60962878</v>
      </c>
      <c r="I1579">
        <v>46000000</v>
      </c>
      <c r="J1579">
        <f t="shared" si="24"/>
        <v>14962878</v>
      </c>
      <c r="K1579">
        <f>Table1[[#This Row],[Profit]]*100/Table1[[#This Row],[budget]]</f>
        <v>32.527995652173914</v>
      </c>
      <c r="M1579" t="s">
        <v>589</v>
      </c>
      <c r="N1579" t="s">
        <v>6366</v>
      </c>
      <c r="O1579" t="s">
        <v>1426</v>
      </c>
    </row>
    <row r="1580" spans="1:17" x14ac:dyDescent="0.45">
      <c r="A1580" t="s">
        <v>949</v>
      </c>
      <c r="B1580">
        <v>97</v>
      </c>
      <c r="C1580" t="s">
        <v>306</v>
      </c>
      <c r="D1580" t="s">
        <v>5076</v>
      </c>
      <c r="E1580" t="s">
        <v>11</v>
      </c>
      <c r="F1580">
        <v>1999</v>
      </c>
      <c r="G1580">
        <v>6.9</v>
      </c>
      <c r="H1580">
        <v>18535191</v>
      </c>
      <c r="I1580">
        <v>14000000</v>
      </c>
      <c r="J1580">
        <f t="shared" si="24"/>
        <v>4535191</v>
      </c>
      <c r="K1580">
        <f>Table1[[#This Row],[Profit]]*100/Table1[[#This Row],[budget]]</f>
        <v>32.394221428571427</v>
      </c>
      <c r="M1580" t="s">
        <v>2286</v>
      </c>
    </row>
    <row r="1581" spans="1:17" x14ac:dyDescent="0.45">
      <c r="A1581" t="s">
        <v>700</v>
      </c>
      <c r="B1581">
        <v>83</v>
      </c>
      <c r="C1581" t="s">
        <v>318</v>
      </c>
      <c r="D1581" t="s">
        <v>4210</v>
      </c>
      <c r="E1581" t="s">
        <v>11</v>
      </c>
      <c r="F1581">
        <v>2011</v>
      </c>
      <c r="G1581">
        <v>6.1</v>
      </c>
      <c r="H1581">
        <v>37053924</v>
      </c>
      <c r="I1581">
        <v>28000000</v>
      </c>
      <c r="J1581">
        <f t="shared" si="24"/>
        <v>9053924</v>
      </c>
      <c r="K1581">
        <f>Table1[[#This Row],[Profit]]*100/Table1[[#This Row],[budget]]</f>
        <v>32.335442857142858</v>
      </c>
      <c r="M1581" t="s">
        <v>302</v>
      </c>
      <c r="N1581" t="s">
        <v>6359</v>
      </c>
    </row>
    <row r="1582" spans="1:17" x14ac:dyDescent="0.45">
      <c r="A1582" t="s">
        <v>636</v>
      </c>
      <c r="B1582">
        <v>118</v>
      </c>
      <c r="C1582" t="s">
        <v>637</v>
      </c>
      <c r="D1582" t="s">
        <v>3206</v>
      </c>
      <c r="E1582" t="s">
        <v>11</v>
      </c>
      <c r="F1582">
        <v>2014</v>
      </c>
      <c r="G1582">
        <v>5.2</v>
      </c>
      <c r="H1582">
        <v>85911262</v>
      </c>
      <c r="I1582">
        <v>65000000</v>
      </c>
      <c r="J1582">
        <f t="shared" si="24"/>
        <v>20911262</v>
      </c>
      <c r="K1582">
        <f>Table1[[#This Row],[Profit]]*100/Table1[[#This Row],[budget]]</f>
        <v>32.171172307692309</v>
      </c>
      <c r="M1582" t="s">
        <v>589</v>
      </c>
      <c r="N1582" t="s">
        <v>6363</v>
      </c>
      <c r="O1582" t="s">
        <v>6365</v>
      </c>
    </row>
    <row r="1583" spans="1:17" x14ac:dyDescent="0.45">
      <c r="A1583" t="s">
        <v>826</v>
      </c>
      <c r="B1583">
        <v>99</v>
      </c>
      <c r="C1583" t="s">
        <v>48</v>
      </c>
      <c r="D1583" t="s">
        <v>5518</v>
      </c>
      <c r="E1583" t="s">
        <v>11</v>
      </c>
      <c r="F1583">
        <v>2009</v>
      </c>
      <c r="G1583">
        <v>6.1</v>
      </c>
      <c r="H1583">
        <v>10572742</v>
      </c>
      <c r="I1583">
        <v>8000000</v>
      </c>
      <c r="J1583">
        <f t="shared" si="24"/>
        <v>2572742</v>
      </c>
      <c r="K1583">
        <f>Table1[[#This Row],[Profit]]*100/Table1[[#This Row],[budget]]</f>
        <v>32.159275000000001</v>
      </c>
      <c r="M1583" t="s">
        <v>2286</v>
      </c>
    </row>
    <row r="1584" spans="1:17" x14ac:dyDescent="0.45">
      <c r="A1584" t="s">
        <v>29</v>
      </c>
      <c r="B1584">
        <v>183</v>
      </c>
      <c r="C1584" t="s">
        <v>21</v>
      </c>
      <c r="D1584" t="s">
        <v>2578</v>
      </c>
      <c r="E1584" t="s">
        <v>11</v>
      </c>
      <c r="F1584">
        <v>2016</v>
      </c>
      <c r="G1584">
        <v>6.9</v>
      </c>
      <c r="H1584">
        <v>330249062</v>
      </c>
      <c r="I1584">
        <v>250000000</v>
      </c>
      <c r="J1584">
        <f t="shared" si="24"/>
        <v>80249062</v>
      </c>
      <c r="K1584">
        <f>Table1[[#This Row],[Profit]]*100/Table1[[#This Row],[budget]]</f>
        <v>32.099624800000001</v>
      </c>
      <c r="M1584" t="s">
        <v>178</v>
      </c>
      <c r="N1584" t="s">
        <v>1630</v>
      </c>
    </row>
    <row r="1585" spans="1:17" x14ac:dyDescent="0.45">
      <c r="A1585" t="s">
        <v>98</v>
      </c>
      <c r="B1585">
        <v>109</v>
      </c>
      <c r="C1585" t="s">
        <v>88</v>
      </c>
      <c r="D1585" t="s">
        <v>4609</v>
      </c>
      <c r="E1585" t="s">
        <v>11</v>
      </c>
      <c r="F1585">
        <v>2008</v>
      </c>
      <c r="G1585">
        <v>6.8</v>
      </c>
      <c r="H1585">
        <v>26415649</v>
      </c>
      <c r="I1585">
        <v>20000000</v>
      </c>
      <c r="J1585">
        <f t="shared" si="24"/>
        <v>6415649</v>
      </c>
      <c r="K1585">
        <f>Table1[[#This Row],[Profit]]*100/Table1[[#This Row],[budget]]</f>
        <v>32.078245000000003</v>
      </c>
      <c r="M1585" t="s">
        <v>6359</v>
      </c>
      <c r="N1585" t="s">
        <v>589</v>
      </c>
      <c r="O1585" t="s">
        <v>1426</v>
      </c>
    </row>
    <row r="1586" spans="1:17" x14ac:dyDescent="0.45">
      <c r="A1586" t="s">
        <v>929</v>
      </c>
      <c r="B1586">
        <v>99</v>
      </c>
      <c r="C1586" t="s">
        <v>450</v>
      </c>
      <c r="D1586" t="s">
        <v>5434</v>
      </c>
      <c r="E1586" t="s">
        <v>11</v>
      </c>
      <c r="F1586">
        <v>1998</v>
      </c>
      <c r="G1586">
        <v>6.8</v>
      </c>
      <c r="H1586">
        <v>11883495</v>
      </c>
      <c r="I1586">
        <v>9000000</v>
      </c>
      <c r="J1586">
        <f t="shared" si="24"/>
        <v>2883495</v>
      </c>
      <c r="K1586">
        <f>Table1[[#This Row],[Profit]]*100/Table1[[#This Row],[budget]]</f>
        <v>32.038833333333336</v>
      </c>
      <c r="M1586" t="s">
        <v>589</v>
      </c>
      <c r="N1586" t="s">
        <v>6364</v>
      </c>
      <c r="O1586" t="s">
        <v>2286</v>
      </c>
    </row>
    <row r="1587" spans="1:17" x14ac:dyDescent="0.45">
      <c r="A1587" t="s">
        <v>837</v>
      </c>
      <c r="B1587">
        <v>101</v>
      </c>
      <c r="C1587" t="s">
        <v>838</v>
      </c>
      <c r="D1587" t="s">
        <v>3490</v>
      </c>
      <c r="E1587" t="s">
        <v>11</v>
      </c>
      <c r="F1587">
        <v>2005</v>
      </c>
      <c r="G1587">
        <v>4.7</v>
      </c>
      <c r="H1587">
        <v>66002004</v>
      </c>
      <c r="I1587">
        <v>50000000</v>
      </c>
      <c r="J1587">
        <f t="shared" si="24"/>
        <v>16002004</v>
      </c>
      <c r="K1587">
        <f>Table1[[#This Row],[Profit]]*100/Table1[[#This Row],[budget]]</f>
        <v>32.004007999999999</v>
      </c>
      <c r="M1587" t="s">
        <v>302</v>
      </c>
      <c r="N1587" t="s">
        <v>6363</v>
      </c>
      <c r="O1587" t="s">
        <v>6364</v>
      </c>
      <c r="P1587" t="s">
        <v>2286</v>
      </c>
      <c r="Q1587" t="s">
        <v>6361</v>
      </c>
    </row>
    <row r="1588" spans="1:17" x14ac:dyDescent="0.45">
      <c r="A1588" t="s">
        <v>886</v>
      </c>
      <c r="B1588">
        <v>129</v>
      </c>
      <c r="C1588" t="s">
        <v>259</v>
      </c>
      <c r="D1588" t="s">
        <v>3606</v>
      </c>
      <c r="E1588" t="s">
        <v>11</v>
      </c>
      <c r="F1588">
        <v>2003</v>
      </c>
      <c r="G1588">
        <v>7.7</v>
      </c>
      <c r="H1588">
        <v>59365105</v>
      </c>
      <c r="I1588">
        <v>45000000</v>
      </c>
      <c r="J1588">
        <f t="shared" si="24"/>
        <v>14365105</v>
      </c>
      <c r="K1588">
        <f>Table1[[#This Row],[Profit]]*100/Table1[[#This Row],[budget]]</f>
        <v>31.922455555555555</v>
      </c>
      <c r="M1588" t="s">
        <v>589</v>
      </c>
      <c r="N1588" t="s">
        <v>2286</v>
      </c>
    </row>
    <row r="1589" spans="1:17" x14ac:dyDescent="0.45">
      <c r="A1589" t="s">
        <v>1580</v>
      </c>
      <c r="B1589">
        <v>84</v>
      </c>
      <c r="C1589" t="s">
        <v>679</v>
      </c>
      <c r="D1589" t="s">
        <v>5425</v>
      </c>
      <c r="E1589" t="s">
        <v>11</v>
      </c>
      <c r="F1589">
        <v>2011</v>
      </c>
      <c r="G1589">
        <v>5.4</v>
      </c>
      <c r="H1589">
        <v>11860839</v>
      </c>
      <c r="I1589">
        <v>9000000</v>
      </c>
      <c r="J1589">
        <f t="shared" si="24"/>
        <v>2860839</v>
      </c>
      <c r="K1589">
        <f>Table1[[#This Row],[Profit]]*100/Table1[[#This Row],[budget]]</f>
        <v>31.787099999999999</v>
      </c>
      <c r="M1589" t="s">
        <v>6360</v>
      </c>
    </row>
    <row r="1590" spans="1:17" x14ac:dyDescent="0.45">
      <c r="A1590" t="s">
        <v>125</v>
      </c>
      <c r="B1590">
        <v>98</v>
      </c>
      <c r="C1590" t="s">
        <v>124</v>
      </c>
      <c r="D1590" t="s">
        <v>2663</v>
      </c>
      <c r="E1590" t="s">
        <v>11</v>
      </c>
      <c r="F1590">
        <v>2010</v>
      </c>
      <c r="G1590">
        <v>8.1999999999999993</v>
      </c>
      <c r="H1590">
        <v>217387997</v>
      </c>
      <c r="I1590">
        <v>165000000</v>
      </c>
      <c r="J1590">
        <f t="shared" si="24"/>
        <v>52387997</v>
      </c>
      <c r="K1590">
        <f>Table1[[#This Row],[Profit]]*100/Table1[[#This Row],[budget]]</f>
        <v>31.750301212121212</v>
      </c>
      <c r="M1590" t="s">
        <v>6362</v>
      </c>
      <c r="N1590" t="s">
        <v>6363</v>
      </c>
      <c r="O1590" t="s">
        <v>6364</v>
      </c>
    </row>
    <row r="1591" spans="1:17" x14ac:dyDescent="0.45">
      <c r="A1591" t="s">
        <v>355</v>
      </c>
      <c r="B1591">
        <v>88</v>
      </c>
      <c r="C1591" t="s">
        <v>90</v>
      </c>
      <c r="D1591" t="s">
        <v>2898</v>
      </c>
      <c r="E1591" t="s">
        <v>11</v>
      </c>
      <c r="F1591">
        <v>2015</v>
      </c>
      <c r="G1591">
        <v>7.2</v>
      </c>
      <c r="H1591">
        <v>130174897</v>
      </c>
      <c r="I1591">
        <v>99000000</v>
      </c>
      <c r="J1591">
        <f t="shared" si="24"/>
        <v>31174897</v>
      </c>
      <c r="K1591">
        <f>Table1[[#This Row],[Profit]]*100/Table1[[#This Row],[budget]]</f>
        <v>31.48979494949495</v>
      </c>
      <c r="M1591" t="s">
        <v>6362</v>
      </c>
      <c r="N1591" t="s">
        <v>302</v>
      </c>
      <c r="O1591" t="s">
        <v>6363</v>
      </c>
    </row>
    <row r="1592" spans="1:17" x14ac:dyDescent="0.45">
      <c r="A1592" t="s">
        <v>276</v>
      </c>
      <c r="B1592">
        <v>94</v>
      </c>
      <c r="C1592" t="s">
        <v>39</v>
      </c>
      <c r="D1592" t="s">
        <v>3050</v>
      </c>
      <c r="E1592" t="s">
        <v>11</v>
      </c>
      <c r="F1592">
        <v>2012</v>
      </c>
      <c r="G1592">
        <v>5.8</v>
      </c>
      <c r="H1592">
        <v>103812241</v>
      </c>
      <c r="I1592">
        <v>79000000</v>
      </c>
      <c r="J1592">
        <f t="shared" si="24"/>
        <v>24812241</v>
      </c>
      <c r="K1592">
        <f>Table1[[#This Row],[Profit]]*100/Table1[[#This Row],[budget]]</f>
        <v>31.407900000000001</v>
      </c>
      <c r="M1592" t="s">
        <v>178</v>
      </c>
      <c r="N1592" t="s">
        <v>302</v>
      </c>
      <c r="O1592" t="s">
        <v>6363</v>
      </c>
      <c r="P1592" t="s">
        <v>6364</v>
      </c>
      <c r="Q1592" t="s">
        <v>1630</v>
      </c>
    </row>
    <row r="1593" spans="1:17" x14ac:dyDescent="0.45">
      <c r="A1593" t="s">
        <v>219</v>
      </c>
      <c r="B1593">
        <v>94</v>
      </c>
      <c r="C1593" t="s">
        <v>220</v>
      </c>
      <c r="D1593" t="s">
        <v>2750</v>
      </c>
      <c r="E1593" t="s">
        <v>11</v>
      </c>
      <c r="F1593">
        <v>2015</v>
      </c>
      <c r="G1593">
        <v>6.7</v>
      </c>
      <c r="H1593">
        <v>177343675</v>
      </c>
      <c r="I1593">
        <v>135000000</v>
      </c>
      <c r="J1593">
        <f t="shared" si="24"/>
        <v>42343675</v>
      </c>
      <c r="K1593">
        <f>Table1[[#This Row],[Profit]]*100/Table1[[#This Row],[budget]]</f>
        <v>31.365685185185185</v>
      </c>
      <c r="M1593" t="s">
        <v>6362</v>
      </c>
      <c r="N1593" t="s">
        <v>302</v>
      </c>
      <c r="O1593" t="s">
        <v>6363</v>
      </c>
      <c r="P1593" t="s">
        <v>6364</v>
      </c>
      <c r="Q1593" t="s">
        <v>1630</v>
      </c>
    </row>
    <row r="1594" spans="1:17" x14ac:dyDescent="0.45">
      <c r="A1594" t="s">
        <v>1087</v>
      </c>
      <c r="B1594">
        <v>106</v>
      </c>
      <c r="C1594" t="s">
        <v>456</v>
      </c>
      <c r="D1594" t="s">
        <v>5565</v>
      </c>
      <c r="E1594" t="s">
        <v>11</v>
      </c>
      <c r="F1594">
        <v>2009</v>
      </c>
      <c r="G1594">
        <v>7</v>
      </c>
      <c r="H1594">
        <v>9190525</v>
      </c>
      <c r="I1594">
        <v>7000000</v>
      </c>
      <c r="J1594">
        <f t="shared" si="24"/>
        <v>2190525</v>
      </c>
      <c r="K1594">
        <f>Table1[[#This Row],[Profit]]*100/Table1[[#This Row],[budget]]</f>
        <v>31.293214285714285</v>
      </c>
      <c r="M1594" t="s">
        <v>589</v>
      </c>
    </row>
    <row r="1595" spans="1:17" x14ac:dyDescent="0.45">
      <c r="A1595" t="s">
        <v>1090</v>
      </c>
      <c r="B1595">
        <v>101</v>
      </c>
      <c r="C1595" t="s">
        <v>306</v>
      </c>
      <c r="D1595" t="s">
        <v>4438</v>
      </c>
      <c r="E1595" t="s">
        <v>11</v>
      </c>
      <c r="F1595">
        <v>2008</v>
      </c>
      <c r="G1595">
        <v>6.6</v>
      </c>
      <c r="H1595">
        <v>31452765</v>
      </c>
      <c r="I1595">
        <v>24000000</v>
      </c>
      <c r="J1595">
        <f t="shared" si="24"/>
        <v>7452765</v>
      </c>
      <c r="K1595">
        <f>Table1[[#This Row],[Profit]]*100/Table1[[#This Row],[budget]]</f>
        <v>31.0531875</v>
      </c>
      <c r="M1595" t="s">
        <v>2286</v>
      </c>
    </row>
    <row r="1596" spans="1:17" x14ac:dyDescent="0.45">
      <c r="A1596" t="s">
        <v>2046</v>
      </c>
      <c r="B1596">
        <v>99</v>
      </c>
      <c r="C1596" t="s">
        <v>48</v>
      </c>
      <c r="D1596" t="s">
        <v>5568</v>
      </c>
      <c r="E1596" t="s">
        <v>11</v>
      </c>
      <c r="F1596">
        <v>2009</v>
      </c>
      <c r="G1596">
        <v>7.6</v>
      </c>
      <c r="H1596">
        <v>9166863</v>
      </c>
      <c r="I1596">
        <v>7000000</v>
      </c>
      <c r="J1596">
        <f t="shared" si="24"/>
        <v>2166863</v>
      </c>
      <c r="K1596">
        <f>Table1[[#This Row],[Profit]]*100/Table1[[#This Row],[budget]]</f>
        <v>30.955185714285715</v>
      </c>
      <c r="M1596" t="s">
        <v>2286</v>
      </c>
    </row>
    <row r="1597" spans="1:17" x14ac:dyDescent="0.45">
      <c r="A1597" t="s">
        <v>1111</v>
      </c>
      <c r="B1597">
        <v>92</v>
      </c>
      <c r="C1597" t="s">
        <v>58</v>
      </c>
      <c r="D1597" t="s">
        <v>3908</v>
      </c>
      <c r="E1597" t="s">
        <v>11</v>
      </c>
      <c r="F1597">
        <v>2009</v>
      </c>
      <c r="G1597">
        <v>6.6</v>
      </c>
      <c r="H1597">
        <v>45802315</v>
      </c>
      <c r="I1597">
        <v>35000000</v>
      </c>
      <c r="J1597">
        <f t="shared" si="24"/>
        <v>10802315</v>
      </c>
      <c r="K1597">
        <f>Table1[[#This Row],[Profit]]*100/Table1[[#This Row],[budget]]</f>
        <v>30.863757142857143</v>
      </c>
      <c r="M1597" t="s">
        <v>178</v>
      </c>
      <c r="N1597" t="s">
        <v>6364</v>
      </c>
      <c r="O1597" t="s">
        <v>1630</v>
      </c>
      <c r="P1597" t="s">
        <v>1426</v>
      </c>
    </row>
    <row r="1598" spans="1:17" x14ac:dyDescent="0.45">
      <c r="A1598" t="s">
        <v>1007</v>
      </c>
      <c r="B1598">
        <v>99</v>
      </c>
      <c r="C1598" t="s">
        <v>132</v>
      </c>
      <c r="D1598" t="s">
        <v>3740</v>
      </c>
      <c r="E1598" t="s">
        <v>11</v>
      </c>
      <c r="F1598">
        <v>2006</v>
      </c>
      <c r="G1598">
        <v>6.8</v>
      </c>
      <c r="H1598">
        <v>52320979</v>
      </c>
      <c r="I1598">
        <v>40000000</v>
      </c>
      <c r="J1598">
        <f t="shared" si="24"/>
        <v>12320979</v>
      </c>
      <c r="K1598">
        <f>Table1[[#This Row],[Profit]]*100/Table1[[#This Row],[budget]]</f>
        <v>30.8024475</v>
      </c>
      <c r="M1598" t="s">
        <v>6364</v>
      </c>
      <c r="N1598" t="s">
        <v>2286</v>
      </c>
    </row>
    <row r="1599" spans="1:17" x14ac:dyDescent="0.45">
      <c r="A1599" t="s">
        <v>208</v>
      </c>
      <c r="B1599">
        <v>106</v>
      </c>
      <c r="C1599" t="s">
        <v>13</v>
      </c>
      <c r="D1599" t="s">
        <v>2782</v>
      </c>
      <c r="E1599" t="s">
        <v>11</v>
      </c>
      <c r="F1599">
        <v>2010</v>
      </c>
      <c r="G1599">
        <v>5.8</v>
      </c>
      <c r="H1599">
        <v>163192114</v>
      </c>
      <c r="I1599">
        <v>125000000</v>
      </c>
      <c r="J1599">
        <f t="shared" si="24"/>
        <v>38192114</v>
      </c>
      <c r="K1599">
        <f>Table1[[#This Row],[Profit]]*100/Table1[[#This Row],[budget]]</f>
        <v>30.553691199999999</v>
      </c>
      <c r="M1599" t="s">
        <v>178</v>
      </c>
      <c r="N1599" t="s">
        <v>6364</v>
      </c>
    </row>
    <row r="1600" spans="1:17" x14ac:dyDescent="0.45">
      <c r="A1600" t="s">
        <v>835</v>
      </c>
      <c r="B1600">
        <v>132</v>
      </c>
      <c r="C1600" t="s">
        <v>173</v>
      </c>
      <c r="D1600" t="s">
        <v>3426</v>
      </c>
      <c r="E1600" t="s">
        <v>11</v>
      </c>
      <c r="F1600">
        <v>2005</v>
      </c>
      <c r="G1600">
        <v>8.1999999999999993</v>
      </c>
      <c r="H1600">
        <v>70496802</v>
      </c>
      <c r="I1600">
        <v>54000000</v>
      </c>
      <c r="J1600">
        <f t="shared" si="24"/>
        <v>16496802</v>
      </c>
      <c r="K1600">
        <f>Table1[[#This Row],[Profit]]*100/Table1[[#This Row],[budget]]</f>
        <v>30.549633333333333</v>
      </c>
      <c r="M1600" t="s">
        <v>589</v>
      </c>
      <c r="N1600" t="s">
        <v>1426</v>
      </c>
    </row>
    <row r="1601" spans="1:16" x14ac:dyDescent="0.45">
      <c r="A1601" t="s">
        <v>137</v>
      </c>
      <c r="B1601">
        <v>130</v>
      </c>
      <c r="C1601" t="s">
        <v>138</v>
      </c>
      <c r="D1601" t="s">
        <v>2738</v>
      </c>
      <c r="E1601" t="s">
        <v>11</v>
      </c>
      <c r="F1601">
        <v>2000</v>
      </c>
      <c r="G1601">
        <v>6.4</v>
      </c>
      <c r="H1601">
        <v>182618434</v>
      </c>
      <c r="I1601">
        <v>140000000</v>
      </c>
      <c r="J1601">
        <f t="shared" si="24"/>
        <v>42618434</v>
      </c>
      <c r="K1601">
        <f>Table1[[#This Row],[Profit]]*100/Table1[[#This Row],[budget]]</f>
        <v>30.441738571428573</v>
      </c>
      <c r="M1601" t="s">
        <v>178</v>
      </c>
      <c r="N1601" t="s">
        <v>589</v>
      </c>
      <c r="O1601" t="s">
        <v>1426</v>
      </c>
    </row>
    <row r="1602" spans="1:16" x14ac:dyDescent="0.45">
      <c r="A1602" t="s">
        <v>22</v>
      </c>
      <c r="B1602">
        <v>156</v>
      </c>
      <c r="C1602" t="s">
        <v>23</v>
      </c>
      <c r="D1602" t="s">
        <v>2574</v>
      </c>
      <c r="E1602" t="s">
        <v>11</v>
      </c>
      <c r="F1602">
        <v>2007</v>
      </c>
      <c r="G1602">
        <v>6.2</v>
      </c>
      <c r="H1602">
        <v>336530303</v>
      </c>
      <c r="I1602">
        <v>258000000</v>
      </c>
      <c r="J1602">
        <f t="shared" ref="J1602:J1665" si="25">H1602-I1602</f>
        <v>78530303</v>
      </c>
      <c r="K1602">
        <f>Table1[[#This Row],[Profit]]*100/Table1[[#This Row],[budget]]</f>
        <v>30.438101937984495</v>
      </c>
      <c r="M1602" t="s">
        <v>178</v>
      </c>
      <c r="N1602" t="s">
        <v>2286</v>
      </c>
    </row>
    <row r="1603" spans="1:16" x14ac:dyDescent="0.45">
      <c r="A1603" t="s">
        <v>1345</v>
      </c>
      <c r="B1603">
        <v>90</v>
      </c>
      <c r="C1603" t="s">
        <v>530</v>
      </c>
      <c r="D1603" t="s">
        <v>4357</v>
      </c>
      <c r="E1603" t="s">
        <v>11</v>
      </c>
      <c r="F1603">
        <v>2007</v>
      </c>
      <c r="G1603">
        <v>6.3</v>
      </c>
      <c r="H1603">
        <v>32553210</v>
      </c>
      <c r="I1603">
        <v>25000000</v>
      </c>
      <c r="J1603">
        <f t="shared" si="25"/>
        <v>7553210</v>
      </c>
      <c r="K1603">
        <f>Table1[[#This Row],[Profit]]*100/Table1[[#This Row],[budget]]</f>
        <v>30.21284</v>
      </c>
      <c r="M1603" t="s">
        <v>6363</v>
      </c>
    </row>
    <row r="1604" spans="1:16" x14ac:dyDescent="0.45">
      <c r="A1604" t="s">
        <v>43</v>
      </c>
      <c r="B1604">
        <v>176</v>
      </c>
      <c r="C1604" t="s">
        <v>311</v>
      </c>
      <c r="D1604" t="s">
        <v>2860</v>
      </c>
      <c r="E1604" t="s">
        <v>11</v>
      </c>
      <c r="F1604">
        <v>2007</v>
      </c>
      <c r="G1604">
        <v>7.8</v>
      </c>
      <c r="H1604">
        <v>130127620</v>
      </c>
      <c r="I1604">
        <v>100000000</v>
      </c>
      <c r="J1604">
        <f t="shared" si="25"/>
        <v>30127620</v>
      </c>
      <c r="K1604">
        <f>Table1[[#This Row],[Profit]]*100/Table1[[#This Row],[budget]]</f>
        <v>30.12762</v>
      </c>
      <c r="M1604" t="s">
        <v>6359</v>
      </c>
      <c r="N1604" t="s">
        <v>589</v>
      </c>
    </row>
    <row r="1605" spans="1:16" x14ac:dyDescent="0.45">
      <c r="A1605" t="s">
        <v>2266</v>
      </c>
      <c r="B1605">
        <v>98</v>
      </c>
      <c r="C1605" t="s">
        <v>1114</v>
      </c>
      <c r="D1605" t="s">
        <v>5928</v>
      </c>
      <c r="E1605" t="s">
        <v>11</v>
      </c>
      <c r="F1605">
        <v>1993</v>
      </c>
      <c r="G1605">
        <v>5.3</v>
      </c>
      <c r="H1605">
        <v>3902679</v>
      </c>
      <c r="I1605">
        <v>3000000</v>
      </c>
      <c r="J1605">
        <f t="shared" si="25"/>
        <v>902679</v>
      </c>
      <c r="K1605">
        <f>Table1[[#This Row],[Profit]]*100/Table1[[#This Row],[budget]]</f>
        <v>30.089300000000001</v>
      </c>
      <c r="M1605" t="s">
        <v>999</v>
      </c>
    </row>
    <row r="1606" spans="1:16" x14ac:dyDescent="0.45">
      <c r="A1606" t="s">
        <v>14</v>
      </c>
      <c r="B1606">
        <v>117</v>
      </c>
      <c r="C1606" t="s">
        <v>392</v>
      </c>
      <c r="D1606" t="s">
        <v>3010</v>
      </c>
      <c r="E1606" t="s">
        <v>11</v>
      </c>
      <c r="F1606">
        <v>2002</v>
      </c>
      <c r="G1606">
        <v>7.7</v>
      </c>
      <c r="H1606">
        <v>104054514</v>
      </c>
      <c r="I1606">
        <v>80000000</v>
      </c>
      <c r="J1606">
        <f t="shared" si="25"/>
        <v>24054514</v>
      </c>
      <c r="K1606">
        <f>Table1[[#This Row],[Profit]]*100/Table1[[#This Row],[budget]]</f>
        <v>30.0681425</v>
      </c>
      <c r="M1606" t="s">
        <v>589</v>
      </c>
      <c r="N1606" t="s">
        <v>1426</v>
      </c>
    </row>
    <row r="1607" spans="1:16" x14ac:dyDescent="0.45">
      <c r="A1607" t="s">
        <v>443</v>
      </c>
      <c r="B1607">
        <v>109</v>
      </c>
      <c r="C1607" t="s">
        <v>353</v>
      </c>
      <c r="D1607" t="s">
        <v>4610</v>
      </c>
      <c r="E1607" t="s">
        <v>11</v>
      </c>
      <c r="F1607">
        <v>2013</v>
      </c>
      <c r="G1607">
        <v>7</v>
      </c>
      <c r="H1607">
        <v>26003149</v>
      </c>
      <c r="I1607">
        <v>20000000</v>
      </c>
      <c r="J1607">
        <f t="shared" si="25"/>
        <v>6003149</v>
      </c>
      <c r="K1607">
        <f>Table1[[#This Row],[Profit]]*100/Table1[[#This Row],[budget]]</f>
        <v>30.015744999999999</v>
      </c>
      <c r="M1607" t="s">
        <v>302</v>
      </c>
      <c r="N1607" t="s">
        <v>1630</v>
      </c>
    </row>
    <row r="1608" spans="1:16" x14ac:dyDescent="0.45">
      <c r="A1608" t="s">
        <v>1006</v>
      </c>
      <c r="B1608">
        <v>107</v>
      </c>
      <c r="C1608" t="s">
        <v>51</v>
      </c>
      <c r="D1608" t="s">
        <v>3737</v>
      </c>
      <c r="E1608" t="s">
        <v>11</v>
      </c>
      <c r="F1608">
        <v>2010</v>
      </c>
      <c r="G1608">
        <v>6.4</v>
      </c>
      <c r="H1608">
        <v>52000688</v>
      </c>
      <c r="I1608">
        <v>40000000</v>
      </c>
      <c r="J1608">
        <f t="shared" si="25"/>
        <v>12000688</v>
      </c>
      <c r="K1608">
        <f>Table1[[#This Row],[Profit]]*100/Table1[[#This Row],[budget]]</f>
        <v>30.001719999999999</v>
      </c>
      <c r="M1608" t="s">
        <v>178</v>
      </c>
      <c r="N1608" t="s">
        <v>1630</v>
      </c>
      <c r="O1608" t="s">
        <v>1426</v>
      </c>
    </row>
    <row r="1609" spans="1:16" x14ac:dyDescent="0.45">
      <c r="A1609" t="s">
        <v>167</v>
      </c>
      <c r="B1609">
        <v>131</v>
      </c>
      <c r="C1609" t="s">
        <v>15</v>
      </c>
      <c r="D1609" t="s">
        <v>2699</v>
      </c>
      <c r="E1609" t="s">
        <v>11</v>
      </c>
      <c r="F1609">
        <v>2015</v>
      </c>
      <c r="G1609">
        <v>7.4</v>
      </c>
      <c r="H1609">
        <v>195000874</v>
      </c>
      <c r="I1609">
        <v>150000000</v>
      </c>
      <c r="J1609">
        <f t="shared" si="25"/>
        <v>45000874</v>
      </c>
      <c r="K1609">
        <f>Table1[[#This Row],[Profit]]*100/Table1[[#This Row],[budget]]</f>
        <v>30.000582666666666</v>
      </c>
      <c r="M1609" t="s">
        <v>178</v>
      </c>
      <c r="N1609" t="s">
        <v>1426</v>
      </c>
    </row>
    <row r="1610" spans="1:16" x14ac:dyDescent="0.45">
      <c r="A1610" t="s">
        <v>1080</v>
      </c>
      <c r="B1610">
        <v>103</v>
      </c>
      <c r="C1610" t="s">
        <v>1280</v>
      </c>
      <c r="D1610" t="s">
        <v>5566</v>
      </c>
      <c r="E1610" t="s">
        <v>11</v>
      </c>
      <c r="F1610">
        <v>1989</v>
      </c>
      <c r="G1610">
        <v>6.2</v>
      </c>
      <c r="H1610">
        <v>9094451</v>
      </c>
      <c r="I1610">
        <v>7000000</v>
      </c>
      <c r="J1610">
        <f t="shared" si="25"/>
        <v>2094451</v>
      </c>
      <c r="K1610">
        <f>Table1[[#This Row],[Profit]]*100/Table1[[#This Row],[budget]]</f>
        <v>29.920728571428572</v>
      </c>
      <c r="M1610" t="s">
        <v>6364</v>
      </c>
      <c r="N1610" t="s">
        <v>999</v>
      </c>
      <c r="O1610" t="s">
        <v>1426</v>
      </c>
    </row>
    <row r="1611" spans="1:16" x14ac:dyDescent="0.45">
      <c r="A1611" t="s">
        <v>528</v>
      </c>
      <c r="B1611">
        <v>110</v>
      </c>
      <c r="C1611" t="s">
        <v>529</v>
      </c>
      <c r="D1611" t="s">
        <v>3079</v>
      </c>
      <c r="E1611" t="s">
        <v>11</v>
      </c>
      <c r="F1611">
        <v>1999</v>
      </c>
      <c r="G1611">
        <v>4.0999999999999996</v>
      </c>
      <c r="H1611">
        <v>97360069</v>
      </c>
      <c r="I1611">
        <v>75000000</v>
      </c>
      <c r="J1611">
        <f t="shared" si="25"/>
        <v>22360069</v>
      </c>
      <c r="K1611">
        <f>Table1[[#This Row],[Profit]]*100/Table1[[#This Row],[budget]]</f>
        <v>29.813425333333335</v>
      </c>
      <c r="M1611" t="s">
        <v>178</v>
      </c>
      <c r="N1611" t="s">
        <v>302</v>
      </c>
      <c r="O1611" t="s">
        <v>6363</v>
      </c>
      <c r="P1611" t="s">
        <v>1630</v>
      </c>
    </row>
    <row r="1612" spans="1:16" x14ac:dyDescent="0.45">
      <c r="A1612" t="s">
        <v>1088</v>
      </c>
      <c r="B1612">
        <v>96</v>
      </c>
      <c r="C1612" t="s">
        <v>149</v>
      </c>
      <c r="D1612" t="s">
        <v>3840</v>
      </c>
      <c r="E1612" t="s">
        <v>11</v>
      </c>
      <c r="F1612">
        <v>2008</v>
      </c>
      <c r="G1612">
        <v>6</v>
      </c>
      <c r="H1612">
        <v>48006503</v>
      </c>
      <c r="I1612">
        <v>37000000</v>
      </c>
      <c r="J1612">
        <f t="shared" si="25"/>
        <v>11006503</v>
      </c>
      <c r="K1612">
        <f>Table1[[#This Row],[Profit]]*100/Table1[[#This Row],[budget]]</f>
        <v>29.747305405405406</v>
      </c>
      <c r="M1612" t="s">
        <v>302</v>
      </c>
      <c r="N1612" t="s">
        <v>6363</v>
      </c>
      <c r="O1612" t="s">
        <v>6364</v>
      </c>
    </row>
    <row r="1613" spans="1:16" x14ac:dyDescent="0.45">
      <c r="A1613" t="s">
        <v>270</v>
      </c>
      <c r="B1613">
        <v>94</v>
      </c>
      <c r="C1613" t="s">
        <v>977</v>
      </c>
      <c r="D1613" t="s">
        <v>4413</v>
      </c>
      <c r="E1613" t="s">
        <v>11</v>
      </c>
      <c r="F1613">
        <v>2009</v>
      </c>
      <c r="G1613">
        <v>6.2</v>
      </c>
      <c r="H1613">
        <v>32416109</v>
      </c>
      <c r="I1613">
        <v>25000000</v>
      </c>
      <c r="J1613">
        <f t="shared" si="25"/>
        <v>7416109</v>
      </c>
      <c r="K1613">
        <f>Table1[[#This Row],[Profit]]*100/Table1[[#This Row],[budget]]</f>
        <v>29.664435999999998</v>
      </c>
      <c r="M1613" t="s">
        <v>6368</v>
      </c>
    </row>
    <row r="1614" spans="1:16" x14ac:dyDescent="0.45">
      <c r="A1614" t="s">
        <v>286</v>
      </c>
      <c r="B1614">
        <v>103</v>
      </c>
      <c r="C1614" t="s">
        <v>60</v>
      </c>
      <c r="D1614" t="s">
        <v>2829</v>
      </c>
      <c r="E1614" t="s">
        <v>11</v>
      </c>
      <c r="F1614">
        <v>2011</v>
      </c>
      <c r="G1614">
        <v>5.5</v>
      </c>
      <c r="H1614">
        <v>142614158</v>
      </c>
      <c r="I1614">
        <v>110000000</v>
      </c>
      <c r="J1614">
        <f t="shared" si="25"/>
        <v>32614158</v>
      </c>
      <c r="K1614">
        <f>Table1[[#This Row],[Profit]]*100/Table1[[#This Row],[budget]]</f>
        <v>29.649234545454547</v>
      </c>
      <c r="M1614" t="s">
        <v>6362</v>
      </c>
      <c r="N1614" t="s">
        <v>302</v>
      </c>
      <c r="O1614" t="s">
        <v>6363</v>
      </c>
      <c r="P1614" t="s">
        <v>6364</v>
      </c>
    </row>
    <row r="1615" spans="1:16" x14ac:dyDescent="0.45">
      <c r="A1615" t="s">
        <v>1595</v>
      </c>
      <c r="B1615">
        <v>93</v>
      </c>
      <c r="C1615" t="s">
        <v>1596</v>
      </c>
      <c r="D1615" t="s">
        <v>5953</v>
      </c>
      <c r="E1615" t="s">
        <v>11</v>
      </c>
      <c r="F1615">
        <v>1986</v>
      </c>
      <c r="G1615">
        <v>5.9</v>
      </c>
      <c r="H1615">
        <v>3500000</v>
      </c>
      <c r="I1615">
        <v>2700000</v>
      </c>
      <c r="J1615">
        <f t="shared" si="25"/>
        <v>800000</v>
      </c>
      <c r="K1615">
        <f>Table1[[#This Row],[Profit]]*100/Table1[[#This Row],[budget]]</f>
        <v>29.62962962962963</v>
      </c>
      <c r="M1615" t="s">
        <v>999</v>
      </c>
      <c r="N1615" t="s">
        <v>2286</v>
      </c>
      <c r="O1615" t="s">
        <v>1630</v>
      </c>
      <c r="P1615" t="s">
        <v>1426</v>
      </c>
    </row>
    <row r="1616" spans="1:16" x14ac:dyDescent="0.45">
      <c r="A1616" t="s">
        <v>751</v>
      </c>
      <c r="B1616">
        <v>116</v>
      </c>
      <c r="C1616" t="s">
        <v>187</v>
      </c>
      <c r="D1616" t="s">
        <v>3671</v>
      </c>
      <c r="E1616" t="s">
        <v>11</v>
      </c>
      <c r="F1616">
        <v>2014</v>
      </c>
      <c r="G1616">
        <v>6.3</v>
      </c>
      <c r="H1616">
        <v>54414716</v>
      </c>
      <c r="I1616">
        <v>42000000</v>
      </c>
      <c r="J1616">
        <f t="shared" si="25"/>
        <v>12414716</v>
      </c>
      <c r="K1616">
        <f>Table1[[#This Row],[Profit]]*100/Table1[[#This Row],[budget]]</f>
        <v>29.558847619047619</v>
      </c>
      <c r="M1616" t="s">
        <v>6359</v>
      </c>
    </row>
    <row r="1617" spans="1:17" x14ac:dyDescent="0.45">
      <c r="A1617" t="s">
        <v>1144</v>
      </c>
      <c r="B1617">
        <v>89</v>
      </c>
      <c r="C1617" t="s">
        <v>1349</v>
      </c>
      <c r="D1617" t="s">
        <v>4360</v>
      </c>
      <c r="E1617" t="s">
        <v>11</v>
      </c>
      <c r="F1617">
        <v>1998</v>
      </c>
      <c r="G1617">
        <v>5.3</v>
      </c>
      <c r="H1617">
        <v>32368960</v>
      </c>
      <c r="I1617">
        <v>25000000</v>
      </c>
      <c r="J1617">
        <f t="shared" si="25"/>
        <v>7368960</v>
      </c>
      <c r="K1617">
        <f>Table1[[#This Row],[Profit]]*100/Table1[[#This Row],[budget]]</f>
        <v>29.475840000000002</v>
      </c>
      <c r="M1617" t="s">
        <v>6364</v>
      </c>
      <c r="N1617" t="s">
        <v>999</v>
      </c>
      <c r="O1617" t="s">
        <v>2286</v>
      </c>
    </row>
    <row r="1618" spans="1:17" x14ac:dyDescent="0.45">
      <c r="A1618" t="s">
        <v>77</v>
      </c>
      <c r="B1618">
        <v>145</v>
      </c>
      <c r="C1618" t="s">
        <v>299</v>
      </c>
      <c r="D1618" t="s">
        <v>2850</v>
      </c>
      <c r="E1618" t="s">
        <v>11</v>
      </c>
      <c r="F1618">
        <v>2002</v>
      </c>
      <c r="G1618">
        <v>7.7</v>
      </c>
      <c r="H1618">
        <v>132014112</v>
      </c>
      <c r="I1618">
        <v>102000000</v>
      </c>
      <c r="J1618">
        <f t="shared" si="25"/>
        <v>30014112</v>
      </c>
      <c r="K1618">
        <f>Table1[[#This Row],[Profit]]*100/Table1[[#This Row],[budget]]</f>
        <v>29.425599999999999</v>
      </c>
      <c r="M1618" t="s">
        <v>6366</v>
      </c>
      <c r="N1618" t="s">
        <v>1630</v>
      </c>
      <c r="O1618" t="s">
        <v>1426</v>
      </c>
    </row>
    <row r="1619" spans="1:17" x14ac:dyDescent="0.45">
      <c r="A1619" t="s">
        <v>29</v>
      </c>
      <c r="B1619">
        <v>143</v>
      </c>
      <c r="C1619" t="s">
        <v>10</v>
      </c>
      <c r="D1619" t="s">
        <v>2586</v>
      </c>
      <c r="E1619" t="s">
        <v>11</v>
      </c>
      <c r="F1619">
        <v>2013</v>
      </c>
      <c r="G1619">
        <v>7.2</v>
      </c>
      <c r="H1619">
        <v>291021565</v>
      </c>
      <c r="I1619">
        <v>225000000</v>
      </c>
      <c r="J1619">
        <f t="shared" si="25"/>
        <v>66021565</v>
      </c>
      <c r="K1619">
        <f>Table1[[#This Row],[Profit]]*100/Table1[[#This Row],[budget]]</f>
        <v>29.342917777777778</v>
      </c>
      <c r="M1619" t="s">
        <v>178</v>
      </c>
      <c r="N1619" t="s">
        <v>6364</v>
      </c>
      <c r="O1619" t="s">
        <v>1630</v>
      </c>
    </row>
    <row r="1620" spans="1:17" x14ac:dyDescent="0.45">
      <c r="A1620" t="s">
        <v>1649</v>
      </c>
      <c r="B1620">
        <v>94</v>
      </c>
      <c r="C1620" t="s">
        <v>259</v>
      </c>
      <c r="D1620" t="s">
        <v>4869</v>
      </c>
      <c r="E1620" t="s">
        <v>11</v>
      </c>
      <c r="F1620">
        <v>2000</v>
      </c>
      <c r="G1620">
        <v>5.3</v>
      </c>
      <c r="H1620">
        <v>20627372</v>
      </c>
      <c r="I1620">
        <v>16000000</v>
      </c>
      <c r="J1620">
        <f t="shared" si="25"/>
        <v>4627372</v>
      </c>
      <c r="K1620">
        <f>Table1[[#This Row],[Profit]]*100/Table1[[#This Row],[budget]]</f>
        <v>28.921074999999998</v>
      </c>
      <c r="M1620" t="s">
        <v>589</v>
      </c>
      <c r="N1620" t="s">
        <v>2286</v>
      </c>
    </row>
    <row r="1621" spans="1:17" x14ac:dyDescent="0.45">
      <c r="A1621" t="s">
        <v>403</v>
      </c>
      <c r="B1621">
        <v>117</v>
      </c>
      <c r="C1621" t="s">
        <v>306</v>
      </c>
      <c r="D1621" t="s">
        <v>3011</v>
      </c>
      <c r="E1621" t="s">
        <v>11</v>
      </c>
      <c r="F1621">
        <v>2011</v>
      </c>
      <c r="G1621">
        <v>6.4</v>
      </c>
      <c r="H1621">
        <v>103028109</v>
      </c>
      <c r="I1621">
        <v>80000000</v>
      </c>
      <c r="J1621">
        <f t="shared" si="25"/>
        <v>23028109</v>
      </c>
      <c r="K1621">
        <f>Table1[[#This Row],[Profit]]*100/Table1[[#This Row],[budget]]</f>
        <v>28.785136250000001</v>
      </c>
      <c r="M1621" t="s">
        <v>2286</v>
      </c>
    </row>
    <row r="1622" spans="1:17" x14ac:dyDescent="0.45">
      <c r="A1622" t="s">
        <v>328</v>
      </c>
      <c r="B1622">
        <v>113</v>
      </c>
      <c r="C1622" t="s">
        <v>15</v>
      </c>
      <c r="D1622" t="s">
        <v>2997</v>
      </c>
      <c r="E1622" t="s">
        <v>11</v>
      </c>
      <c r="F1622">
        <v>2010</v>
      </c>
      <c r="G1622">
        <v>6.5</v>
      </c>
      <c r="H1622">
        <v>102981571</v>
      </c>
      <c r="I1622">
        <v>80000000</v>
      </c>
      <c r="J1622">
        <f t="shared" si="25"/>
        <v>22981571</v>
      </c>
      <c r="K1622">
        <f>Table1[[#This Row],[Profit]]*100/Table1[[#This Row],[budget]]</f>
        <v>28.726963749999999</v>
      </c>
      <c r="M1622" t="s">
        <v>178</v>
      </c>
      <c r="N1622" t="s">
        <v>1426</v>
      </c>
    </row>
    <row r="1623" spans="1:17" x14ac:dyDescent="0.45">
      <c r="A1623" t="s">
        <v>833</v>
      </c>
      <c r="B1623">
        <v>105</v>
      </c>
      <c r="C1623" t="s">
        <v>485</v>
      </c>
      <c r="D1623" t="s">
        <v>4608</v>
      </c>
      <c r="E1623" t="s">
        <v>11</v>
      </c>
      <c r="F1623">
        <v>2010</v>
      </c>
      <c r="G1623">
        <v>5.8</v>
      </c>
      <c r="H1623">
        <v>25677801</v>
      </c>
      <c r="I1623">
        <v>20000000</v>
      </c>
      <c r="J1623">
        <f t="shared" si="25"/>
        <v>5677801</v>
      </c>
      <c r="K1623">
        <f>Table1[[#This Row],[Profit]]*100/Table1[[#This Row],[budget]]</f>
        <v>28.389005000000001</v>
      </c>
      <c r="M1623" t="s">
        <v>6363</v>
      </c>
      <c r="N1623" t="s">
        <v>2286</v>
      </c>
    </row>
    <row r="1624" spans="1:17" x14ac:dyDescent="0.45">
      <c r="A1624" t="s">
        <v>77</v>
      </c>
      <c r="B1624">
        <v>128</v>
      </c>
      <c r="C1624" t="s">
        <v>456</v>
      </c>
      <c r="D1624" t="s">
        <v>3251</v>
      </c>
      <c r="E1624" t="s">
        <v>11</v>
      </c>
      <c r="F1624">
        <v>2004</v>
      </c>
      <c r="G1624">
        <v>7.3</v>
      </c>
      <c r="H1624">
        <v>77032279</v>
      </c>
      <c r="I1624">
        <v>60000000</v>
      </c>
      <c r="J1624">
        <f t="shared" si="25"/>
        <v>17032279</v>
      </c>
      <c r="K1624">
        <f>Table1[[#This Row],[Profit]]*100/Table1[[#This Row],[budget]]</f>
        <v>28.387131666666665</v>
      </c>
      <c r="M1624" t="s">
        <v>589</v>
      </c>
    </row>
    <row r="1625" spans="1:17" x14ac:dyDescent="0.45">
      <c r="A1625" t="s">
        <v>2002</v>
      </c>
      <c r="B1625">
        <v>138</v>
      </c>
      <c r="C1625" t="s">
        <v>71</v>
      </c>
      <c r="D1625" t="s">
        <v>5489</v>
      </c>
      <c r="E1625" t="s">
        <v>11</v>
      </c>
      <c r="F1625">
        <v>2009</v>
      </c>
      <c r="G1625">
        <v>6.3</v>
      </c>
      <c r="H1625">
        <v>10269307</v>
      </c>
      <c r="I1625">
        <v>8000000</v>
      </c>
      <c r="J1625">
        <f t="shared" si="25"/>
        <v>2269307</v>
      </c>
      <c r="K1625">
        <f>Table1[[#This Row],[Profit]]*100/Table1[[#This Row],[budget]]</f>
        <v>28.3663375</v>
      </c>
      <c r="M1625" t="s">
        <v>6359</v>
      </c>
      <c r="N1625" t="s">
        <v>1426</v>
      </c>
    </row>
    <row r="1626" spans="1:17" x14ac:dyDescent="0.45">
      <c r="A1626" t="s">
        <v>78</v>
      </c>
      <c r="B1626">
        <v>93</v>
      </c>
      <c r="C1626" t="s">
        <v>60</v>
      </c>
      <c r="D1626" t="s">
        <v>2627</v>
      </c>
      <c r="E1626" t="s">
        <v>11</v>
      </c>
      <c r="F1626">
        <v>2012</v>
      </c>
      <c r="G1626">
        <v>7.2</v>
      </c>
      <c r="H1626">
        <v>237282182</v>
      </c>
      <c r="I1626">
        <v>185000000</v>
      </c>
      <c r="J1626">
        <f t="shared" si="25"/>
        <v>52282182</v>
      </c>
      <c r="K1626">
        <f>Table1[[#This Row],[Profit]]*100/Table1[[#This Row],[budget]]</f>
        <v>28.260638918918918</v>
      </c>
      <c r="M1626" t="s">
        <v>6362</v>
      </c>
      <c r="N1626" t="s">
        <v>302</v>
      </c>
      <c r="O1626" t="s">
        <v>6363</v>
      </c>
      <c r="P1626" t="s">
        <v>6364</v>
      </c>
    </row>
    <row r="1627" spans="1:17" x14ac:dyDescent="0.45">
      <c r="A1627" t="s">
        <v>926</v>
      </c>
      <c r="B1627">
        <v>93</v>
      </c>
      <c r="C1627" t="s">
        <v>1019</v>
      </c>
      <c r="D1627" t="s">
        <v>4305</v>
      </c>
      <c r="E1627" t="s">
        <v>11</v>
      </c>
      <c r="F1627">
        <v>1994</v>
      </c>
      <c r="G1627">
        <v>6</v>
      </c>
      <c r="H1627">
        <v>32055248</v>
      </c>
      <c r="I1627">
        <v>25000000</v>
      </c>
      <c r="J1627">
        <f t="shared" si="25"/>
        <v>7055248</v>
      </c>
      <c r="K1627">
        <f>Table1[[#This Row],[Profit]]*100/Table1[[#This Row],[budget]]</f>
        <v>28.220991999999999</v>
      </c>
      <c r="M1627" t="s">
        <v>178</v>
      </c>
      <c r="N1627" t="s">
        <v>6359</v>
      </c>
      <c r="O1627" t="s">
        <v>6364</v>
      </c>
      <c r="P1627" t="s">
        <v>6366</v>
      </c>
      <c r="Q1627" t="s">
        <v>1426</v>
      </c>
    </row>
    <row r="1628" spans="1:17" x14ac:dyDescent="0.45">
      <c r="A1628" t="s">
        <v>1225</v>
      </c>
      <c r="B1628">
        <v>125</v>
      </c>
      <c r="C1628" t="s">
        <v>1226</v>
      </c>
      <c r="D1628" t="s">
        <v>4124</v>
      </c>
      <c r="E1628" t="s">
        <v>11</v>
      </c>
      <c r="F1628">
        <v>2006</v>
      </c>
      <c r="G1628">
        <v>6.9</v>
      </c>
      <c r="H1628">
        <v>38432823</v>
      </c>
      <c r="I1628">
        <v>30000000</v>
      </c>
      <c r="J1628">
        <f t="shared" si="25"/>
        <v>8432823</v>
      </c>
      <c r="K1628">
        <f>Table1[[#This Row],[Profit]]*100/Table1[[#This Row],[budget]]</f>
        <v>28.10941</v>
      </c>
      <c r="M1628" t="s">
        <v>589</v>
      </c>
      <c r="N1628" t="s">
        <v>6361</v>
      </c>
    </row>
    <row r="1629" spans="1:17" x14ac:dyDescent="0.45">
      <c r="A1629" t="s">
        <v>188</v>
      </c>
      <c r="B1629">
        <v>116</v>
      </c>
      <c r="C1629" t="s">
        <v>907</v>
      </c>
      <c r="D1629" t="s">
        <v>3580</v>
      </c>
      <c r="E1629" t="s">
        <v>11</v>
      </c>
      <c r="F1629">
        <v>1996</v>
      </c>
      <c r="G1629">
        <v>6.6</v>
      </c>
      <c r="H1629">
        <v>58918501</v>
      </c>
      <c r="I1629">
        <v>46000000</v>
      </c>
      <c r="J1629">
        <f t="shared" si="25"/>
        <v>12918501</v>
      </c>
      <c r="K1629">
        <f>Table1[[#This Row],[Profit]]*100/Table1[[#This Row],[budget]]</f>
        <v>28.083697826086958</v>
      </c>
      <c r="M1629" t="s">
        <v>589</v>
      </c>
      <c r="N1629" t="s">
        <v>6366</v>
      </c>
      <c r="O1629" t="s">
        <v>1426</v>
      </c>
      <c r="P1629" t="s">
        <v>6368</v>
      </c>
    </row>
    <row r="1630" spans="1:17" x14ac:dyDescent="0.45">
      <c r="A1630" t="s">
        <v>438</v>
      </c>
      <c r="B1630">
        <v>126</v>
      </c>
      <c r="C1630" t="s">
        <v>82</v>
      </c>
      <c r="D1630" t="s">
        <v>4118</v>
      </c>
      <c r="E1630" t="s">
        <v>11</v>
      </c>
      <c r="F1630">
        <v>1988</v>
      </c>
      <c r="G1630">
        <v>7.6</v>
      </c>
      <c r="H1630">
        <v>38413606</v>
      </c>
      <c r="I1630">
        <v>30000000</v>
      </c>
      <c r="J1630">
        <f t="shared" si="25"/>
        <v>8413606</v>
      </c>
      <c r="K1630">
        <f>Table1[[#This Row],[Profit]]*100/Table1[[#This Row],[budget]]</f>
        <v>28.045353333333335</v>
      </c>
      <c r="M1630" t="s">
        <v>302</v>
      </c>
      <c r="N1630" t="s">
        <v>6359</v>
      </c>
      <c r="O1630" t="s">
        <v>1426</v>
      </c>
    </row>
    <row r="1631" spans="1:17" x14ac:dyDescent="0.45">
      <c r="A1631" t="s">
        <v>928</v>
      </c>
      <c r="B1631">
        <v>94</v>
      </c>
      <c r="C1631" t="s">
        <v>71</v>
      </c>
      <c r="D1631" t="s">
        <v>4303</v>
      </c>
      <c r="E1631" t="s">
        <v>11</v>
      </c>
      <c r="F1631">
        <v>2004</v>
      </c>
      <c r="G1631">
        <v>6.5</v>
      </c>
      <c r="H1631">
        <v>32003620</v>
      </c>
      <c r="I1631">
        <v>25000000</v>
      </c>
      <c r="J1631">
        <f t="shared" si="25"/>
        <v>7003620</v>
      </c>
      <c r="K1631">
        <f>Table1[[#This Row],[Profit]]*100/Table1[[#This Row],[budget]]</f>
        <v>28.014479999999999</v>
      </c>
      <c r="M1631" t="s">
        <v>6359</v>
      </c>
      <c r="N1631" t="s">
        <v>1426</v>
      </c>
    </row>
    <row r="1632" spans="1:17" x14ac:dyDescent="0.45">
      <c r="A1632" t="s">
        <v>389</v>
      </c>
      <c r="B1632">
        <v>96</v>
      </c>
      <c r="C1632" t="s">
        <v>895</v>
      </c>
      <c r="D1632" t="s">
        <v>3573</v>
      </c>
      <c r="E1632" t="s">
        <v>11</v>
      </c>
      <c r="F1632">
        <v>1996</v>
      </c>
      <c r="G1632">
        <v>6</v>
      </c>
      <c r="H1632">
        <v>60154431</v>
      </c>
      <c r="I1632">
        <v>47000000</v>
      </c>
      <c r="J1632">
        <f t="shared" si="25"/>
        <v>13154431</v>
      </c>
      <c r="K1632">
        <f>Table1[[#This Row],[Profit]]*100/Table1[[#This Row],[budget]]</f>
        <v>27.988151063829786</v>
      </c>
      <c r="M1632" t="s">
        <v>589</v>
      </c>
      <c r="N1632" t="s">
        <v>1426</v>
      </c>
    </row>
    <row r="1633" spans="1:17" x14ac:dyDescent="0.45">
      <c r="A1633" t="s">
        <v>1483</v>
      </c>
      <c r="B1633">
        <v>99</v>
      </c>
      <c r="C1633" t="s">
        <v>1484</v>
      </c>
      <c r="D1633" t="s">
        <v>4611</v>
      </c>
      <c r="E1633" t="s">
        <v>11</v>
      </c>
      <c r="F1633">
        <v>2007</v>
      </c>
      <c r="G1633">
        <v>5.9</v>
      </c>
      <c r="H1633">
        <v>25584685</v>
      </c>
      <c r="I1633">
        <v>20000000</v>
      </c>
      <c r="J1633">
        <f t="shared" si="25"/>
        <v>5584685</v>
      </c>
      <c r="K1633">
        <f>Table1[[#This Row],[Profit]]*100/Table1[[#This Row],[budget]]</f>
        <v>27.923425000000002</v>
      </c>
      <c r="M1633" t="s">
        <v>6359</v>
      </c>
      <c r="N1633" t="s">
        <v>6363</v>
      </c>
      <c r="O1633" t="s">
        <v>6366</v>
      </c>
      <c r="P1633" t="s">
        <v>2286</v>
      </c>
      <c r="Q1633" t="s">
        <v>1426</v>
      </c>
    </row>
    <row r="1634" spans="1:17" x14ac:dyDescent="0.45">
      <c r="A1634" t="s">
        <v>1046</v>
      </c>
      <c r="B1634">
        <v>97</v>
      </c>
      <c r="C1634" t="s">
        <v>392</v>
      </c>
      <c r="D1634" t="s">
        <v>6023</v>
      </c>
      <c r="E1634" t="s">
        <v>11</v>
      </c>
      <c r="F1634">
        <v>2015</v>
      </c>
      <c r="G1634">
        <v>5.3</v>
      </c>
      <c r="H1634">
        <v>2557668</v>
      </c>
      <c r="I1634">
        <v>2000000</v>
      </c>
      <c r="J1634">
        <f t="shared" si="25"/>
        <v>557668</v>
      </c>
      <c r="K1634">
        <f>Table1[[#This Row],[Profit]]*100/Table1[[#This Row],[budget]]</f>
        <v>27.883400000000002</v>
      </c>
      <c r="M1634" t="s">
        <v>589</v>
      </c>
      <c r="N1634" t="s">
        <v>1426</v>
      </c>
    </row>
    <row r="1635" spans="1:17" x14ac:dyDescent="0.45">
      <c r="A1635" t="s">
        <v>2003</v>
      </c>
      <c r="B1635">
        <v>86</v>
      </c>
      <c r="C1635" t="s">
        <v>259</v>
      </c>
      <c r="D1635" t="s">
        <v>6141</v>
      </c>
      <c r="E1635" t="s">
        <v>11</v>
      </c>
      <c r="F1635">
        <v>1996</v>
      </c>
      <c r="G1635">
        <v>6.8</v>
      </c>
      <c r="H1635">
        <v>1277257</v>
      </c>
      <c r="I1635">
        <v>1000000</v>
      </c>
      <c r="J1635">
        <f t="shared" si="25"/>
        <v>277257</v>
      </c>
      <c r="K1635">
        <f>Table1[[#This Row],[Profit]]*100/Table1[[#This Row],[budget]]</f>
        <v>27.7257</v>
      </c>
      <c r="M1635" t="s">
        <v>589</v>
      </c>
      <c r="N1635" t="s">
        <v>2286</v>
      </c>
    </row>
    <row r="1636" spans="1:17" x14ac:dyDescent="0.45">
      <c r="A1636" t="s">
        <v>677</v>
      </c>
      <c r="B1636">
        <v>90</v>
      </c>
      <c r="C1636" t="s">
        <v>373</v>
      </c>
      <c r="D1636" t="s">
        <v>4968</v>
      </c>
      <c r="E1636" t="s">
        <v>11</v>
      </c>
      <c r="F1636">
        <v>2002</v>
      </c>
      <c r="G1636">
        <v>6.7</v>
      </c>
      <c r="H1636">
        <v>19158074</v>
      </c>
      <c r="I1636">
        <v>15000000</v>
      </c>
      <c r="J1636">
        <f t="shared" si="25"/>
        <v>4158074</v>
      </c>
      <c r="K1636">
        <f>Table1[[#This Row],[Profit]]*100/Table1[[#This Row],[budget]]</f>
        <v>27.720493333333334</v>
      </c>
      <c r="M1636" t="s">
        <v>6363</v>
      </c>
      <c r="N1636" t="s">
        <v>6364</v>
      </c>
      <c r="O1636" t="s">
        <v>2286</v>
      </c>
    </row>
    <row r="1637" spans="1:17" x14ac:dyDescent="0.45">
      <c r="A1637" t="s">
        <v>235</v>
      </c>
      <c r="B1637">
        <v>101</v>
      </c>
      <c r="C1637" t="s">
        <v>236</v>
      </c>
      <c r="D1637" t="s">
        <v>2847</v>
      </c>
      <c r="E1637" t="s">
        <v>11</v>
      </c>
      <c r="F1637">
        <v>2014</v>
      </c>
      <c r="G1637">
        <v>6.4</v>
      </c>
      <c r="H1637">
        <v>131536019</v>
      </c>
      <c r="I1637">
        <v>103000000</v>
      </c>
      <c r="J1637">
        <f t="shared" si="25"/>
        <v>28536019</v>
      </c>
      <c r="K1637">
        <f>Table1[[#This Row],[Profit]]*100/Table1[[#This Row],[budget]]</f>
        <v>27.704872815533982</v>
      </c>
      <c r="M1637" t="s">
        <v>6362</v>
      </c>
      <c r="N1637" t="s">
        <v>302</v>
      </c>
      <c r="O1637" t="s">
        <v>6363</v>
      </c>
      <c r="P1637" t="s">
        <v>6365</v>
      </c>
    </row>
    <row r="1638" spans="1:17" x14ac:dyDescent="0.45">
      <c r="A1638" t="s">
        <v>627</v>
      </c>
      <c r="B1638">
        <v>133</v>
      </c>
      <c r="C1638" t="s">
        <v>1309</v>
      </c>
      <c r="D1638" t="s">
        <v>4280</v>
      </c>
      <c r="E1638" t="s">
        <v>11</v>
      </c>
      <c r="F1638">
        <v>1985</v>
      </c>
      <c r="G1638">
        <v>7.2</v>
      </c>
      <c r="H1638">
        <v>33200000</v>
      </c>
      <c r="I1638">
        <v>26000000</v>
      </c>
      <c r="J1638">
        <f t="shared" si="25"/>
        <v>7200000</v>
      </c>
      <c r="K1638">
        <f>Table1[[#This Row],[Profit]]*100/Table1[[#This Row],[budget]]</f>
        <v>27.692307692307693</v>
      </c>
      <c r="M1638" t="s">
        <v>6359</v>
      </c>
      <c r="N1638" t="s">
        <v>589</v>
      </c>
      <c r="O1638" t="s">
        <v>1910</v>
      </c>
    </row>
    <row r="1639" spans="1:17" x14ac:dyDescent="0.45">
      <c r="A1639" t="s">
        <v>2481</v>
      </c>
      <c r="B1639">
        <v>78</v>
      </c>
      <c r="C1639" t="s">
        <v>357</v>
      </c>
      <c r="D1639" t="s">
        <v>6301</v>
      </c>
      <c r="E1639" t="s">
        <v>11</v>
      </c>
      <c r="F1639">
        <v>2004</v>
      </c>
      <c r="G1639">
        <v>5.5</v>
      </c>
      <c r="H1639">
        <v>191309</v>
      </c>
      <c r="I1639">
        <v>150000</v>
      </c>
      <c r="J1639">
        <f t="shared" si="25"/>
        <v>41309</v>
      </c>
      <c r="K1639">
        <f>Table1[[#This Row],[Profit]]*100/Table1[[#This Row],[budget]]</f>
        <v>27.539333333333332</v>
      </c>
      <c r="M1639" t="s">
        <v>6366</v>
      </c>
      <c r="N1639" t="s">
        <v>1426</v>
      </c>
    </row>
    <row r="1640" spans="1:17" x14ac:dyDescent="0.45">
      <c r="A1640" t="s">
        <v>1789</v>
      </c>
      <c r="B1640">
        <v>121</v>
      </c>
      <c r="C1640" t="s">
        <v>978</v>
      </c>
      <c r="D1640" t="s">
        <v>5120</v>
      </c>
      <c r="E1640" t="s">
        <v>11</v>
      </c>
      <c r="F1640">
        <v>1998</v>
      </c>
      <c r="G1640">
        <v>5.8</v>
      </c>
      <c r="H1640">
        <v>16574731</v>
      </c>
      <c r="I1640">
        <v>13000000</v>
      </c>
      <c r="J1640">
        <f t="shared" si="25"/>
        <v>3574731</v>
      </c>
      <c r="K1640">
        <f>Table1[[#This Row],[Profit]]*100/Table1[[#This Row],[budget]]</f>
        <v>27.49793076923077</v>
      </c>
      <c r="M1640" t="s">
        <v>6360</v>
      </c>
    </row>
    <row r="1641" spans="1:17" x14ac:dyDescent="0.45">
      <c r="A1641" t="s">
        <v>919</v>
      </c>
      <c r="B1641">
        <v>110</v>
      </c>
      <c r="C1641" t="s">
        <v>922</v>
      </c>
      <c r="D1641" t="s">
        <v>3607</v>
      </c>
      <c r="E1641" t="s">
        <v>11</v>
      </c>
      <c r="F1641">
        <v>1994</v>
      </c>
      <c r="G1641">
        <v>5.4</v>
      </c>
      <c r="H1641">
        <v>57362581</v>
      </c>
      <c r="I1641">
        <v>45000000</v>
      </c>
      <c r="J1641">
        <f t="shared" si="25"/>
        <v>12362581</v>
      </c>
      <c r="K1641">
        <f>Table1[[#This Row],[Profit]]*100/Table1[[#This Row],[budget]]</f>
        <v>27.472402222222222</v>
      </c>
      <c r="M1641" t="s">
        <v>6359</v>
      </c>
      <c r="N1641" t="s">
        <v>589</v>
      </c>
      <c r="O1641" t="s">
        <v>2286</v>
      </c>
      <c r="P1641" t="s">
        <v>1426</v>
      </c>
    </row>
    <row r="1642" spans="1:17" x14ac:dyDescent="0.45">
      <c r="A1642" t="s">
        <v>886</v>
      </c>
      <c r="B1642">
        <v>123</v>
      </c>
      <c r="C1642" t="s">
        <v>132</v>
      </c>
      <c r="D1642" t="s">
        <v>5199</v>
      </c>
      <c r="E1642" t="s">
        <v>11</v>
      </c>
      <c r="F1642">
        <v>2013</v>
      </c>
      <c r="G1642">
        <v>7.8</v>
      </c>
      <c r="H1642">
        <v>15294553</v>
      </c>
      <c r="I1642">
        <v>12000000</v>
      </c>
      <c r="J1642">
        <f t="shared" si="25"/>
        <v>3294553</v>
      </c>
      <c r="K1642">
        <f>Table1[[#This Row],[Profit]]*100/Table1[[#This Row],[budget]]</f>
        <v>27.454608333333333</v>
      </c>
      <c r="M1642" t="s">
        <v>6364</v>
      </c>
      <c r="N1642" t="s">
        <v>2286</v>
      </c>
    </row>
    <row r="1643" spans="1:17" x14ac:dyDescent="0.45">
      <c r="A1643" t="s">
        <v>1220</v>
      </c>
      <c r="B1643">
        <v>86</v>
      </c>
      <c r="C1643" t="s">
        <v>302</v>
      </c>
      <c r="D1643" t="s">
        <v>4117</v>
      </c>
      <c r="E1643" t="s">
        <v>11</v>
      </c>
      <c r="F1643">
        <v>2008</v>
      </c>
      <c r="G1643">
        <v>2.7</v>
      </c>
      <c r="H1643">
        <v>38232624</v>
      </c>
      <c r="I1643">
        <v>30000000</v>
      </c>
      <c r="J1643">
        <f t="shared" si="25"/>
        <v>8232624</v>
      </c>
      <c r="K1643">
        <f>Table1[[#This Row],[Profit]]*100/Table1[[#This Row],[budget]]</f>
        <v>27.442080000000001</v>
      </c>
    </row>
    <row r="1644" spans="1:17" x14ac:dyDescent="0.45">
      <c r="A1644" t="s">
        <v>1579</v>
      </c>
      <c r="B1644">
        <v>109</v>
      </c>
      <c r="C1644" t="s">
        <v>48</v>
      </c>
      <c r="D1644" t="s">
        <v>4765</v>
      </c>
      <c r="E1644" t="s">
        <v>11</v>
      </c>
      <c r="F1644">
        <v>2009</v>
      </c>
      <c r="G1644">
        <v>5.6</v>
      </c>
      <c r="H1644">
        <v>22927390</v>
      </c>
      <c r="I1644">
        <v>18000000</v>
      </c>
      <c r="J1644">
        <f t="shared" si="25"/>
        <v>4927390</v>
      </c>
      <c r="K1644">
        <f>Table1[[#This Row],[Profit]]*100/Table1[[#This Row],[budget]]</f>
        <v>27.374388888888888</v>
      </c>
      <c r="M1644" t="s">
        <v>2286</v>
      </c>
    </row>
    <row r="1645" spans="1:17" x14ac:dyDescent="0.45">
      <c r="A1645" t="s">
        <v>2400</v>
      </c>
      <c r="B1645">
        <v>92</v>
      </c>
      <c r="C1645" t="s">
        <v>2293</v>
      </c>
      <c r="D1645" t="s">
        <v>6118</v>
      </c>
      <c r="E1645" t="s">
        <v>11</v>
      </c>
      <c r="F1645">
        <v>1987</v>
      </c>
      <c r="G1645">
        <v>5.9</v>
      </c>
      <c r="H1645">
        <v>1400000</v>
      </c>
      <c r="I1645">
        <v>1100000</v>
      </c>
      <c r="J1645">
        <f t="shared" si="25"/>
        <v>300000</v>
      </c>
      <c r="K1645">
        <f>Table1[[#This Row],[Profit]]*100/Table1[[#This Row],[budget]]</f>
        <v>27.272727272727273</v>
      </c>
      <c r="M1645" t="s">
        <v>589</v>
      </c>
      <c r="N1645" t="s">
        <v>999</v>
      </c>
      <c r="O1645" t="s">
        <v>1426</v>
      </c>
    </row>
    <row r="1646" spans="1:17" x14ac:dyDescent="0.45">
      <c r="A1646" t="s">
        <v>9</v>
      </c>
      <c r="B1646">
        <v>141</v>
      </c>
      <c r="C1646" t="s">
        <v>314</v>
      </c>
      <c r="D1646" t="s">
        <v>2813</v>
      </c>
      <c r="E1646" t="s">
        <v>11</v>
      </c>
      <c r="F1646">
        <v>1994</v>
      </c>
      <c r="G1646">
        <v>7.2</v>
      </c>
      <c r="H1646">
        <v>146282411</v>
      </c>
      <c r="I1646">
        <v>115000000</v>
      </c>
      <c r="J1646">
        <f t="shared" si="25"/>
        <v>31282411</v>
      </c>
      <c r="K1646">
        <f>Table1[[#This Row],[Profit]]*100/Table1[[#This Row],[budget]]</f>
        <v>27.202096521739129</v>
      </c>
      <c r="M1646" t="s">
        <v>302</v>
      </c>
      <c r="N1646" t="s">
        <v>1426</v>
      </c>
    </row>
    <row r="1647" spans="1:17" x14ac:dyDescent="0.45">
      <c r="A1647" t="s">
        <v>766</v>
      </c>
      <c r="B1647">
        <v>123</v>
      </c>
      <c r="C1647" t="s">
        <v>48</v>
      </c>
      <c r="D1647" t="s">
        <v>3407</v>
      </c>
      <c r="E1647" t="s">
        <v>11</v>
      </c>
      <c r="F1647">
        <v>2008</v>
      </c>
      <c r="G1647">
        <v>7.7</v>
      </c>
      <c r="H1647">
        <v>69951824</v>
      </c>
      <c r="I1647">
        <v>55000000</v>
      </c>
      <c r="J1647">
        <f t="shared" si="25"/>
        <v>14951824</v>
      </c>
      <c r="K1647">
        <f>Table1[[#This Row],[Profit]]*100/Table1[[#This Row],[budget]]</f>
        <v>27.185134545454545</v>
      </c>
      <c r="M1647" t="s">
        <v>2286</v>
      </c>
    </row>
    <row r="1648" spans="1:17" x14ac:dyDescent="0.45">
      <c r="A1648" t="s">
        <v>564</v>
      </c>
      <c r="B1648">
        <v>139</v>
      </c>
      <c r="C1648" t="s">
        <v>138</v>
      </c>
      <c r="D1648" t="s">
        <v>3736</v>
      </c>
      <c r="E1648" t="s">
        <v>1005</v>
      </c>
      <c r="F1648">
        <v>2006</v>
      </c>
      <c r="G1648">
        <v>7.8</v>
      </c>
      <c r="H1648">
        <v>50859889</v>
      </c>
      <c r="I1648">
        <v>40000000</v>
      </c>
      <c r="J1648">
        <f t="shared" si="25"/>
        <v>10859889</v>
      </c>
      <c r="K1648">
        <f>Table1[[#This Row],[Profit]]*100/Table1[[#This Row],[budget]]</f>
        <v>27.149722499999999</v>
      </c>
      <c r="M1648" t="s">
        <v>178</v>
      </c>
      <c r="N1648" t="s">
        <v>589</v>
      </c>
      <c r="O1648" t="s">
        <v>1426</v>
      </c>
    </row>
    <row r="1649" spans="1:16" x14ac:dyDescent="0.45">
      <c r="A1649" t="s">
        <v>622</v>
      </c>
      <c r="B1649">
        <v>121</v>
      </c>
      <c r="C1649" t="s">
        <v>406</v>
      </c>
      <c r="D1649" t="s">
        <v>3187</v>
      </c>
      <c r="E1649" t="s">
        <v>11</v>
      </c>
      <c r="F1649">
        <v>1998</v>
      </c>
      <c r="G1649">
        <v>7</v>
      </c>
      <c r="H1649">
        <v>83892374</v>
      </c>
      <c r="I1649">
        <v>66000000</v>
      </c>
      <c r="J1649">
        <f t="shared" si="25"/>
        <v>17892374</v>
      </c>
      <c r="K1649">
        <f>Table1[[#This Row],[Profit]]*100/Table1[[#This Row],[budget]]</f>
        <v>27.109657575757577</v>
      </c>
      <c r="M1649" t="s">
        <v>6366</v>
      </c>
      <c r="N1649" t="s">
        <v>1630</v>
      </c>
      <c r="O1649" t="s">
        <v>1426</v>
      </c>
    </row>
    <row r="1650" spans="1:16" x14ac:dyDescent="0.45">
      <c r="A1650" t="s">
        <v>2021</v>
      </c>
      <c r="B1650">
        <v>105</v>
      </c>
      <c r="C1650" t="s">
        <v>589</v>
      </c>
      <c r="D1650" t="s">
        <v>6098</v>
      </c>
      <c r="E1650" t="s">
        <v>1979</v>
      </c>
      <c r="F1650">
        <v>1998</v>
      </c>
      <c r="G1650">
        <v>8.1</v>
      </c>
      <c r="H1650">
        <v>1647780</v>
      </c>
      <c r="I1650">
        <v>1300000</v>
      </c>
      <c r="J1650">
        <f t="shared" si="25"/>
        <v>347780</v>
      </c>
      <c r="K1650">
        <f>Table1[[#This Row],[Profit]]*100/Table1[[#This Row],[budget]]</f>
        <v>26.752307692307692</v>
      </c>
    </row>
    <row r="1651" spans="1:16" x14ac:dyDescent="0.45">
      <c r="A1651" t="s">
        <v>172</v>
      </c>
      <c r="B1651">
        <v>106</v>
      </c>
      <c r="C1651" t="s">
        <v>406</v>
      </c>
      <c r="D1651" t="s">
        <v>3093</v>
      </c>
      <c r="E1651" t="s">
        <v>11</v>
      </c>
      <c r="F1651">
        <v>2000</v>
      </c>
      <c r="G1651">
        <v>7.2</v>
      </c>
      <c r="H1651">
        <v>94999143</v>
      </c>
      <c r="I1651">
        <v>75000000</v>
      </c>
      <c r="J1651">
        <f t="shared" si="25"/>
        <v>19999143</v>
      </c>
      <c r="K1651">
        <f>Table1[[#This Row],[Profit]]*100/Table1[[#This Row],[budget]]</f>
        <v>26.665524000000001</v>
      </c>
      <c r="M1651" t="s">
        <v>6366</v>
      </c>
      <c r="N1651" t="s">
        <v>1630</v>
      </c>
      <c r="O1651" t="s">
        <v>1426</v>
      </c>
    </row>
    <row r="1652" spans="1:16" x14ac:dyDescent="0.45">
      <c r="A1652" t="s">
        <v>153</v>
      </c>
      <c r="B1652">
        <v>93</v>
      </c>
      <c r="C1652" t="s">
        <v>476</v>
      </c>
      <c r="D1652" t="s">
        <v>3194</v>
      </c>
      <c r="E1652" t="s">
        <v>11</v>
      </c>
      <c r="F1652">
        <v>2006</v>
      </c>
      <c r="G1652">
        <v>5.6</v>
      </c>
      <c r="H1652">
        <v>82226474</v>
      </c>
      <c r="I1652">
        <v>65000000</v>
      </c>
      <c r="J1652">
        <f t="shared" si="25"/>
        <v>17226474</v>
      </c>
      <c r="K1652">
        <f>Table1[[#This Row],[Profit]]*100/Table1[[#This Row],[budget]]</f>
        <v>26.502267692307694</v>
      </c>
      <c r="M1652" t="s">
        <v>302</v>
      </c>
      <c r="N1652" t="s">
        <v>6359</v>
      </c>
      <c r="O1652" t="s">
        <v>6363</v>
      </c>
      <c r="P1652" t="s">
        <v>6366</v>
      </c>
    </row>
    <row r="1653" spans="1:16" x14ac:dyDescent="0.45">
      <c r="A1653" t="s">
        <v>1871</v>
      </c>
      <c r="B1653">
        <v>89</v>
      </c>
      <c r="C1653" t="s">
        <v>663</v>
      </c>
      <c r="D1653" t="s">
        <v>5259</v>
      </c>
      <c r="E1653" t="s">
        <v>11</v>
      </c>
      <c r="F1653">
        <v>2001</v>
      </c>
      <c r="G1653">
        <v>6.3</v>
      </c>
      <c r="H1653">
        <v>13903262</v>
      </c>
      <c r="I1653">
        <v>11000000</v>
      </c>
      <c r="J1653">
        <f t="shared" si="25"/>
        <v>2903262</v>
      </c>
      <c r="K1653">
        <f>Table1[[#This Row],[Profit]]*100/Table1[[#This Row],[budget]]</f>
        <v>26.393290909090908</v>
      </c>
      <c r="M1653" t="s">
        <v>6361</v>
      </c>
    </row>
    <row r="1654" spans="1:16" x14ac:dyDescent="0.45">
      <c r="A1654" t="s">
        <v>467</v>
      </c>
      <c r="B1654">
        <v>118</v>
      </c>
      <c r="C1654" t="s">
        <v>215</v>
      </c>
      <c r="D1654" t="s">
        <v>3012</v>
      </c>
      <c r="E1654" t="s">
        <v>11</v>
      </c>
      <c r="F1654">
        <v>2008</v>
      </c>
      <c r="G1654">
        <v>6.6</v>
      </c>
      <c r="H1654">
        <v>101111837</v>
      </c>
      <c r="I1654">
        <v>80000000</v>
      </c>
      <c r="J1654">
        <f t="shared" si="25"/>
        <v>21111837</v>
      </c>
      <c r="K1654">
        <f>Table1[[#This Row],[Profit]]*100/Table1[[#This Row],[budget]]</f>
        <v>26.38979625</v>
      </c>
      <c r="M1654" t="s">
        <v>6366</v>
      </c>
      <c r="N1654" t="s">
        <v>1426</v>
      </c>
    </row>
    <row r="1655" spans="1:16" x14ac:dyDescent="0.45">
      <c r="A1655" t="s">
        <v>692</v>
      </c>
      <c r="B1655">
        <v>114</v>
      </c>
      <c r="C1655" t="s">
        <v>890</v>
      </c>
      <c r="D1655" t="s">
        <v>3561</v>
      </c>
      <c r="E1655" t="s">
        <v>11</v>
      </c>
      <c r="F1655">
        <v>1999</v>
      </c>
      <c r="G1655">
        <v>7.1</v>
      </c>
      <c r="H1655">
        <v>60652036</v>
      </c>
      <c r="I1655">
        <v>48000000</v>
      </c>
      <c r="J1655">
        <f t="shared" si="25"/>
        <v>12652036</v>
      </c>
      <c r="K1655">
        <f>Table1[[#This Row],[Profit]]*100/Table1[[#This Row],[budget]]</f>
        <v>26.358408333333333</v>
      </c>
      <c r="M1655" t="s">
        <v>178</v>
      </c>
      <c r="N1655" t="s">
        <v>302</v>
      </c>
      <c r="O1655" t="s">
        <v>589</v>
      </c>
      <c r="P1655" t="s">
        <v>6368</v>
      </c>
    </row>
    <row r="1656" spans="1:16" x14ac:dyDescent="0.45">
      <c r="A1656" t="s">
        <v>1635</v>
      </c>
      <c r="B1656">
        <v>104</v>
      </c>
      <c r="C1656" t="s">
        <v>456</v>
      </c>
      <c r="D1656" t="s">
        <v>5493</v>
      </c>
      <c r="E1656" t="s">
        <v>11</v>
      </c>
      <c r="F1656">
        <v>2011</v>
      </c>
      <c r="G1656">
        <v>5.4</v>
      </c>
      <c r="H1656">
        <v>10106233</v>
      </c>
      <c r="I1656">
        <v>8000000</v>
      </c>
      <c r="J1656">
        <f t="shared" si="25"/>
        <v>2106233</v>
      </c>
      <c r="K1656">
        <f>Table1[[#This Row],[Profit]]*100/Table1[[#This Row],[budget]]</f>
        <v>26.3279125</v>
      </c>
      <c r="M1656" t="s">
        <v>589</v>
      </c>
    </row>
    <row r="1657" spans="1:16" x14ac:dyDescent="0.45">
      <c r="A1657" t="s">
        <v>57</v>
      </c>
      <c r="B1657">
        <v>125</v>
      </c>
      <c r="C1657" t="s">
        <v>450</v>
      </c>
      <c r="D1657" t="s">
        <v>3270</v>
      </c>
      <c r="E1657" t="s">
        <v>11</v>
      </c>
      <c r="F1657">
        <v>2000</v>
      </c>
      <c r="G1657">
        <v>6.7</v>
      </c>
      <c r="H1657">
        <v>75764085</v>
      </c>
      <c r="I1657">
        <v>60000000</v>
      </c>
      <c r="J1657">
        <f t="shared" si="25"/>
        <v>15764085</v>
      </c>
      <c r="K1657">
        <f>Table1[[#This Row],[Profit]]*100/Table1[[#This Row],[budget]]</f>
        <v>26.273475000000001</v>
      </c>
      <c r="M1657" t="s">
        <v>589</v>
      </c>
      <c r="N1657" t="s">
        <v>6364</v>
      </c>
      <c r="O1657" t="s">
        <v>2286</v>
      </c>
    </row>
    <row r="1658" spans="1:16" x14ac:dyDescent="0.45">
      <c r="A1658" t="s">
        <v>168</v>
      </c>
      <c r="B1658">
        <v>124</v>
      </c>
      <c r="C1658" t="s">
        <v>21</v>
      </c>
      <c r="D1658" t="s">
        <v>2735</v>
      </c>
      <c r="E1658" t="s">
        <v>11</v>
      </c>
      <c r="F1658">
        <v>2011</v>
      </c>
      <c r="G1658">
        <v>6.9</v>
      </c>
      <c r="H1658">
        <v>176636816</v>
      </c>
      <c r="I1658">
        <v>140000000</v>
      </c>
      <c r="J1658">
        <f t="shared" si="25"/>
        <v>36636816</v>
      </c>
      <c r="K1658">
        <f>Table1[[#This Row],[Profit]]*100/Table1[[#This Row],[budget]]</f>
        <v>26.169154285714285</v>
      </c>
      <c r="M1658" t="s">
        <v>178</v>
      </c>
      <c r="N1658" t="s">
        <v>1630</v>
      </c>
    </row>
    <row r="1659" spans="1:16" x14ac:dyDescent="0.45">
      <c r="A1659" t="s">
        <v>1346</v>
      </c>
      <c r="B1659">
        <v>97</v>
      </c>
      <c r="C1659" t="s">
        <v>920</v>
      </c>
      <c r="D1659" t="s">
        <v>4358</v>
      </c>
      <c r="E1659" t="s">
        <v>11</v>
      </c>
      <c r="F1659">
        <v>2004</v>
      </c>
      <c r="G1659">
        <v>4.5999999999999996</v>
      </c>
      <c r="H1659">
        <v>31526393</v>
      </c>
      <c r="I1659">
        <v>25000000</v>
      </c>
      <c r="J1659">
        <f t="shared" si="25"/>
        <v>6526393</v>
      </c>
      <c r="K1659">
        <f>Table1[[#This Row],[Profit]]*100/Table1[[#This Row],[budget]]</f>
        <v>26.105571999999999</v>
      </c>
      <c r="M1659" t="s">
        <v>178</v>
      </c>
      <c r="N1659" t="s">
        <v>999</v>
      </c>
      <c r="O1659" t="s">
        <v>1426</v>
      </c>
    </row>
    <row r="1660" spans="1:16" x14ac:dyDescent="0.45">
      <c r="A1660" t="s">
        <v>278</v>
      </c>
      <c r="B1660">
        <v>106</v>
      </c>
      <c r="C1660" t="s">
        <v>680</v>
      </c>
      <c r="D1660" t="s">
        <v>3276</v>
      </c>
      <c r="E1660" t="s">
        <v>11</v>
      </c>
      <c r="F1660">
        <v>2011</v>
      </c>
      <c r="G1660">
        <v>6.6</v>
      </c>
      <c r="H1660">
        <v>75638743</v>
      </c>
      <c r="I1660">
        <v>60000000</v>
      </c>
      <c r="J1660">
        <f t="shared" si="25"/>
        <v>15638743</v>
      </c>
      <c r="K1660">
        <f>Table1[[#This Row],[Profit]]*100/Table1[[#This Row],[budget]]</f>
        <v>26.064571666666666</v>
      </c>
      <c r="M1660" t="s">
        <v>1426</v>
      </c>
    </row>
    <row r="1661" spans="1:16" x14ac:dyDescent="0.45">
      <c r="A1661" t="s">
        <v>98</v>
      </c>
      <c r="B1661">
        <v>134</v>
      </c>
      <c r="C1661" t="s">
        <v>266</v>
      </c>
      <c r="D1661" t="s">
        <v>3175</v>
      </c>
      <c r="E1661" t="s">
        <v>11</v>
      </c>
      <c r="F1661">
        <v>2014</v>
      </c>
      <c r="G1661">
        <v>7.6</v>
      </c>
      <c r="H1661">
        <v>85707116</v>
      </c>
      <c r="I1661">
        <v>68000000</v>
      </c>
      <c r="J1661">
        <f t="shared" si="25"/>
        <v>17707116</v>
      </c>
      <c r="K1661">
        <f>Table1[[#This Row],[Profit]]*100/Table1[[#This Row],[budget]]</f>
        <v>26.039876470588236</v>
      </c>
      <c r="M1661" t="s">
        <v>589</v>
      </c>
      <c r="N1661" t="s">
        <v>6368</v>
      </c>
    </row>
    <row r="1662" spans="1:16" x14ac:dyDescent="0.45">
      <c r="A1662" t="s">
        <v>531</v>
      </c>
      <c r="B1662">
        <v>98</v>
      </c>
      <c r="C1662" t="s">
        <v>48</v>
      </c>
      <c r="D1662" t="s">
        <v>4239</v>
      </c>
      <c r="E1662" t="s">
        <v>11</v>
      </c>
      <c r="F1662">
        <v>2004</v>
      </c>
      <c r="G1662">
        <v>7.3</v>
      </c>
      <c r="H1662">
        <v>33987757</v>
      </c>
      <c r="I1662">
        <v>27000000</v>
      </c>
      <c r="J1662">
        <f t="shared" si="25"/>
        <v>6987757</v>
      </c>
      <c r="K1662">
        <f>Table1[[#This Row],[Profit]]*100/Table1[[#This Row],[budget]]</f>
        <v>25.880581481481482</v>
      </c>
      <c r="M1662" t="s">
        <v>2286</v>
      </c>
    </row>
    <row r="1663" spans="1:16" x14ac:dyDescent="0.45">
      <c r="A1663" t="s">
        <v>1057</v>
      </c>
      <c r="B1663">
        <v>96</v>
      </c>
      <c r="C1663" t="s">
        <v>859</v>
      </c>
      <c r="D1663" t="s">
        <v>5337</v>
      </c>
      <c r="E1663" t="s">
        <v>11</v>
      </c>
      <c r="F1663">
        <v>2005</v>
      </c>
      <c r="G1663">
        <v>6.8</v>
      </c>
      <c r="H1663">
        <v>12570442</v>
      </c>
      <c r="I1663">
        <v>10000000</v>
      </c>
      <c r="J1663">
        <f t="shared" si="25"/>
        <v>2570442</v>
      </c>
      <c r="K1663">
        <f>Table1[[#This Row],[Profit]]*100/Table1[[#This Row],[budget]]</f>
        <v>25.704419999999999</v>
      </c>
      <c r="M1663" t="s">
        <v>6359</v>
      </c>
      <c r="N1663" t="s">
        <v>589</v>
      </c>
      <c r="O1663" t="s">
        <v>1426</v>
      </c>
    </row>
    <row r="1664" spans="1:16" x14ac:dyDescent="0.45">
      <c r="A1664" t="s">
        <v>675</v>
      </c>
      <c r="B1664">
        <v>170</v>
      </c>
      <c r="C1664" t="s">
        <v>676</v>
      </c>
      <c r="D1664" t="s">
        <v>3271</v>
      </c>
      <c r="E1664" t="s">
        <v>11</v>
      </c>
      <c r="F1664">
        <v>1998</v>
      </c>
      <c r="G1664">
        <v>6.5</v>
      </c>
      <c r="H1664">
        <v>75370763</v>
      </c>
      <c r="I1664">
        <v>60000000</v>
      </c>
      <c r="J1664">
        <f t="shared" si="25"/>
        <v>15370763</v>
      </c>
      <c r="K1664">
        <f>Table1[[#This Row],[Profit]]*100/Table1[[#This Row],[budget]]</f>
        <v>25.617938333333335</v>
      </c>
      <c r="M1664" t="s">
        <v>2286</v>
      </c>
      <c r="N1664" t="s">
        <v>1910</v>
      </c>
    </row>
    <row r="1665" spans="1:16" x14ac:dyDescent="0.45">
      <c r="A1665" t="s">
        <v>555</v>
      </c>
      <c r="B1665">
        <v>100</v>
      </c>
      <c r="C1665" t="s">
        <v>682</v>
      </c>
      <c r="D1665" t="s">
        <v>3278</v>
      </c>
      <c r="E1665" t="s">
        <v>11</v>
      </c>
      <c r="F1665">
        <v>2009</v>
      </c>
      <c r="G1665">
        <v>7.7</v>
      </c>
      <c r="H1665">
        <v>75280058</v>
      </c>
      <c r="I1665">
        <v>60000000</v>
      </c>
      <c r="J1665">
        <f t="shared" si="25"/>
        <v>15280058</v>
      </c>
      <c r="K1665">
        <f>Table1[[#This Row],[Profit]]*100/Table1[[#This Row],[budget]]</f>
        <v>25.466763333333333</v>
      </c>
      <c r="M1665" t="s">
        <v>6363</v>
      </c>
      <c r="N1665" t="s">
        <v>6364</v>
      </c>
    </row>
    <row r="1666" spans="1:16" x14ac:dyDescent="0.45">
      <c r="A1666" t="s">
        <v>970</v>
      </c>
      <c r="B1666">
        <v>101</v>
      </c>
      <c r="C1666" t="s">
        <v>927</v>
      </c>
      <c r="D1666" t="s">
        <v>4065</v>
      </c>
      <c r="E1666" t="s">
        <v>11</v>
      </c>
      <c r="F1666">
        <v>2006</v>
      </c>
      <c r="G1666">
        <v>6.8</v>
      </c>
      <c r="H1666">
        <v>37617947</v>
      </c>
      <c r="I1666">
        <v>30000000</v>
      </c>
      <c r="J1666">
        <f t="shared" ref="J1666:J1729" si="26">H1666-I1666</f>
        <v>7617947</v>
      </c>
      <c r="K1666">
        <f>Table1[[#This Row],[Profit]]*100/Table1[[#This Row],[budget]]</f>
        <v>25.393156666666666</v>
      </c>
      <c r="M1666" t="s">
        <v>6363</v>
      </c>
      <c r="N1666" t="s">
        <v>6364</v>
      </c>
    </row>
    <row r="1667" spans="1:16" x14ac:dyDescent="0.45">
      <c r="A1667" t="s">
        <v>1490</v>
      </c>
      <c r="B1667">
        <v>90</v>
      </c>
      <c r="C1667" t="s">
        <v>372</v>
      </c>
      <c r="D1667" t="s">
        <v>4616</v>
      </c>
      <c r="E1667" t="s">
        <v>11</v>
      </c>
      <c r="F1667">
        <v>2010</v>
      </c>
      <c r="G1667">
        <v>5.3</v>
      </c>
      <c r="H1667">
        <v>25077977</v>
      </c>
      <c r="I1667">
        <v>20000000</v>
      </c>
      <c r="J1667">
        <f t="shared" si="26"/>
        <v>5077977</v>
      </c>
      <c r="K1667">
        <f>Table1[[#This Row],[Profit]]*100/Table1[[#This Row],[budget]]</f>
        <v>25.389885</v>
      </c>
      <c r="M1667" t="s">
        <v>6362</v>
      </c>
      <c r="N1667" t="s">
        <v>302</v>
      </c>
      <c r="O1667" t="s">
        <v>6363</v>
      </c>
      <c r="P1667" t="s">
        <v>2286</v>
      </c>
    </row>
    <row r="1668" spans="1:16" x14ac:dyDescent="0.45">
      <c r="A1668" t="s">
        <v>278</v>
      </c>
      <c r="B1668">
        <v>101</v>
      </c>
      <c r="C1668" t="s">
        <v>306</v>
      </c>
      <c r="D1668" t="s">
        <v>6024</v>
      </c>
      <c r="E1668" t="s">
        <v>11</v>
      </c>
      <c r="F1668">
        <v>2002</v>
      </c>
      <c r="G1668">
        <v>4.7</v>
      </c>
      <c r="H1668">
        <v>2506446</v>
      </c>
      <c r="I1668">
        <v>2000000</v>
      </c>
      <c r="J1668">
        <f t="shared" si="26"/>
        <v>506446</v>
      </c>
      <c r="K1668">
        <f>Table1[[#This Row],[Profit]]*100/Table1[[#This Row],[budget]]</f>
        <v>25.322299999999998</v>
      </c>
      <c r="M1668" t="s">
        <v>2286</v>
      </c>
    </row>
    <row r="1669" spans="1:16" x14ac:dyDescent="0.45">
      <c r="A1669" t="s">
        <v>2091</v>
      </c>
      <c r="B1669">
        <v>42</v>
      </c>
      <c r="C1669" t="s">
        <v>2092</v>
      </c>
      <c r="D1669" t="s">
        <v>5656</v>
      </c>
      <c r="E1669" t="s">
        <v>11</v>
      </c>
      <c r="F1669">
        <v>2008</v>
      </c>
      <c r="G1669">
        <v>6.5</v>
      </c>
      <c r="H1669">
        <v>7518876</v>
      </c>
      <c r="I1669">
        <v>6000000</v>
      </c>
      <c r="J1669">
        <f t="shared" si="26"/>
        <v>1518876</v>
      </c>
      <c r="K1669">
        <f>Table1[[#This Row],[Profit]]*100/Table1[[#This Row],[budget]]</f>
        <v>25.314599999999999</v>
      </c>
      <c r="M1669" t="s">
        <v>19</v>
      </c>
      <c r="N1669" t="s">
        <v>6369</v>
      </c>
    </row>
    <row r="1670" spans="1:16" x14ac:dyDescent="0.45">
      <c r="A1670" t="s">
        <v>482</v>
      </c>
      <c r="B1670">
        <v>80</v>
      </c>
      <c r="C1670" t="s">
        <v>90</v>
      </c>
      <c r="D1670" t="s">
        <v>3018</v>
      </c>
      <c r="E1670" t="s">
        <v>11</v>
      </c>
      <c r="F1670">
        <v>2010</v>
      </c>
      <c r="G1670">
        <v>4.5999999999999996</v>
      </c>
      <c r="H1670">
        <v>100169068</v>
      </c>
      <c r="I1670">
        <v>80000000</v>
      </c>
      <c r="J1670">
        <f t="shared" si="26"/>
        <v>20169068</v>
      </c>
      <c r="K1670">
        <f>Table1[[#This Row],[Profit]]*100/Table1[[#This Row],[budget]]</f>
        <v>25.211334999999998</v>
      </c>
      <c r="M1670" t="s">
        <v>6362</v>
      </c>
      <c r="N1670" t="s">
        <v>302</v>
      </c>
      <c r="O1670" t="s">
        <v>6363</v>
      </c>
    </row>
    <row r="1671" spans="1:16" x14ac:dyDescent="0.45">
      <c r="A1671" t="s">
        <v>2285</v>
      </c>
      <c r="B1671">
        <v>114</v>
      </c>
      <c r="C1671" t="s">
        <v>48</v>
      </c>
      <c r="D1671" t="s">
        <v>6185</v>
      </c>
      <c r="E1671" t="s">
        <v>11</v>
      </c>
      <c r="F1671">
        <v>1993</v>
      </c>
      <c r="G1671">
        <v>7.2</v>
      </c>
      <c r="H1671">
        <v>1001437</v>
      </c>
      <c r="I1671">
        <v>800000</v>
      </c>
      <c r="J1671">
        <f t="shared" si="26"/>
        <v>201437</v>
      </c>
      <c r="K1671">
        <f>Table1[[#This Row],[Profit]]*100/Table1[[#This Row],[budget]]</f>
        <v>25.179625000000001</v>
      </c>
      <c r="M1671" t="s">
        <v>2286</v>
      </c>
    </row>
    <row r="1672" spans="1:16" x14ac:dyDescent="0.45">
      <c r="A1672" t="s">
        <v>1775</v>
      </c>
      <c r="B1672">
        <v>95</v>
      </c>
      <c r="C1672" t="s">
        <v>2113</v>
      </c>
      <c r="D1672" t="s">
        <v>5689</v>
      </c>
      <c r="E1672" t="s">
        <v>11</v>
      </c>
      <c r="F1672">
        <v>2006</v>
      </c>
      <c r="G1672">
        <v>2.1</v>
      </c>
      <c r="H1672">
        <v>7009668</v>
      </c>
      <c r="I1672">
        <v>5600000</v>
      </c>
      <c r="J1672">
        <f t="shared" si="26"/>
        <v>1409668</v>
      </c>
      <c r="K1672">
        <f>Table1[[#This Row],[Profit]]*100/Table1[[#This Row],[budget]]</f>
        <v>25.172642857142858</v>
      </c>
      <c r="M1672" t="s">
        <v>6361</v>
      </c>
    </row>
    <row r="1673" spans="1:16" x14ac:dyDescent="0.45">
      <c r="A1673" t="s">
        <v>1914</v>
      </c>
      <c r="B1673">
        <v>104</v>
      </c>
      <c r="C1673" t="s">
        <v>48</v>
      </c>
      <c r="D1673" t="s">
        <v>5338</v>
      </c>
      <c r="E1673" t="s">
        <v>11</v>
      </c>
      <c r="F1673">
        <v>1997</v>
      </c>
      <c r="G1673">
        <v>7.4</v>
      </c>
      <c r="H1673">
        <v>12514138</v>
      </c>
      <c r="I1673">
        <v>10000000</v>
      </c>
      <c r="J1673">
        <f t="shared" si="26"/>
        <v>2514138</v>
      </c>
      <c r="K1673">
        <f>Table1[[#This Row],[Profit]]*100/Table1[[#This Row],[budget]]</f>
        <v>25.141380000000002</v>
      </c>
      <c r="M1673" t="s">
        <v>2286</v>
      </c>
    </row>
    <row r="1674" spans="1:16" x14ac:dyDescent="0.45">
      <c r="A1674" t="s">
        <v>606</v>
      </c>
      <c r="B1674">
        <v>111</v>
      </c>
      <c r="C1674" t="s">
        <v>306</v>
      </c>
      <c r="D1674" t="s">
        <v>3852</v>
      </c>
      <c r="E1674" t="s">
        <v>11</v>
      </c>
      <c r="F1674">
        <v>2011</v>
      </c>
      <c r="G1674">
        <v>5.9</v>
      </c>
      <c r="H1674">
        <v>45045037</v>
      </c>
      <c r="I1674">
        <v>36000000</v>
      </c>
      <c r="J1674">
        <f t="shared" si="26"/>
        <v>9045037</v>
      </c>
      <c r="K1674">
        <f>Table1[[#This Row],[Profit]]*100/Table1[[#This Row],[budget]]</f>
        <v>25.125102777777776</v>
      </c>
      <c r="M1674" t="s">
        <v>2286</v>
      </c>
    </row>
    <row r="1675" spans="1:16" x14ac:dyDescent="0.45">
      <c r="A1675" t="s">
        <v>989</v>
      </c>
      <c r="B1675">
        <v>91</v>
      </c>
      <c r="C1675" t="s">
        <v>306</v>
      </c>
      <c r="D1675" t="s">
        <v>3909</v>
      </c>
      <c r="E1675" t="s">
        <v>11</v>
      </c>
      <c r="F1675">
        <v>2007</v>
      </c>
      <c r="G1675">
        <v>5.3</v>
      </c>
      <c r="H1675">
        <v>43792641</v>
      </c>
      <c r="I1675">
        <v>35000000</v>
      </c>
      <c r="J1675">
        <f t="shared" si="26"/>
        <v>8792641</v>
      </c>
      <c r="K1675">
        <f>Table1[[#This Row],[Profit]]*100/Table1[[#This Row],[budget]]</f>
        <v>25.121831428571429</v>
      </c>
      <c r="M1675" t="s">
        <v>2286</v>
      </c>
    </row>
    <row r="1676" spans="1:16" x14ac:dyDescent="0.45">
      <c r="A1676" t="s">
        <v>708</v>
      </c>
      <c r="B1676">
        <v>133</v>
      </c>
      <c r="C1676" t="s">
        <v>15</v>
      </c>
      <c r="D1676" t="s">
        <v>3389</v>
      </c>
      <c r="E1676" t="s">
        <v>11</v>
      </c>
      <c r="F1676">
        <v>1996</v>
      </c>
      <c r="G1676">
        <v>6.4</v>
      </c>
      <c r="H1676">
        <v>68750000</v>
      </c>
      <c r="I1676">
        <v>55000000</v>
      </c>
      <c r="J1676">
        <f t="shared" si="26"/>
        <v>13750000</v>
      </c>
      <c r="K1676">
        <f>Table1[[#This Row],[Profit]]*100/Table1[[#This Row],[budget]]</f>
        <v>25</v>
      </c>
      <c r="M1676" t="s">
        <v>178</v>
      </c>
      <c r="N1676" t="s">
        <v>1426</v>
      </c>
    </row>
    <row r="1677" spans="1:16" x14ac:dyDescent="0.45">
      <c r="A1677" t="s">
        <v>387</v>
      </c>
      <c r="B1677">
        <v>90</v>
      </c>
      <c r="C1677" t="s">
        <v>388</v>
      </c>
      <c r="D1677" t="s">
        <v>2888</v>
      </c>
      <c r="E1677" t="s">
        <v>11</v>
      </c>
      <c r="F1677">
        <v>2009</v>
      </c>
      <c r="G1677">
        <v>7</v>
      </c>
      <c r="H1677">
        <v>124870275</v>
      </c>
      <c r="I1677">
        <v>100000000</v>
      </c>
      <c r="J1677">
        <f t="shared" si="26"/>
        <v>24870275</v>
      </c>
      <c r="K1677">
        <f>Table1[[#This Row],[Profit]]*100/Table1[[#This Row],[budget]]</f>
        <v>24.870274999999999</v>
      </c>
      <c r="M1677" t="s">
        <v>302</v>
      </c>
      <c r="N1677" t="s">
        <v>6363</v>
      </c>
      <c r="O1677" t="s">
        <v>1630</v>
      </c>
    </row>
    <row r="1678" spans="1:16" x14ac:dyDescent="0.45">
      <c r="A1678" t="s">
        <v>2116</v>
      </c>
      <c r="B1678">
        <v>92</v>
      </c>
      <c r="C1678" t="s">
        <v>456</v>
      </c>
      <c r="D1678" t="s">
        <v>5712</v>
      </c>
      <c r="E1678" t="s">
        <v>11</v>
      </c>
      <c r="F1678">
        <v>2003</v>
      </c>
      <c r="G1678">
        <v>6.7</v>
      </c>
      <c r="H1678">
        <v>6239558</v>
      </c>
      <c r="I1678">
        <v>5000000</v>
      </c>
      <c r="J1678">
        <f t="shared" si="26"/>
        <v>1239558</v>
      </c>
      <c r="K1678">
        <f>Table1[[#This Row],[Profit]]*100/Table1[[#This Row],[budget]]</f>
        <v>24.791160000000001</v>
      </c>
      <c r="M1678" t="s">
        <v>589</v>
      </c>
    </row>
    <row r="1679" spans="1:16" x14ac:dyDescent="0.45">
      <c r="A1679" t="s">
        <v>1580</v>
      </c>
      <c r="B1679">
        <v>123</v>
      </c>
      <c r="C1679" t="s">
        <v>600</v>
      </c>
      <c r="D1679" t="s">
        <v>4767</v>
      </c>
      <c r="E1679" t="s">
        <v>11</v>
      </c>
      <c r="F1679">
        <v>2009</v>
      </c>
      <c r="G1679">
        <v>5</v>
      </c>
      <c r="H1679">
        <v>22452209</v>
      </c>
      <c r="I1679">
        <v>18000000</v>
      </c>
      <c r="J1679">
        <f t="shared" si="26"/>
        <v>4452209</v>
      </c>
      <c r="K1679">
        <f>Table1[[#This Row],[Profit]]*100/Table1[[#This Row],[budget]]</f>
        <v>24.734494444444444</v>
      </c>
      <c r="M1679" t="s">
        <v>589</v>
      </c>
      <c r="N1679" t="s">
        <v>6365</v>
      </c>
      <c r="O1679" t="s">
        <v>2286</v>
      </c>
    </row>
    <row r="1680" spans="1:16" x14ac:dyDescent="0.45">
      <c r="A1680" t="s">
        <v>293</v>
      </c>
      <c r="B1680">
        <v>102</v>
      </c>
      <c r="C1680" t="s">
        <v>58</v>
      </c>
      <c r="D1680" t="s">
        <v>3544</v>
      </c>
      <c r="E1680" t="s">
        <v>11</v>
      </c>
      <c r="F1680">
        <v>2006</v>
      </c>
      <c r="G1680">
        <v>6.8</v>
      </c>
      <c r="H1680">
        <v>62318875</v>
      </c>
      <c r="I1680">
        <v>50000000</v>
      </c>
      <c r="J1680">
        <f t="shared" si="26"/>
        <v>12318875</v>
      </c>
      <c r="K1680">
        <f>Table1[[#This Row],[Profit]]*100/Table1[[#This Row],[budget]]</f>
        <v>24.63775</v>
      </c>
      <c r="M1680" t="s">
        <v>178</v>
      </c>
      <c r="N1680" t="s">
        <v>6364</v>
      </c>
      <c r="O1680" t="s">
        <v>1630</v>
      </c>
      <c r="P1680" t="s">
        <v>1426</v>
      </c>
    </row>
    <row r="1681" spans="1:16" x14ac:dyDescent="0.45">
      <c r="A1681" t="s">
        <v>480</v>
      </c>
      <c r="B1681">
        <v>116</v>
      </c>
      <c r="C1681" t="s">
        <v>710</v>
      </c>
      <c r="D1681" t="s">
        <v>3738</v>
      </c>
      <c r="E1681" t="s">
        <v>11</v>
      </c>
      <c r="F1681">
        <v>1986</v>
      </c>
      <c r="G1681">
        <v>5.9</v>
      </c>
      <c r="H1681">
        <v>49851591</v>
      </c>
      <c r="I1681">
        <v>40000000</v>
      </c>
      <c r="J1681">
        <f t="shared" si="26"/>
        <v>9851591</v>
      </c>
      <c r="K1681">
        <f>Table1[[#This Row],[Profit]]*100/Table1[[#This Row],[budget]]</f>
        <v>24.628977500000001</v>
      </c>
      <c r="M1681" t="s">
        <v>6359</v>
      </c>
      <c r="N1681" t="s">
        <v>2286</v>
      </c>
    </row>
    <row r="1682" spans="1:16" x14ac:dyDescent="0.45">
      <c r="A1682" t="s">
        <v>814</v>
      </c>
      <c r="B1682">
        <v>106</v>
      </c>
      <c r="C1682" t="s">
        <v>815</v>
      </c>
      <c r="D1682" t="s">
        <v>3450</v>
      </c>
      <c r="E1682" t="s">
        <v>11</v>
      </c>
      <c r="F1682">
        <v>2011</v>
      </c>
      <c r="G1682">
        <v>7.1</v>
      </c>
      <c r="H1682">
        <v>62453315</v>
      </c>
      <c r="I1682">
        <v>50200000</v>
      </c>
      <c r="J1682">
        <f t="shared" si="26"/>
        <v>12253315</v>
      </c>
      <c r="K1682">
        <f>Table1[[#This Row],[Profit]]*100/Table1[[#This Row],[budget]]</f>
        <v>24.408994023904384</v>
      </c>
      <c r="M1682" t="s">
        <v>1630</v>
      </c>
      <c r="N1682" t="s">
        <v>1426</v>
      </c>
    </row>
    <row r="1683" spans="1:16" x14ac:dyDescent="0.45">
      <c r="A1683" t="s">
        <v>20</v>
      </c>
      <c r="B1683">
        <v>98</v>
      </c>
      <c r="C1683" t="s">
        <v>80</v>
      </c>
      <c r="D1683" t="s">
        <v>2631</v>
      </c>
      <c r="E1683" t="s">
        <v>11</v>
      </c>
      <c r="F1683">
        <v>2008</v>
      </c>
      <c r="G1683">
        <v>8.4</v>
      </c>
      <c r="H1683">
        <v>223806889</v>
      </c>
      <c r="I1683">
        <v>180000000</v>
      </c>
      <c r="J1683">
        <f t="shared" si="26"/>
        <v>43806889</v>
      </c>
      <c r="K1683">
        <f>Table1[[#This Row],[Profit]]*100/Table1[[#This Row],[budget]]</f>
        <v>24.337160555555556</v>
      </c>
      <c r="M1683" t="s">
        <v>6362</v>
      </c>
      <c r="N1683" t="s">
        <v>6363</v>
      </c>
      <c r="O1683" t="s">
        <v>1630</v>
      </c>
    </row>
    <row r="1684" spans="1:16" x14ac:dyDescent="0.45">
      <c r="A1684" t="s">
        <v>126</v>
      </c>
      <c r="B1684">
        <v>116</v>
      </c>
      <c r="C1684" t="s">
        <v>656</v>
      </c>
      <c r="D1684" t="s">
        <v>3239</v>
      </c>
      <c r="E1684" t="s">
        <v>11</v>
      </c>
      <c r="F1684">
        <v>2000</v>
      </c>
      <c r="G1684">
        <v>6.6</v>
      </c>
      <c r="H1684">
        <v>77086030</v>
      </c>
      <c r="I1684">
        <v>62000000</v>
      </c>
      <c r="J1684">
        <f t="shared" si="26"/>
        <v>15086030</v>
      </c>
      <c r="K1684">
        <f>Table1[[#This Row],[Profit]]*100/Table1[[#This Row],[budget]]</f>
        <v>24.332306451612904</v>
      </c>
      <c r="M1684" t="s">
        <v>6368</v>
      </c>
    </row>
    <row r="1685" spans="1:16" x14ac:dyDescent="0.45">
      <c r="A1685" t="s">
        <v>1288</v>
      </c>
      <c r="B1685">
        <v>110</v>
      </c>
      <c r="C1685" t="s">
        <v>569</v>
      </c>
      <c r="D1685" t="s">
        <v>4562</v>
      </c>
      <c r="E1685" t="s">
        <v>11</v>
      </c>
      <c r="F1685">
        <v>2008</v>
      </c>
      <c r="G1685">
        <v>6.6</v>
      </c>
      <c r="H1685">
        <v>24848292</v>
      </c>
      <c r="I1685">
        <v>20000000</v>
      </c>
      <c r="J1685">
        <f t="shared" si="26"/>
        <v>4848292</v>
      </c>
      <c r="K1685">
        <f>Table1[[#This Row],[Profit]]*100/Table1[[#This Row],[budget]]</f>
        <v>24.24146</v>
      </c>
      <c r="M1685" t="s">
        <v>589</v>
      </c>
      <c r="N1685" t="s">
        <v>6361</v>
      </c>
    </row>
    <row r="1686" spans="1:16" x14ac:dyDescent="0.45">
      <c r="A1686" t="s">
        <v>379</v>
      </c>
      <c r="B1686">
        <v>94</v>
      </c>
      <c r="C1686" t="s">
        <v>101</v>
      </c>
      <c r="D1686" t="s">
        <v>3390</v>
      </c>
      <c r="E1686" t="s">
        <v>11</v>
      </c>
      <c r="F1686">
        <v>2011</v>
      </c>
      <c r="G1686">
        <v>6</v>
      </c>
      <c r="H1686">
        <v>68218041</v>
      </c>
      <c r="I1686">
        <v>55000000</v>
      </c>
      <c r="J1686">
        <f t="shared" si="26"/>
        <v>13218041</v>
      </c>
      <c r="K1686">
        <f>Table1[[#This Row],[Profit]]*100/Table1[[#This Row],[budget]]</f>
        <v>24.032801818181817</v>
      </c>
      <c r="M1686" t="s">
        <v>6363</v>
      </c>
      <c r="N1686" t="s">
        <v>6364</v>
      </c>
    </row>
    <row r="1687" spans="1:16" x14ac:dyDescent="0.45">
      <c r="A1687" t="s">
        <v>315</v>
      </c>
      <c r="B1687">
        <v>140</v>
      </c>
      <c r="C1687" t="s">
        <v>209</v>
      </c>
      <c r="D1687" t="s">
        <v>2952</v>
      </c>
      <c r="E1687" t="s">
        <v>11</v>
      </c>
      <c r="F1687">
        <v>1998</v>
      </c>
      <c r="G1687">
        <v>7.3</v>
      </c>
      <c r="H1687">
        <v>111544445</v>
      </c>
      <c r="I1687">
        <v>90000000</v>
      </c>
      <c r="J1687">
        <f t="shared" si="26"/>
        <v>21544445</v>
      </c>
      <c r="K1687">
        <f>Table1[[#This Row],[Profit]]*100/Table1[[#This Row],[budget]]</f>
        <v>23.938272222222221</v>
      </c>
      <c r="M1687" t="s">
        <v>6359</v>
      </c>
      <c r="N1687" t="s">
        <v>589</v>
      </c>
      <c r="O1687" t="s">
        <v>6366</v>
      </c>
      <c r="P1687" t="s">
        <v>1426</v>
      </c>
    </row>
    <row r="1688" spans="1:16" x14ac:dyDescent="0.45">
      <c r="A1688" t="s">
        <v>650</v>
      </c>
      <c r="B1688">
        <v>109</v>
      </c>
      <c r="C1688" t="s">
        <v>616</v>
      </c>
      <c r="D1688" t="s">
        <v>3246</v>
      </c>
      <c r="E1688" t="s">
        <v>11</v>
      </c>
      <c r="F1688">
        <v>2013</v>
      </c>
      <c r="G1688">
        <v>6.7</v>
      </c>
      <c r="H1688">
        <v>75573300</v>
      </c>
      <c r="I1688">
        <v>61000000</v>
      </c>
      <c r="J1688">
        <f t="shared" si="26"/>
        <v>14573300</v>
      </c>
      <c r="K1688">
        <f>Table1[[#This Row],[Profit]]*100/Table1[[#This Row],[budget]]</f>
        <v>23.890655737704918</v>
      </c>
      <c r="M1688" t="s">
        <v>302</v>
      </c>
      <c r="N1688" t="s">
        <v>6359</v>
      </c>
      <c r="O1688" t="s">
        <v>589</v>
      </c>
      <c r="P1688" t="s">
        <v>1426</v>
      </c>
    </row>
    <row r="1689" spans="1:16" x14ac:dyDescent="0.45">
      <c r="A1689" t="s">
        <v>588</v>
      </c>
      <c r="B1689">
        <v>118</v>
      </c>
      <c r="C1689" t="s">
        <v>1001</v>
      </c>
      <c r="D1689" t="s">
        <v>4317</v>
      </c>
      <c r="E1689" t="s">
        <v>11</v>
      </c>
      <c r="F1689">
        <v>2012</v>
      </c>
      <c r="G1689">
        <v>5.7</v>
      </c>
      <c r="H1689">
        <v>30920167</v>
      </c>
      <c r="I1689">
        <v>25000000</v>
      </c>
      <c r="J1689">
        <f t="shared" si="26"/>
        <v>5920167</v>
      </c>
      <c r="K1689">
        <f>Table1[[#This Row],[Profit]]*100/Table1[[#This Row],[budget]]</f>
        <v>23.680668000000001</v>
      </c>
      <c r="M1689" t="s">
        <v>6360</v>
      </c>
    </row>
    <row r="1690" spans="1:16" x14ac:dyDescent="0.45">
      <c r="A1690" t="s">
        <v>614</v>
      </c>
      <c r="B1690">
        <v>113</v>
      </c>
      <c r="C1690" t="s">
        <v>999</v>
      </c>
      <c r="D1690" t="s">
        <v>4037</v>
      </c>
      <c r="E1690" t="s">
        <v>11</v>
      </c>
      <c r="F1690">
        <v>2007</v>
      </c>
      <c r="G1690">
        <v>6.6</v>
      </c>
      <c r="H1690">
        <v>39568996</v>
      </c>
      <c r="I1690">
        <v>32000000</v>
      </c>
      <c r="J1690">
        <f t="shared" si="26"/>
        <v>7568996</v>
      </c>
      <c r="K1690">
        <f>Table1[[#This Row],[Profit]]*100/Table1[[#This Row],[budget]]</f>
        <v>23.653112499999999</v>
      </c>
    </row>
    <row r="1691" spans="1:16" x14ac:dyDescent="0.45">
      <c r="A1691" t="s">
        <v>963</v>
      </c>
      <c r="B1691">
        <v>84</v>
      </c>
      <c r="C1691" t="s">
        <v>302</v>
      </c>
      <c r="D1691" t="s">
        <v>5260</v>
      </c>
      <c r="E1691" t="s">
        <v>11</v>
      </c>
      <c r="F1691">
        <v>2000</v>
      </c>
      <c r="G1691">
        <v>5.0999999999999996</v>
      </c>
      <c r="H1691">
        <v>13592872</v>
      </c>
      <c r="I1691">
        <v>11000000</v>
      </c>
      <c r="J1691">
        <f t="shared" si="26"/>
        <v>2592872</v>
      </c>
      <c r="K1691">
        <f>Table1[[#This Row],[Profit]]*100/Table1[[#This Row],[budget]]</f>
        <v>23.571563636363635</v>
      </c>
    </row>
    <row r="1692" spans="1:16" x14ac:dyDescent="0.45">
      <c r="A1692" t="s">
        <v>795</v>
      </c>
      <c r="B1692">
        <v>170</v>
      </c>
      <c r="C1692" t="s">
        <v>359</v>
      </c>
      <c r="D1692" t="s">
        <v>3422</v>
      </c>
      <c r="E1692" t="s">
        <v>11</v>
      </c>
      <c r="F1692">
        <v>1990</v>
      </c>
      <c r="G1692">
        <v>7.6</v>
      </c>
      <c r="H1692">
        <v>66676062</v>
      </c>
      <c r="I1692">
        <v>54000000</v>
      </c>
      <c r="J1692">
        <f t="shared" si="26"/>
        <v>12676062</v>
      </c>
      <c r="K1692">
        <f>Table1[[#This Row],[Profit]]*100/Table1[[#This Row],[budget]]</f>
        <v>23.474188888888889</v>
      </c>
      <c r="M1692" t="s">
        <v>589</v>
      </c>
    </row>
    <row r="1693" spans="1:16" x14ac:dyDescent="0.45">
      <c r="A1693" t="s">
        <v>1272</v>
      </c>
      <c r="B1693">
        <v>128</v>
      </c>
      <c r="C1693" t="s">
        <v>259</v>
      </c>
      <c r="D1693" t="s">
        <v>4159</v>
      </c>
      <c r="E1693" t="s">
        <v>11</v>
      </c>
      <c r="F1693">
        <v>2000</v>
      </c>
      <c r="G1693">
        <v>6.4</v>
      </c>
      <c r="H1693">
        <v>37036404</v>
      </c>
      <c r="I1693">
        <v>30000000</v>
      </c>
      <c r="J1693">
        <f t="shared" si="26"/>
        <v>7036404</v>
      </c>
      <c r="K1693">
        <f>Table1[[#This Row],[Profit]]*100/Table1[[#This Row],[budget]]</f>
        <v>23.45468</v>
      </c>
      <c r="M1693" t="s">
        <v>589</v>
      </c>
      <c r="N1693" t="s">
        <v>2286</v>
      </c>
    </row>
    <row r="1694" spans="1:16" x14ac:dyDescent="0.45">
      <c r="A1694" t="s">
        <v>179</v>
      </c>
      <c r="B1694">
        <v>104</v>
      </c>
      <c r="C1694" t="s">
        <v>392</v>
      </c>
      <c r="D1694" t="s">
        <v>3336</v>
      </c>
      <c r="E1694" t="s">
        <v>11</v>
      </c>
      <c r="F1694">
        <v>2001</v>
      </c>
      <c r="G1694">
        <v>6.3</v>
      </c>
      <c r="H1694">
        <v>74058698</v>
      </c>
      <c r="I1694">
        <v>60000000</v>
      </c>
      <c r="J1694">
        <f t="shared" si="26"/>
        <v>14058698</v>
      </c>
      <c r="K1694">
        <f>Table1[[#This Row],[Profit]]*100/Table1[[#This Row],[budget]]</f>
        <v>23.431163333333334</v>
      </c>
      <c r="M1694" t="s">
        <v>589</v>
      </c>
      <c r="N1694" t="s">
        <v>1426</v>
      </c>
    </row>
    <row r="1695" spans="1:16" x14ac:dyDescent="0.45">
      <c r="A1695" t="s">
        <v>1873</v>
      </c>
      <c r="B1695">
        <v>95</v>
      </c>
      <c r="C1695" t="s">
        <v>302</v>
      </c>
      <c r="D1695" t="s">
        <v>5262</v>
      </c>
      <c r="E1695" t="s">
        <v>11</v>
      </c>
      <c r="F1695">
        <v>2001</v>
      </c>
      <c r="G1695">
        <v>5.3</v>
      </c>
      <c r="H1695">
        <v>13558739</v>
      </c>
      <c r="I1695">
        <v>11000000</v>
      </c>
      <c r="J1695">
        <f t="shared" si="26"/>
        <v>2558739</v>
      </c>
      <c r="K1695">
        <f>Table1[[#This Row],[Profit]]*100/Table1[[#This Row],[budget]]</f>
        <v>23.261263636363637</v>
      </c>
    </row>
    <row r="1696" spans="1:16" x14ac:dyDescent="0.45">
      <c r="A1696" t="s">
        <v>1091</v>
      </c>
      <c r="B1696">
        <v>110</v>
      </c>
      <c r="C1696" t="s">
        <v>306</v>
      </c>
      <c r="D1696" t="s">
        <v>3831</v>
      </c>
      <c r="E1696" t="s">
        <v>11</v>
      </c>
      <c r="F1696">
        <v>2016</v>
      </c>
      <c r="G1696">
        <v>6.1</v>
      </c>
      <c r="H1696">
        <v>46813366</v>
      </c>
      <c r="I1696">
        <v>38000000</v>
      </c>
      <c r="J1696">
        <f t="shared" si="26"/>
        <v>8813366</v>
      </c>
      <c r="K1696">
        <f>Table1[[#This Row],[Profit]]*100/Table1[[#This Row],[budget]]</f>
        <v>23.193068421052633</v>
      </c>
      <c r="M1696" t="s">
        <v>2286</v>
      </c>
    </row>
    <row r="1697" spans="1:17" x14ac:dyDescent="0.45">
      <c r="A1697" t="s">
        <v>2155</v>
      </c>
      <c r="B1697">
        <v>150</v>
      </c>
      <c r="C1697" t="s">
        <v>456</v>
      </c>
      <c r="D1697" t="s">
        <v>5751</v>
      </c>
      <c r="E1697" t="s">
        <v>11</v>
      </c>
      <c r="F1697">
        <v>1989</v>
      </c>
      <c r="G1697">
        <v>7</v>
      </c>
      <c r="H1697">
        <v>6157157</v>
      </c>
      <c r="I1697">
        <v>5000000</v>
      </c>
      <c r="J1697">
        <f t="shared" si="26"/>
        <v>1157157</v>
      </c>
      <c r="K1697">
        <f>Table1[[#This Row],[Profit]]*100/Table1[[#This Row],[budget]]</f>
        <v>23.143139999999999</v>
      </c>
      <c r="M1697" t="s">
        <v>589</v>
      </c>
    </row>
    <row r="1698" spans="1:17" x14ac:dyDescent="0.45">
      <c r="A1698" t="s">
        <v>321</v>
      </c>
      <c r="B1698">
        <v>187</v>
      </c>
      <c r="C1698" t="s">
        <v>661</v>
      </c>
      <c r="D1698" t="s">
        <v>3644</v>
      </c>
      <c r="E1698" t="s">
        <v>11</v>
      </c>
      <c r="F1698">
        <v>2015</v>
      </c>
      <c r="G1698">
        <v>7.9</v>
      </c>
      <c r="H1698">
        <v>54116191</v>
      </c>
      <c r="I1698">
        <v>44000000</v>
      </c>
      <c r="J1698">
        <f t="shared" si="26"/>
        <v>10116191</v>
      </c>
      <c r="K1698">
        <f>Table1[[#This Row],[Profit]]*100/Table1[[#This Row],[budget]]</f>
        <v>22.991343181818181</v>
      </c>
      <c r="M1698" t="s">
        <v>589</v>
      </c>
      <c r="N1698" t="s">
        <v>6366</v>
      </c>
      <c r="O1698" t="s">
        <v>1426</v>
      </c>
      <c r="P1698" t="s">
        <v>1910</v>
      </c>
    </row>
    <row r="1699" spans="1:17" x14ac:dyDescent="0.45">
      <c r="A1699" t="s">
        <v>830</v>
      </c>
      <c r="B1699">
        <v>99</v>
      </c>
      <c r="C1699" t="s">
        <v>530</v>
      </c>
      <c r="D1699" t="s">
        <v>3327</v>
      </c>
      <c r="E1699" t="s">
        <v>11</v>
      </c>
      <c r="F1699">
        <v>2004</v>
      </c>
      <c r="G1699">
        <v>5.2</v>
      </c>
      <c r="H1699">
        <v>73701902</v>
      </c>
      <c r="I1699">
        <v>60000000</v>
      </c>
      <c r="J1699">
        <f t="shared" si="26"/>
        <v>13701902</v>
      </c>
      <c r="K1699">
        <f>Table1[[#This Row],[Profit]]*100/Table1[[#This Row],[budget]]</f>
        <v>22.836503333333333</v>
      </c>
      <c r="M1699" t="s">
        <v>6363</v>
      </c>
    </row>
    <row r="1700" spans="1:17" x14ac:dyDescent="0.45">
      <c r="A1700" t="s">
        <v>384</v>
      </c>
      <c r="B1700">
        <v>105</v>
      </c>
      <c r="C1700" t="s">
        <v>498</v>
      </c>
      <c r="D1700" t="s">
        <v>3274</v>
      </c>
      <c r="E1700" t="s">
        <v>11</v>
      </c>
      <c r="F1700">
        <v>1999</v>
      </c>
      <c r="G1700">
        <v>5.8</v>
      </c>
      <c r="H1700">
        <v>73648142</v>
      </c>
      <c r="I1700">
        <v>60000000</v>
      </c>
      <c r="J1700">
        <f t="shared" si="26"/>
        <v>13648142</v>
      </c>
      <c r="K1700">
        <f>Table1[[#This Row],[Profit]]*100/Table1[[#This Row],[budget]]</f>
        <v>22.746903333333332</v>
      </c>
      <c r="M1700" t="s">
        <v>1630</v>
      </c>
      <c r="N1700" t="s">
        <v>1426</v>
      </c>
    </row>
    <row r="1701" spans="1:17" x14ac:dyDescent="0.45">
      <c r="A1701" t="s">
        <v>77</v>
      </c>
      <c r="B1701">
        <v>155</v>
      </c>
      <c r="C1701" t="s">
        <v>1011</v>
      </c>
      <c r="D1701" t="s">
        <v>3853</v>
      </c>
      <c r="E1701" t="s">
        <v>11</v>
      </c>
      <c r="F1701">
        <v>1997</v>
      </c>
      <c r="G1701">
        <v>7.2</v>
      </c>
      <c r="H1701">
        <v>44175394</v>
      </c>
      <c r="I1701">
        <v>36000000</v>
      </c>
      <c r="J1701">
        <f t="shared" si="26"/>
        <v>8175394</v>
      </c>
      <c r="K1701">
        <f>Table1[[#This Row],[Profit]]*100/Table1[[#This Row],[budget]]</f>
        <v>22.709427777777776</v>
      </c>
      <c r="M1701" t="s">
        <v>6367</v>
      </c>
    </row>
    <row r="1702" spans="1:17" x14ac:dyDescent="0.45">
      <c r="A1702" t="s">
        <v>112</v>
      </c>
      <c r="B1702">
        <v>130</v>
      </c>
      <c r="C1702" t="s">
        <v>113</v>
      </c>
      <c r="D1702" t="s">
        <v>2653</v>
      </c>
      <c r="E1702" t="s">
        <v>11</v>
      </c>
      <c r="F1702">
        <v>2014</v>
      </c>
      <c r="G1702">
        <v>7.6</v>
      </c>
      <c r="H1702">
        <v>208543795</v>
      </c>
      <c r="I1702">
        <v>170000000</v>
      </c>
      <c r="J1702">
        <f t="shared" si="26"/>
        <v>38543795</v>
      </c>
      <c r="K1702">
        <f>Table1[[#This Row],[Profit]]*100/Table1[[#This Row],[budget]]</f>
        <v>22.672820588235293</v>
      </c>
      <c r="M1702" t="s">
        <v>178</v>
      </c>
      <c r="N1702" t="s">
        <v>589</v>
      </c>
      <c r="O1702" t="s">
        <v>1630</v>
      </c>
    </row>
    <row r="1703" spans="1:17" x14ac:dyDescent="0.45">
      <c r="A1703" t="s">
        <v>1909</v>
      </c>
      <c r="B1703">
        <v>84</v>
      </c>
      <c r="C1703" t="s">
        <v>889</v>
      </c>
      <c r="D1703" t="s">
        <v>5145</v>
      </c>
      <c r="E1703" t="s">
        <v>11</v>
      </c>
      <c r="F1703">
        <v>2003</v>
      </c>
      <c r="G1703">
        <v>6.1</v>
      </c>
      <c r="H1703">
        <v>15417771</v>
      </c>
      <c r="I1703">
        <v>12600000</v>
      </c>
      <c r="J1703">
        <f t="shared" si="26"/>
        <v>2817771</v>
      </c>
      <c r="K1703">
        <f>Table1[[#This Row],[Profit]]*100/Table1[[#This Row],[budget]]</f>
        <v>22.363261904761906</v>
      </c>
      <c r="M1703" t="s">
        <v>1426</v>
      </c>
    </row>
    <row r="1704" spans="1:17" x14ac:dyDescent="0.45">
      <c r="A1704" t="s">
        <v>2045</v>
      </c>
      <c r="B1704">
        <v>100</v>
      </c>
      <c r="C1704" t="s">
        <v>1190</v>
      </c>
      <c r="D1704" t="s">
        <v>5538</v>
      </c>
      <c r="E1704" t="s">
        <v>11</v>
      </c>
      <c r="F1704">
        <v>2009</v>
      </c>
      <c r="G1704">
        <v>7.1</v>
      </c>
      <c r="H1704">
        <v>9176553</v>
      </c>
      <c r="I1704">
        <v>7500000</v>
      </c>
      <c r="J1704">
        <f t="shared" si="26"/>
        <v>1676553</v>
      </c>
      <c r="K1704">
        <f>Table1[[#This Row],[Profit]]*100/Table1[[#This Row],[budget]]</f>
        <v>22.354040000000001</v>
      </c>
      <c r="M1704" t="s">
        <v>6366</v>
      </c>
    </row>
    <row r="1705" spans="1:17" x14ac:dyDescent="0.45">
      <c r="A1705" t="s">
        <v>938</v>
      </c>
      <c r="B1705">
        <v>148</v>
      </c>
      <c r="C1705" t="s">
        <v>1500</v>
      </c>
      <c r="D1705" t="s">
        <v>4909</v>
      </c>
      <c r="E1705" t="s">
        <v>11</v>
      </c>
      <c r="F1705">
        <v>2007</v>
      </c>
      <c r="G1705">
        <v>8.1999999999999993</v>
      </c>
      <c r="H1705">
        <v>18352454</v>
      </c>
      <c r="I1705">
        <v>15000000</v>
      </c>
      <c r="J1705">
        <f t="shared" si="26"/>
        <v>3352454</v>
      </c>
      <c r="K1705">
        <f>Table1[[#This Row],[Profit]]*100/Table1[[#This Row],[budget]]</f>
        <v>22.349693333333335</v>
      </c>
      <c r="M1705" t="s">
        <v>6358</v>
      </c>
      <c r="N1705" t="s">
        <v>589</v>
      </c>
    </row>
    <row r="1706" spans="1:17" x14ac:dyDescent="0.45">
      <c r="A1706" t="s">
        <v>293</v>
      </c>
      <c r="B1706">
        <v>129</v>
      </c>
      <c r="C1706" t="s">
        <v>15</v>
      </c>
      <c r="D1706" t="s">
        <v>2834</v>
      </c>
      <c r="E1706" t="s">
        <v>11</v>
      </c>
      <c r="F1706">
        <v>2007</v>
      </c>
      <c r="G1706">
        <v>7.2</v>
      </c>
      <c r="H1706">
        <v>134520804</v>
      </c>
      <c r="I1706">
        <v>110000000</v>
      </c>
      <c r="J1706">
        <f t="shared" si="26"/>
        <v>24520804</v>
      </c>
      <c r="K1706">
        <f>Table1[[#This Row],[Profit]]*100/Table1[[#This Row],[budget]]</f>
        <v>22.291640000000001</v>
      </c>
      <c r="M1706" t="s">
        <v>178</v>
      </c>
      <c r="N1706" t="s">
        <v>1426</v>
      </c>
    </row>
    <row r="1707" spans="1:17" x14ac:dyDescent="0.45">
      <c r="A1707" t="s">
        <v>683</v>
      </c>
      <c r="B1707">
        <v>98</v>
      </c>
      <c r="C1707" t="s">
        <v>101</v>
      </c>
      <c r="D1707" t="s">
        <v>3457</v>
      </c>
      <c r="E1707" t="s">
        <v>11</v>
      </c>
      <c r="F1707">
        <v>2006</v>
      </c>
      <c r="G1707">
        <v>4.4000000000000004</v>
      </c>
      <c r="H1707">
        <v>61112916</v>
      </c>
      <c r="I1707">
        <v>50000000</v>
      </c>
      <c r="J1707">
        <f t="shared" si="26"/>
        <v>11112916</v>
      </c>
      <c r="K1707">
        <f>Table1[[#This Row],[Profit]]*100/Table1[[#This Row],[budget]]</f>
        <v>22.225832</v>
      </c>
      <c r="M1707" t="s">
        <v>6363</v>
      </c>
      <c r="N1707" t="s">
        <v>6364</v>
      </c>
    </row>
    <row r="1708" spans="1:17" x14ac:dyDescent="0.45">
      <c r="A1708" t="s">
        <v>125</v>
      </c>
      <c r="B1708">
        <v>102</v>
      </c>
      <c r="C1708" t="s">
        <v>193</v>
      </c>
      <c r="D1708" t="s">
        <v>2723</v>
      </c>
      <c r="E1708" t="s">
        <v>11</v>
      </c>
      <c r="F1708">
        <v>2014</v>
      </c>
      <c r="G1708">
        <v>7.9</v>
      </c>
      <c r="H1708">
        <v>176997107</v>
      </c>
      <c r="I1708">
        <v>145000000</v>
      </c>
      <c r="J1708">
        <f t="shared" si="26"/>
        <v>31997107</v>
      </c>
      <c r="K1708">
        <f>Table1[[#This Row],[Profit]]*100/Table1[[#This Row],[budget]]</f>
        <v>22.066970344827585</v>
      </c>
      <c r="M1708" t="s">
        <v>178</v>
      </c>
      <c r="N1708" t="s">
        <v>6362</v>
      </c>
      <c r="O1708" t="s">
        <v>302</v>
      </c>
      <c r="P1708" t="s">
        <v>6363</v>
      </c>
      <c r="Q1708" t="s">
        <v>6364</v>
      </c>
    </row>
    <row r="1709" spans="1:17" x14ac:dyDescent="0.45">
      <c r="A1709" t="s">
        <v>142</v>
      </c>
      <c r="B1709">
        <v>112</v>
      </c>
      <c r="C1709" t="s">
        <v>13</v>
      </c>
      <c r="D1709" t="s">
        <v>2657</v>
      </c>
      <c r="E1709" t="s">
        <v>11</v>
      </c>
      <c r="F1709">
        <v>2013</v>
      </c>
      <c r="G1709">
        <v>7.1</v>
      </c>
      <c r="H1709">
        <v>206360018</v>
      </c>
      <c r="I1709">
        <v>170000000</v>
      </c>
      <c r="J1709">
        <f t="shared" si="26"/>
        <v>36360018</v>
      </c>
      <c r="K1709">
        <f>Table1[[#This Row],[Profit]]*100/Table1[[#This Row],[budget]]</f>
        <v>21.38824588235294</v>
      </c>
      <c r="M1709" t="s">
        <v>178</v>
      </c>
      <c r="N1709" t="s">
        <v>6364</v>
      </c>
    </row>
    <row r="1710" spans="1:17" x14ac:dyDescent="0.45">
      <c r="A1710" t="s">
        <v>1090</v>
      </c>
      <c r="B1710">
        <v>107</v>
      </c>
      <c r="C1710" t="s">
        <v>318</v>
      </c>
      <c r="D1710" t="s">
        <v>3842</v>
      </c>
      <c r="E1710" t="s">
        <v>11</v>
      </c>
      <c r="F1710">
        <v>2010</v>
      </c>
      <c r="G1710">
        <v>5.6</v>
      </c>
      <c r="H1710">
        <v>44867349</v>
      </c>
      <c r="I1710">
        <v>37000000</v>
      </c>
      <c r="J1710">
        <f t="shared" si="26"/>
        <v>7867349</v>
      </c>
      <c r="K1710">
        <f>Table1[[#This Row],[Profit]]*100/Table1[[#This Row],[budget]]</f>
        <v>21.263105405405405</v>
      </c>
      <c r="M1710" t="s">
        <v>302</v>
      </c>
      <c r="N1710" t="s">
        <v>6359</v>
      </c>
    </row>
    <row r="1711" spans="1:17" x14ac:dyDescent="0.45">
      <c r="A1711" t="s">
        <v>542</v>
      </c>
      <c r="B1711">
        <v>147</v>
      </c>
      <c r="C1711" t="s">
        <v>392</v>
      </c>
      <c r="D1711" t="s">
        <v>3646</v>
      </c>
      <c r="E1711" t="s">
        <v>11</v>
      </c>
      <c r="F1711">
        <v>1996</v>
      </c>
      <c r="G1711">
        <v>7.5</v>
      </c>
      <c r="H1711">
        <v>53300852</v>
      </c>
      <c r="I1711">
        <v>44000000</v>
      </c>
      <c r="J1711">
        <f t="shared" si="26"/>
        <v>9300852</v>
      </c>
      <c r="K1711">
        <f>Table1[[#This Row],[Profit]]*100/Table1[[#This Row],[budget]]</f>
        <v>21.138300000000001</v>
      </c>
      <c r="M1711" t="s">
        <v>589</v>
      </c>
      <c r="N1711" t="s">
        <v>1426</v>
      </c>
    </row>
    <row r="1712" spans="1:17" x14ac:dyDescent="0.45">
      <c r="A1712" t="s">
        <v>468</v>
      </c>
      <c r="B1712">
        <v>154</v>
      </c>
      <c r="C1712" t="s">
        <v>469</v>
      </c>
      <c r="D1712" t="s">
        <v>3049</v>
      </c>
      <c r="E1712" t="s">
        <v>11</v>
      </c>
      <c r="F1712">
        <v>2003</v>
      </c>
      <c r="G1712">
        <v>7.2</v>
      </c>
      <c r="H1712">
        <v>95632614</v>
      </c>
      <c r="I1712">
        <v>79000000</v>
      </c>
      <c r="J1712">
        <f t="shared" si="26"/>
        <v>16632614</v>
      </c>
      <c r="K1712">
        <f>Table1[[#This Row],[Profit]]*100/Table1[[#This Row],[budget]]</f>
        <v>21.053941772151898</v>
      </c>
      <c r="M1712" t="s">
        <v>589</v>
      </c>
      <c r="N1712" t="s">
        <v>6367</v>
      </c>
      <c r="O1712" t="s">
        <v>2286</v>
      </c>
      <c r="P1712" t="s">
        <v>6368</v>
      </c>
    </row>
    <row r="1713" spans="1:15" x14ac:dyDescent="0.45">
      <c r="A1713" t="s">
        <v>77</v>
      </c>
      <c r="B1713">
        <v>146</v>
      </c>
      <c r="C1713" t="s">
        <v>586</v>
      </c>
      <c r="D1713" t="s">
        <v>3185</v>
      </c>
      <c r="E1713" t="s">
        <v>11</v>
      </c>
      <c r="F1713">
        <v>2011</v>
      </c>
      <c r="G1713">
        <v>7.2</v>
      </c>
      <c r="H1713">
        <v>79883359</v>
      </c>
      <c r="I1713">
        <v>66000000</v>
      </c>
      <c r="J1713">
        <f t="shared" si="26"/>
        <v>13883359</v>
      </c>
      <c r="K1713">
        <f>Table1[[#This Row],[Profit]]*100/Table1[[#This Row],[budget]]</f>
        <v>21.035392424242424</v>
      </c>
      <c r="M1713" t="s">
        <v>6368</v>
      </c>
    </row>
    <row r="1714" spans="1:15" x14ac:dyDescent="0.45">
      <c r="A1714" t="s">
        <v>941</v>
      </c>
      <c r="B1714">
        <v>92</v>
      </c>
      <c r="C1714" t="s">
        <v>1355</v>
      </c>
      <c r="D1714" t="s">
        <v>4530</v>
      </c>
      <c r="E1714" t="s">
        <v>11</v>
      </c>
      <c r="F1714">
        <v>2001</v>
      </c>
      <c r="G1714">
        <v>4.8</v>
      </c>
      <c r="H1714">
        <v>25590119</v>
      </c>
      <c r="I1714">
        <v>21150000</v>
      </c>
      <c r="J1714">
        <f t="shared" si="26"/>
        <v>4440119</v>
      </c>
      <c r="K1714">
        <f>Table1[[#This Row],[Profit]]*100/Table1[[#This Row],[budget]]</f>
        <v>20.993470449172577</v>
      </c>
      <c r="M1714" t="s">
        <v>302</v>
      </c>
      <c r="N1714" t="s">
        <v>6359</v>
      </c>
    </row>
    <row r="1715" spans="1:15" x14ac:dyDescent="0.45">
      <c r="A1715" t="s">
        <v>808</v>
      </c>
      <c r="B1715">
        <v>114</v>
      </c>
      <c r="C1715" t="s">
        <v>295</v>
      </c>
      <c r="D1715" t="s">
        <v>3488</v>
      </c>
      <c r="E1715" t="s">
        <v>11</v>
      </c>
      <c r="F1715">
        <v>2003</v>
      </c>
      <c r="G1715">
        <v>6.2</v>
      </c>
      <c r="H1715">
        <v>60470220</v>
      </c>
      <c r="I1715">
        <v>50000000</v>
      </c>
      <c r="J1715">
        <f t="shared" si="26"/>
        <v>10470220</v>
      </c>
      <c r="K1715">
        <f>Table1[[#This Row],[Profit]]*100/Table1[[#This Row],[budget]]</f>
        <v>20.940439999999999</v>
      </c>
      <c r="M1715" t="s">
        <v>178</v>
      </c>
      <c r="N1715" t="s">
        <v>302</v>
      </c>
    </row>
    <row r="1716" spans="1:15" x14ac:dyDescent="0.45">
      <c r="A1716" t="s">
        <v>869</v>
      </c>
      <c r="B1716">
        <v>135</v>
      </c>
      <c r="C1716" t="s">
        <v>48</v>
      </c>
      <c r="D1716" t="s">
        <v>5074</v>
      </c>
      <c r="E1716" t="s">
        <v>11</v>
      </c>
      <c r="F1716">
        <v>2001</v>
      </c>
      <c r="G1716">
        <v>6.5</v>
      </c>
      <c r="H1716">
        <v>16929123</v>
      </c>
      <c r="I1716">
        <v>14000000</v>
      </c>
      <c r="J1716">
        <f t="shared" si="26"/>
        <v>2929123</v>
      </c>
      <c r="K1716">
        <f>Table1[[#This Row],[Profit]]*100/Table1[[#This Row],[budget]]</f>
        <v>20.922307142857143</v>
      </c>
      <c r="M1716" t="s">
        <v>2286</v>
      </c>
    </row>
    <row r="1717" spans="1:15" x14ac:dyDescent="0.45">
      <c r="A1717" t="s">
        <v>584</v>
      </c>
      <c r="B1717">
        <v>103</v>
      </c>
      <c r="C1717" t="s">
        <v>51</v>
      </c>
      <c r="D1717" t="s">
        <v>3342</v>
      </c>
      <c r="E1717" t="s">
        <v>11</v>
      </c>
      <c r="F1717">
        <v>1998</v>
      </c>
      <c r="G1717">
        <v>6.4</v>
      </c>
      <c r="H1717">
        <v>70117571</v>
      </c>
      <c r="I1717">
        <v>58000000</v>
      </c>
      <c r="J1717">
        <f t="shared" si="26"/>
        <v>12117571</v>
      </c>
      <c r="K1717">
        <f>Table1[[#This Row],[Profit]]*100/Table1[[#This Row],[budget]]</f>
        <v>20.892363793103449</v>
      </c>
      <c r="M1717" t="s">
        <v>178</v>
      </c>
      <c r="N1717" t="s">
        <v>1630</v>
      </c>
      <c r="O1717" t="s">
        <v>1426</v>
      </c>
    </row>
    <row r="1718" spans="1:15" x14ac:dyDescent="0.45">
      <c r="A1718" t="s">
        <v>1342</v>
      </c>
      <c r="B1718">
        <v>94</v>
      </c>
      <c r="C1718" t="s">
        <v>1159</v>
      </c>
      <c r="D1718" t="s">
        <v>4422</v>
      </c>
      <c r="E1718" t="s">
        <v>11</v>
      </c>
      <c r="F1718">
        <v>2003</v>
      </c>
      <c r="G1718">
        <v>5.3</v>
      </c>
      <c r="H1718">
        <v>30222640</v>
      </c>
      <c r="I1718">
        <v>25000000</v>
      </c>
      <c r="J1718">
        <f t="shared" si="26"/>
        <v>5222640</v>
      </c>
      <c r="K1718">
        <f>Table1[[#This Row],[Profit]]*100/Table1[[#This Row],[budget]]</f>
        <v>20.890560000000001</v>
      </c>
      <c r="M1718" t="s">
        <v>6360</v>
      </c>
      <c r="N1718" t="s">
        <v>2286</v>
      </c>
    </row>
    <row r="1719" spans="1:15" x14ac:dyDescent="0.45">
      <c r="A1719" t="s">
        <v>2482</v>
      </c>
      <c r="B1719">
        <v>90</v>
      </c>
      <c r="C1719" t="s">
        <v>359</v>
      </c>
      <c r="D1719" t="s">
        <v>6227</v>
      </c>
      <c r="E1719" t="s">
        <v>11</v>
      </c>
      <c r="F1719">
        <v>2004</v>
      </c>
      <c r="G1719">
        <v>7.3</v>
      </c>
      <c r="H1719">
        <v>603943</v>
      </c>
      <c r="I1719">
        <v>500000</v>
      </c>
      <c r="J1719">
        <f t="shared" si="26"/>
        <v>103943</v>
      </c>
      <c r="K1719">
        <f>Table1[[#This Row],[Profit]]*100/Table1[[#This Row],[budget]]</f>
        <v>20.788599999999999</v>
      </c>
      <c r="M1719" t="s">
        <v>589</v>
      </c>
    </row>
    <row r="1720" spans="1:15" x14ac:dyDescent="0.45">
      <c r="A1720" t="s">
        <v>27</v>
      </c>
      <c r="B1720">
        <v>153</v>
      </c>
      <c r="C1720" t="s">
        <v>28</v>
      </c>
      <c r="D1720" t="s">
        <v>2577</v>
      </c>
      <c r="E1720" t="s">
        <v>11</v>
      </c>
      <c r="F1720">
        <v>2009</v>
      </c>
      <c r="G1720">
        <v>7.5</v>
      </c>
      <c r="H1720">
        <v>301956980</v>
      </c>
      <c r="I1720">
        <v>250000000</v>
      </c>
      <c r="J1720">
        <f t="shared" si="26"/>
        <v>51956980</v>
      </c>
      <c r="K1720">
        <f>Table1[[#This Row],[Profit]]*100/Table1[[#This Row],[budget]]</f>
        <v>20.782792000000001</v>
      </c>
      <c r="M1720" t="s">
        <v>6363</v>
      </c>
      <c r="N1720" t="s">
        <v>6364</v>
      </c>
      <c r="O1720" t="s">
        <v>6366</v>
      </c>
    </row>
    <row r="1721" spans="1:15" x14ac:dyDescent="0.45">
      <c r="A1721" t="s">
        <v>160</v>
      </c>
      <c r="B1721">
        <v>115</v>
      </c>
      <c r="C1721" t="s">
        <v>13</v>
      </c>
      <c r="D1721" t="s">
        <v>2695</v>
      </c>
      <c r="E1721" t="s">
        <v>11</v>
      </c>
      <c r="F1721">
        <v>2011</v>
      </c>
      <c r="G1721">
        <v>7</v>
      </c>
      <c r="H1721">
        <v>181015141</v>
      </c>
      <c r="I1721">
        <v>150000000</v>
      </c>
      <c r="J1721">
        <f t="shared" si="26"/>
        <v>31015141</v>
      </c>
      <c r="K1721">
        <f>Table1[[#This Row],[Profit]]*100/Table1[[#This Row],[budget]]</f>
        <v>20.676760666666667</v>
      </c>
      <c r="M1721" t="s">
        <v>178</v>
      </c>
      <c r="N1721" t="s">
        <v>6364</v>
      </c>
    </row>
    <row r="1722" spans="1:15" x14ac:dyDescent="0.45">
      <c r="A1722" t="s">
        <v>365</v>
      </c>
      <c r="B1722">
        <v>85</v>
      </c>
      <c r="C1722" t="s">
        <v>302</v>
      </c>
      <c r="D1722" t="s">
        <v>3385</v>
      </c>
      <c r="E1722" t="s">
        <v>11</v>
      </c>
      <c r="F1722">
        <v>1999</v>
      </c>
      <c r="G1722">
        <v>6.4</v>
      </c>
      <c r="H1722">
        <v>66365290</v>
      </c>
      <c r="I1722">
        <v>55000000</v>
      </c>
      <c r="J1722">
        <f t="shared" si="26"/>
        <v>11365290</v>
      </c>
      <c r="K1722">
        <f>Table1[[#This Row],[Profit]]*100/Table1[[#This Row],[budget]]</f>
        <v>20.664163636363636</v>
      </c>
    </row>
    <row r="1723" spans="1:15" x14ac:dyDescent="0.45">
      <c r="A1723" t="s">
        <v>194</v>
      </c>
      <c r="B1723">
        <v>115</v>
      </c>
      <c r="C1723" t="s">
        <v>299</v>
      </c>
      <c r="D1723" t="s">
        <v>2801</v>
      </c>
      <c r="E1723" t="s">
        <v>11</v>
      </c>
      <c r="F1723">
        <v>2004</v>
      </c>
      <c r="G1723">
        <v>7.1</v>
      </c>
      <c r="H1723">
        <v>144795350</v>
      </c>
      <c r="I1723">
        <v>120000000</v>
      </c>
      <c r="J1723">
        <f t="shared" si="26"/>
        <v>24795350</v>
      </c>
      <c r="K1723">
        <f>Table1[[#This Row],[Profit]]*100/Table1[[#This Row],[budget]]</f>
        <v>20.662791666666667</v>
      </c>
      <c r="M1723" t="s">
        <v>6366</v>
      </c>
      <c r="N1723" t="s">
        <v>1630</v>
      </c>
      <c r="O1723" t="s">
        <v>1426</v>
      </c>
    </row>
    <row r="1724" spans="1:15" x14ac:dyDescent="0.45">
      <c r="A1724" t="s">
        <v>1448</v>
      </c>
      <c r="B1724">
        <v>127</v>
      </c>
      <c r="C1724" t="s">
        <v>357</v>
      </c>
      <c r="D1724" t="s">
        <v>4563</v>
      </c>
      <c r="E1724" t="s">
        <v>11</v>
      </c>
      <c r="F1724">
        <v>2011</v>
      </c>
      <c r="G1724">
        <v>7.1</v>
      </c>
      <c r="H1724">
        <v>24104113</v>
      </c>
      <c r="I1724">
        <v>20000000</v>
      </c>
      <c r="J1724">
        <f t="shared" si="26"/>
        <v>4104113</v>
      </c>
      <c r="K1724">
        <f>Table1[[#This Row],[Profit]]*100/Table1[[#This Row],[budget]]</f>
        <v>20.520565000000001</v>
      </c>
      <c r="M1724" t="s">
        <v>6366</v>
      </c>
      <c r="N1724" t="s">
        <v>1426</v>
      </c>
    </row>
    <row r="1725" spans="1:15" x14ac:dyDescent="0.45">
      <c r="A1725" t="s">
        <v>1045</v>
      </c>
      <c r="B1725">
        <v>114</v>
      </c>
      <c r="C1725" t="s">
        <v>259</v>
      </c>
      <c r="D1725" t="s">
        <v>3973</v>
      </c>
      <c r="E1725" t="s">
        <v>11</v>
      </c>
      <c r="F1725">
        <v>2008</v>
      </c>
      <c r="G1725">
        <v>5.3</v>
      </c>
      <c r="H1725">
        <v>42168445</v>
      </c>
      <c r="I1725">
        <v>35000000</v>
      </c>
      <c r="J1725">
        <f t="shared" si="26"/>
        <v>7168445</v>
      </c>
      <c r="K1725">
        <f>Table1[[#This Row],[Profit]]*100/Table1[[#This Row],[budget]]</f>
        <v>20.481271428571429</v>
      </c>
      <c r="M1725" t="s">
        <v>589</v>
      </c>
      <c r="N1725" t="s">
        <v>2286</v>
      </c>
    </row>
    <row r="1726" spans="1:15" x14ac:dyDescent="0.45">
      <c r="A1726" t="s">
        <v>208</v>
      </c>
      <c r="B1726">
        <v>92</v>
      </c>
      <c r="C1726" t="s">
        <v>71</v>
      </c>
      <c r="D1726" t="s">
        <v>4541</v>
      </c>
      <c r="E1726" t="s">
        <v>11</v>
      </c>
      <c r="F1726">
        <v>2002</v>
      </c>
      <c r="G1726">
        <v>6.8</v>
      </c>
      <c r="H1726">
        <v>25296447</v>
      </c>
      <c r="I1726">
        <v>21000000</v>
      </c>
      <c r="J1726">
        <f t="shared" si="26"/>
        <v>4296447</v>
      </c>
      <c r="K1726">
        <f>Table1[[#This Row],[Profit]]*100/Table1[[#This Row],[budget]]</f>
        <v>20.45927142857143</v>
      </c>
      <c r="M1726" t="s">
        <v>6359</v>
      </c>
      <c r="N1726" t="s">
        <v>1426</v>
      </c>
    </row>
    <row r="1727" spans="1:15" x14ac:dyDescent="0.45">
      <c r="A1727" t="s">
        <v>1660</v>
      </c>
      <c r="B1727">
        <v>140</v>
      </c>
      <c r="C1727" t="s">
        <v>48</v>
      </c>
      <c r="D1727" t="s">
        <v>5959</v>
      </c>
      <c r="E1727" t="s">
        <v>11</v>
      </c>
      <c r="F1727">
        <v>1987</v>
      </c>
      <c r="G1727">
        <v>7.8</v>
      </c>
      <c r="H1727">
        <v>3130592</v>
      </c>
      <c r="I1727">
        <v>2600000</v>
      </c>
      <c r="J1727">
        <f t="shared" si="26"/>
        <v>530592</v>
      </c>
      <c r="K1727">
        <f>Table1[[#This Row],[Profit]]*100/Table1[[#This Row],[budget]]</f>
        <v>20.407384615384615</v>
      </c>
      <c r="M1727" t="s">
        <v>2286</v>
      </c>
    </row>
    <row r="1728" spans="1:15" x14ac:dyDescent="0.45">
      <c r="A1728" t="s">
        <v>73</v>
      </c>
      <c r="B1728">
        <v>132</v>
      </c>
      <c r="C1728" t="s">
        <v>21</v>
      </c>
      <c r="D1728" t="s">
        <v>2623</v>
      </c>
      <c r="E1728" t="s">
        <v>11</v>
      </c>
      <c r="F1728">
        <v>2013</v>
      </c>
      <c r="G1728">
        <v>7.8</v>
      </c>
      <c r="H1728">
        <v>228756232</v>
      </c>
      <c r="I1728">
        <v>190000000</v>
      </c>
      <c r="J1728">
        <f t="shared" si="26"/>
        <v>38756232</v>
      </c>
      <c r="K1728">
        <f>Table1[[#This Row],[Profit]]*100/Table1[[#This Row],[budget]]</f>
        <v>20.398016842105264</v>
      </c>
      <c r="M1728" t="s">
        <v>178</v>
      </c>
      <c r="N1728" t="s">
        <v>1630</v>
      </c>
    </row>
    <row r="1729" spans="1:16" x14ac:dyDescent="0.45">
      <c r="A1729" t="s">
        <v>959</v>
      </c>
      <c r="B1729">
        <v>136</v>
      </c>
      <c r="C1729" t="s">
        <v>589</v>
      </c>
      <c r="D1729" t="s">
        <v>3653</v>
      </c>
      <c r="E1729" t="s">
        <v>11</v>
      </c>
      <c r="F1729">
        <v>2000</v>
      </c>
      <c r="G1729">
        <v>7.3</v>
      </c>
      <c r="H1729">
        <v>51768623</v>
      </c>
      <c r="I1729">
        <v>43000000</v>
      </c>
      <c r="J1729">
        <f t="shared" si="26"/>
        <v>8768623</v>
      </c>
      <c r="K1729">
        <f>Table1[[#This Row],[Profit]]*100/Table1[[#This Row],[budget]]</f>
        <v>20.392146511627907</v>
      </c>
    </row>
    <row r="1730" spans="1:16" x14ac:dyDescent="0.45">
      <c r="A1730" t="s">
        <v>260</v>
      </c>
      <c r="B1730">
        <v>127</v>
      </c>
      <c r="C1730" t="s">
        <v>281</v>
      </c>
      <c r="D1730" t="s">
        <v>4441</v>
      </c>
      <c r="E1730" t="s">
        <v>11</v>
      </c>
      <c r="F1730">
        <v>1999</v>
      </c>
      <c r="G1730">
        <v>7.3</v>
      </c>
      <c r="H1730">
        <v>28871190</v>
      </c>
      <c r="I1730">
        <v>24000000</v>
      </c>
      <c r="J1730">
        <f t="shared" ref="J1730:J1793" si="27">H1730-I1730</f>
        <v>4871190</v>
      </c>
      <c r="K1730">
        <f>Table1[[#This Row],[Profit]]*100/Table1[[#This Row],[budget]]</f>
        <v>20.296624999999999</v>
      </c>
      <c r="M1730" t="s">
        <v>589</v>
      </c>
    </row>
    <row r="1731" spans="1:16" x14ac:dyDescent="0.45">
      <c r="A1731" t="s">
        <v>1087</v>
      </c>
      <c r="B1731">
        <v>104</v>
      </c>
      <c r="C1731" t="s">
        <v>978</v>
      </c>
      <c r="D1731" t="s">
        <v>5271</v>
      </c>
      <c r="E1731" t="s">
        <v>11</v>
      </c>
      <c r="F1731">
        <v>2013</v>
      </c>
      <c r="G1731">
        <v>7.4</v>
      </c>
      <c r="H1731">
        <v>13214255</v>
      </c>
      <c r="I1731">
        <v>11000000</v>
      </c>
      <c r="J1731">
        <f t="shared" si="27"/>
        <v>2214255</v>
      </c>
      <c r="K1731">
        <f>Table1[[#This Row],[Profit]]*100/Table1[[#This Row],[budget]]</f>
        <v>20.129590909090908</v>
      </c>
      <c r="M1731" t="s">
        <v>6360</v>
      </c>
    </row>
    <row r="1732" spans="1:16" x14ac:dyDescent="0.45">
      <c r="A1732" t="s">
        <v>384</v>
      </c>
      <c r="B1732">
        <v>124</v>
      </c>
      <c r="C1732" t="s">
        <v>15</v>
      </c>
      <c r="D1732" t="s">
        <v>3157</v>
      </c>
      <c r="E1732" t="s">
        <v>11</v>
      </c>
      <c r="F1732">
        <v>1993</v>
      </c>
      <c r="G1732">
        <v>6.4</v>
      </c>
      <c r="H1732">
        <v>84049211</v>
      </c>
      <c r="I1732">
        <v>70000000</v>
      </c>
      <c r="J1732">
        <f t="shared" si="27"/>
        <v>14049211</v>
      </c>
      <c r="K1732">
        <f>Table1[[#This Row],[Profit]]*100/Table1[[#This Row],[budget]]</f>
        <v>20.07030142857143</v>
      </c>
      <c r="M1732" t="s">
        <v>178</v>
      </c>
      <c r="N1732" t="s">
        <v>1426</v>
      </c>
    </row>
    <row r="1733" spans="1:16" x14ac:dyDescent="0.45">
      <c r="A1733" t="s">
        <v>782</v>
      </c>
      <c r="B1733">
        <v>124</v>
      </c>
      <c r="C1733" t="s">
        <v>943</v>
      </c>
      <c r="D1733" t="s">
        <v>4359</v>
      </c>
      <c r="E1733" t="s">
        <v>11</v>
      </c>
      <c r="F1733">
        <v>1998</v>
      </c>
      <c r="G1733">
        <v>7.5</v>
      </c>
      <c r="H1733">
        <v>30012990</v>
      </c>
      <c r="I1733">
        <v>25000000</v>
      </c>
      <c r="J1733">
        <f t="shared" si="27"/>
        <v>5012990</v>
      </c>
      <c r="K1733">
        <f>Table1[[#This Row],[Profit]]*100/Table1[[#This Row],[budget]]</f>
        <v>20.051960000000001</v>
      </c>
      <c r="M1733" t="s">
        <v>589</v>
      </c>
      <c r="N1733" t="s">
        <v>6367</v>
      </c>
    </row>
    <row r="1734" spans="1:16" x14ac:dyDescent="0.45">
      <c r="A1734" t="s">
        <v>389</v>
      </c>
      <c r="B1734">
        <v>121</v>
      </c>
      <c r="C1734" t="s">
        <v>395</v>
      </c>
      <c r="D1734" t="s">
        <v>2923</v>
      </c>
      <c r="E1734" t="s">
        <v>11</v>
      </c>
      <c r="F1734">
        <v>2008</v>
      </c>
      <c r="G1734">
        <v>7</v>
      </c>
      <c r="H1734">
        <v>110416702</v>
      </c>
      <c r="I1734">
        <v>92000000</v>
      </c>
      <c r="J1734">
        <f t="shared" si="27"/>
        <v>18416702</v>
      </c>
      <c r="K1734">
        <f>Table1[[#This Row],[Profit]]*100/Table1[[#This Row],[budget]]</f>
        <v>20.018154347826087</v>
      </c>
      <c r="M1734" t="s">
        <v>302</v>
      </c>
    </row>
    <row r="1735" spans="1:16" x14ac:dyDescent="0.45">
      <c r="A1735" t="s">
        <v>151</v>
      </c>
      <c r="B1735">
        <v>89</v>
      </c>
      <c r="C1735" t="s">
        <v>152</v>
      </c>
      <c r="D1735" t="s">
        <v>2687</v>
      </c>
      <c r="E1735" t="s">
        <v>11</v>
      </c>
      <c r="F1735">
        <v>2008</v>
      </c>
      <c r="G1735">
        <v>6.7</v>
      </c>
      <c r="H1735">
        <v>179982968</v>
      </c>
      <c r="I1735">
        <v>150000000</v>
      </c>
      <c r="J1735">
        <f t="shared" si="27"/>
        <v>29982968</v>
      </c>
      <c r="K1735">
        <f>Table1[[#This Row],[Profit]]*100/Table1[[#This Row],[budget]]</f>
        <v>19.988645333333334</v>
      </c>
      <c r="M1735" t="s">
        <v>178</v>
      </c>
      <c r="N1735" t="s">
        <v>6362</v>
      </c>
      <c r="O1735" t="s">
        <v>302</v>
      </c>
      <c r="P1735" t="s">
        <v>6363</v>
      </c>
    </row>
    <row r="1736" spans="1:16" x14ac:dyDescent="0.45">
      <c r="A1736" t="s">
        <v>154</v>
      </c>
      <c r="B1736">
        <v>119</v>
      </c>
      <c r="C1736" t="s">
        <v>58</v>
      </c>
      <c r="D1736" t="s">
        <v>2689</v>
      </c>
      <c r="E1736" t="s">
        <v>11</v>
      </c>
      <c r="F1736">
        <v>2009</v>
      </c>
      <c r="G1736">
        <v>6.7</v>
      </c>
      <c r="H1736">
        <v>179883016</v>
      </c>
      <c r="I1736">
        <v>150000000</v>
      </c>
      <c r="J1736">
        <f t="shared" si="27"/>
        <v>29883016</v>
      </c>
      <c r="K1736">
        <f>Table1[[#This Row],[Profit]]*100/Table1[[#This Row],[budget]]</f>
        <v>19.922010666666665</v>
      </c>
      <c r="M1736" t="s">
        <v>178</v>
      </c>
      <c r="N1736" t="s">
        <v>6364</v>
      </c>
      <c r="O1736" t="s">
        <v>1630</v>
      </c>
      <c r="P1736" t="s">
        <v>1426</v>
      </c>
    </row>
    <row r="1737" spans="1:16" x14ac:dyDescent="0.45">
      <c r="A1737" t="s">
        <v>75</v>
      </c>
      <c r="B1737">
        <v>147</v>
      </c>
      <c r="C1737" t="s">
        <v>311</v>
      </c>
      <c r="D1737" t="s">
        <v>3910</v>
      </c>
      <c r="E1737" t="s">
        <v>11</v>
      </c>
      <c r="F1737">
        <v>1997</v>
      </c>
      <c r="G1737">
        <v>7.8</v>
      </c>
      <c r="H1737">
        <v>41954997</v>
      </c>
      <c r="I1737">
        <v>35000000</v>
      </c>
      <c r="J1737">
        <f t="shared" si="27"/>
        <v>6954997</v>
      </c>
      <c r="K1737">
        <f>Table1[[#This Row],[Profit]]*100/Table1[[#This Row],[budget]]</f>
        <v>19.871420000000001</v>
      </c>
      <c r="M1737" t="s">
        <v>6359</v>
      </c>
      <c r="N1737" t="s">
        <v>589</v>
      </c>
    </row>
    <row r="1738" spans="1:16" x14ac:dyDescent="0.45">
      <c r="A1738" t="s">
        <v>426</v>
      </c>
      <c r="B1738">
        <v>100</v>
      </c>
      <c r="C1738" t="s">
        <v>696</v>
      </c>
      <c r="D1738" t="s">
        <v>4000</v>
      </c>
      <c r="E1738" t="s">
        <v>11</v>
      </c>
      <c r="F1738">
        <v>2002</v>
      </c>
      <c r="G1738">
        <v>6.7</v>
      </c>
      <c r="H1738">
        <v>39532308</v>
      </c>
      <c r="I1738">
        <v>33000000</v>
      </c>
      <c r="J1738">
        <f t="shared" si="27"/>
        <v>6532308</v>
      </c>
      <c r="K1738">
        <f>Table1[[#This Row],[Profit]]*100/Table1[[#This Row],[budget]]</f>
        <v>19.794872727272729</v>
      </c>
      <c r="M1738" t="s">
        <v>999</v>
      </c>
      <c r="N1738" t="s">
        <v>1630</v>
      </c>
    </row>
    <row r="1739" spans="1:16" x14ac:dyDescent="0.45">
      <c r="A1739" t="s">
        <v>2027</v>
      </c>
      <c r="B1739">
        <v>100</v>
      </c>
      <c r="C1739" t="s">
        <v>2142</v>
      </c>
      <c r="D1739" t="s">
        <v>5686</v>
      </c>
      <c r="E1739" t="s">
        <v>11</v>
      </c>
      <c r="F1739">
        <v>2013</v>
      </c>
      <c r="G1739">
        <v>5.4</v>
      </c>
      <c r="H1739">
        <v>7186670</v>
      </c>
      <c r="I1739">
        <v>6000000</v>
      </c>
      <c r="J1739">
        <f t="shared" si="27"/>
        <v>1186670</v>
      </c>
      <c r="K1739">
        <f>Table1[[#This Row],[Profit]]*100/Table1[[#This Row],[budget]]</f>
        <v>19.777833333333334</v>
      </c>
      <c r="M1739" t="s">
        <v>999</v>
      </c>
    </row>
    <row r="1740" spans="1:16" x14ac:dyDescent="0.45">
      <c r="A1740" t="s">
        <v>1222</v>
      </c>
      <c r="B1740">
        <v>95</v>
      </c>
      <c r="C1740" t="s">
        <v>58</v>
      </c>
      <c r="D1740" t="s">
        <v>4120</v>
      </c>
      <c r="E1740" t="s">
        <v>11</v>
      </c>
      <c r="F1740">
        <v>1997</v>
      </c>
      <c r="G1740">
        <v>3.7</v>
      </c>
      <c r="H1740">
        <v>35927406</v>
      </c>
      <c r="I1740">
        <v>30000000</v>
      </c>
      <c r="J1740">
        <f t="shared" si="27"/>
        <v>5927406</v>
      </c>
      <c r="K1740">
        <f>Table1[[#This Row],[Profit]]*100/Table1[[#This Row],[budget]]</f>
        <v>19.758019999999998</v>
      </c>
      <c r="M1740" t="s">
        <v>178</v>
      </c>
      <c r="N1740" t="s">
        <v>6364</v>
      </c>
      <c r="O1740" t="s">
        <v>1630</v>
      </c>
      <c r="P1740" t="s">
        <v>1426</v>
      </c>
    </row>
    <row r="1741" spans="1:16" x14ac:dyDescent="0.45">
      <c r="A1741" t="s">
        <v>678</v>
      </c>
      <c r="B1741">
        <v>111</v>
      </c>
      <c r="C1741" t="s">
        <v>679</v>
      </c>
      <c r="D1741" t="s">
        <v>3275</v>
      </c>
      <c r="E1741" t="s">
        <v>11</v>
      </c>
      <c r="F1741">
        <v>2009</v>
      </c>
      <c r="G1741">
        <v>7.3</v>
      </c>
      <c r="H1741">
        <v>71844424</v>
      </c>
      <c r="I1741">
        <v>60000000</v>
      </c>
      <c r="J1741">
        <f t="shared" si="27"/>
        <v>11844424</v>
      </c>
      <c r="K1741">
        <f>Table1[[#This Row],[Profit]]*100/Table1[[#This Row],[budget]]</f>
        <v>19.740706666666668</v>
      </c>
      <c r="M1741" t="s">
        <v>6360</v>
      </c>
    </row>
    <row r="1742" spans="1:16" x14ac:dyDescent="0.45">
      <c r="A1742" t="s">
        <v>552</v>
      </c>
      <c r="B1742">
        <v>135</v>
      </c>
      <c r="C1742" t="s">
        <v>748</v>
      </c>
      <c r="D1742" t="s">
        <v>3608</v>
      </c>
      <c r="E1742" t="s">
        <v>11</v>
      </c>
      <c r="F1742">
        <v>1996</v>
      </c>
      <c r="G1742">
        <v>6.3</v>
      </c>
      <c r="H1742">
        <v>53854588</v>
      </c>
      <c r="I1742">
        <v>45000000</v>
      </c>
      <c r="J1742">
        <f t="shared" si="27"/>
        <v>8854588</v>
      </c>
      <c r="K1742">
        <f>Table1[[#This Row],[Profit]]*100/Table1[[#This Row],[budget]]</f>
        <v>19.676862222222223</v>
      </c>
      <c r="M1742" t="s">
        <v>589</v>
      </c>
      <c r="N1742" t="s">
        <v>2286</v>
      </c>
      <c r="O1742" t="s">
        <v>6361</v>
      </c>
    </row>
    <row r="1743" spans="1:16" x14ac:dyDescent="0.45">
      <c r="A1743" t="s">
        <v>93</v>
      </c>
      <c r="B1743">
        <v>164</v>
      </c>
      <c r="C1743" t="s">
        <v>589</v>
      </c>
      <c r="D1743" t="s">
        <v>5569</v>
      </c>
      <c r="E1743" t="s">
        <v>11</v>
      </c>
      <c r="F1743">
        <v>1988</v>
      </c>
      <c r="G1743">
        <v>7.6</v>
      </c>
      <c r="H1743">
        <v>8373585</v>
      </c>
      <c r="I1743">
        <v>7000000</v>
      </c>
      <c r="J1743">
        <f t="shared" si="27"/>
        <v>1373585</v>
      </c>
      <c r="K1743">
        <f>Table1[[#This Row],[Profit]]*100/Table1[[#This Row],[budget]]</f>
        <v>19.622642857142857</v>
      </c>
    </row>
    <row r="1744" spans="1:16" x14ac:dyDescent="0.45">
      <c r="A1744" t="s">
        <v>1755</v>
      </c>
      <c r="B1744">
        <v>117</v>
      </c>
      <c r="C1744" t="s">
        <v>1577</v>
      </c>
      <c r="D1744" t="s">
        <v>5161</v>
      </c>
      <c r="E1744" t="s">
        <v>11</v>
      </c>
      <c r="F1744">
        <v>1999</v>
      </c>
      <c r="G1744">
        <v>6.9</v>
      </c>
      <c r="H1744">
        <v>14348123</v>
      </c>
      <c r="I1744">
        <v>12000000</v>
      </c>
      <c r="J1744">
        <f t="shared" si="27"/>
        <v>2348123</v>
      </c>
      <c r="K1744">
        <f>Table1[[#This Row],[Profit]]*100/Table1[[#This Row],[budget]]</f>
        <v>19.567691666666665</v>
      </c>
      <c r="M1744" t="s">
        <v>589</v>
      </c>
      <c r="N1744" t="s">
        <v>6368</v>
      </c>
    </row>
    <row r="1745" spans="1:15" x14ac:dyDescent="0.45">
      <c r="A1745" t="s">
        <v>454</v>
      </c>
      <c r="B1745">
        <v>125</v>
      </c>
      <c r="C1745" t="s">
        <v>302</v>
      </c>
      <c r="D1745" t="s">
        <v>3181</v>
      </c>
      <c r="E1745" t="s">
        <v>11</v>
      </c>
      <c r="F1745">
        <v>2015</v>
      </c>
      <c r="G1745">
        <v>6.4</v>
      </c>
      <c r="H1745">
        <v>81257500</v>
      </c>
      <c r="I1745">
        <v>68000000</v>
      </c>
      <c r="J1745">
        <f t="shared" si="27"/>
        <v>13257500</v>
      </c>
      <c r="K1745">
        <f>Table1[[#This Row],[Profit]]*100/Table1[[#This Row],[budget]]</f>
        <v>19.496323529411764</v>
      </c>
    </row>
    <row r="1746" spans="1:15" x14ac:dyDescent="0.45">
      <c r="A1746" t="s">
        <v>735</v>
      </c>
      <c r="B1746">
        <v>96</v>
      </c>
      <c r="C1746" t="s">
        <v>159</v>
      </c>
      <c r="D1746" t="s">
        <v>3739</v>
      </c>
      <c r="E1746" t="s">
        <v>11</v>
      </c>
      <c r="F1746">
        <v>2004</v>
      </c>
      <c r="G1746">
        <v>6.6</v>
      </c>
      <c r="H1746">
        <v>47781388</v>
      </c>
      <c r="I1746">
        <v>40000000</v>
      </c>
      <c r="J1746">
        <f t="shared" si="27"/>
        <v>7781388</v>
      </c>
      <c r="K1746">
        <f>Table1[[#This Row],[Profit]]*100/Table1[[#This Row],[budget]]</f>
        <v>19.453469999999999</v>
      </c>
      <c r="M1746" t="s">
        <v>1426</v>
      </c>
    </row>
    <row r="1747" spans="1:15" x14ac:dyDescent="0.45">
      <c r="A1747" t="s">
        <v>165</v>
      </c>
      <c r="B1747">
        <v>116</v>
      </c>
      <c r="C1747" t="s">
        <v>127</v>
      </c>
      <c r="D1747" t="s">
        <v>3131</v>
      </c>
      <c r="E1747" t="s">
        <v>11</v>
      </c>
      <c r="F1747">
        <v>2011</v>
      </c>
      <c r="G1747">
        <v>5.8</v>
      </c>
      <c r="H1747">
        <v>83552429</v>
      </c>
      <c r="I1747">
        <v>70000000</v>
      </c>
      <c r="J1747">
        <f t="shared" si="27"/>
        <v>13552429</v>
      </c>
      <c r="K1747">
        <f>Table1[[#This Row],[Profit]]*100/Table1[[#This Row],[budget]]</f>
        <v>19.360612857142858</v>
      </c>
      <c r="M1747" t="s">
        <v>1630</v>
      </c>
    </row>
    <row r="1748" spans="1:15" x14ac:dyDescent="0.45">
      <c r="A1748" t="s">
        <v>317</v>
      </c>
      <c r="B1748">
        <v>116</v>
      </c>
      <c r="C1748" t="s">
        <v>318</v>
      </c>
      <c r="D1748" t="s">
        <v>2863</v>
      </c>
      <c r="E1748" t="s">
        <v>11</v>
      </c>
      <c r="F1748">
        <v>2010</v>
      </c>
      <c r="G1748">
        <v>6.7</v>
      </c>
      <c r="H1748">
        <v>119219978</v>
      </c>
      <c r="I1748">
        <v>100000000</v>
      </c>
      <c r="J1748">
        <f t="shared" si="27"/>
        <v>19219978</v>
      </c>
      <c r="K1748">
        <f>Table1[[#This Row],[Profit]]*100/Table1[[#This Row],[budget]]</f>
        <v>19.219978000000001</v>
      </c>
      <c r="M1748" t="s">
        <v>302</v>
      </c>
      <c r="N1748" t="s">
        <v>6359</v>
      </c>
    </row>
    <row r="1749" spans="1:15" x14ac:dyDescent="0.45">
      <c r="A1749" t="s">
        <v>57</v>
      </c>
      <c r="B1749">
        <v>124</v>
      </c>
      <c r="C1749" t="s">
        <v>392</v>
      </c>
      <c r="D1749" t="s">
        <v>3054</v>
      </c>
      <c r="E1749" t="s">
        <v>11</v>
      </c>
      <c r="F1749">
        <v>2002</v>
      </c>
      <c r="G1749">
        <v>7.2</v>
      </c>
      <c r="H1749">
        <v>92930005</v>
      </c>
      <c r="I1749">
        <v>78000000</v>
      </c>
      <c r="J1749">
        <f t="shared" si="27"/>
        <v>14930005</v>
      </c>
      <c r="K1749">
        <f>Table1[[#This Row],[Profit]]*100/Table1[[#This Row],[budget]]</f>
        <v>19.14103205128205</v>
      </c>
      <c r="M1749" t="s">
        <v>589</v>
      </c>
      <c r="N1749" t="s">
        <v>1426</v>
      </c>
    </row>
    <row r="1750" spans="1:15" x14ac:dyDescent="0.45">
      <c r="A1750" t="s">
        <v>1372</v>
      </c>
      <c r="B1750">
        <v>100</v>
      </c>
      <c r="C1750" t="s">
        <v>392</v>
      </c>
      <c r="D1750" t="s">
        <v>5263</v>
      </c>
      <c r="E1750" t="s">
        <v>11</v>
      </c>
      <c r="F1750">
        <v>2001</v>
      </c>
      <c r="G1750">
        <v>7.3</v>
      </c>
      <c r="H1750">
        <v>13103828</v>
      </c>
      <c r="I1750">
        <v>11000000</v>
      </c>
      <c r="J1750">
        <f t="shared" si="27"/>
        <v>2103828</v>
      </c>
      <c r="K1750">
        <f>Table1[[#This Row],[Profit]]*100/Table1[[#This Row],[budget]]</f>
        <v>19.125709090909091</v>
      </c>
      <c r="M1750" t="s">
        <v>589</v>
      </c>
      <c r="N1750" t="s">
        <v>1426</v>
      </c>
    </row>
    <row r="1751" spans="1:15" x14ac:dyDescent="0.45">
      <c r="A1751" t="s">
        <v>1652</v>
      </c>
      <c r="B1751">
        <v>113</v>
      </c>
      <c r="C1751" t="s">
        <v>48</v>
      </c>
      <c r="D1751" t="s">
        <v>4874</v>
      </c>
      <c r="E1751" t="s">
        <v>11</v>
      </c>
      <c r="F1751">
        <v>2010</v>
      </c>
      <c r="G1751">
        <v>7.2</v>
      </c>
      <c r="H1751">
        <v>19057024</v>
      </c>
      <c r="I1751">
        <v>16000000</v>
      </c>
      <c r="J1751">
        <f t="shared" si="27"/>
        <v>3057024</v>
      </c>
      <c r="K1751">
        <f>Table1[[#This Row],[Profit]]*100/Table1[[#This Row],[budget]]</f>
        <v>19.106400000000001</v>
      </c>
      <c r="M1751" t="s">
        <v>2286</v>
      </c>
    </row>
    <row r="1752" spans="1:15" x14ac:dyDescent="0.45">
      <c r="A1752" t="s">
        <v>189</v>
      </c>
      <c r="B1752">
        <v>97</v>
      </c>
      <c r="C1752" t="s">
        <v>306</v>
      </c>
      <c r="D1752" t="s">
        <v>4467</v>
      </c>
      <c r="E1752" t="s">
        <v>11</v>
      </c>
      <c r="F1752">
        <v>2001</v>
      </c>
      <c r="G1752">
        <v>6.1</v>
      </c>
      <c r="H1752">
        <v>27338033</v>
      </c>
      <c r="I1752">
        <v>23000000</v>
      </c>
      <c r="J1752">
        <f t="shared" si="27"/>
        <v>4338033</v>
      </c>
      <c r="K1752">
        <f>Table1[[#This Row],[Profit]]*100/Table1[[#This Row],[budget]]</f>
        <v>18.861013043478263</v>
      </c>
      <c r="M1752" t="s">
        <v>2286</v>
      </c>
    </row>
    <row r="1753" spans="1:15" x14ac:dyDescent="0.45">
      <c r="A1753" t="s">
        <v>2267</v>
      </c>
      <c r="B1753">
        <v>95</v>
      </c>
      <c r="C1753" t="s">
        <v>187</v>
      </c>
      <c r="D1753" t="s">
        <v>5929</v>
      </c>
      <c r="E1753" t="s">
        <v>11</v>
      </c>
      <c r="F1753">
        <v>1997</v>
      </c>
      <c r="G1753">
        <v>5.3</v>
      </c>
      <c r="H1753">
        <v>3559990</v>
      </c>
      <c r="I1753">
        <v>3000000</v>
      </c>
      <c r="J1753">
        <f t="shared" si="27"/>
        <v>559990</v>
      </c>
      <c r="K1753">
        <f>Table1[[#This Row],[Profit]]*100/Table1[[#This Row],[budget]]</f>
        <v>18.666333333333334</v>
      </c>
      <c r="M1753" t="s">
        <v>6359</v>
      </c>
    </row>
    <row r="1754" spans="1:15" x14ac:dyDescent="0.45">
      <c r="A1754" t="s">
        <v>68</v>
      </c>
      <c r="B1754">
        <v>98</v>
      </c>
      <c r="C1754" t="s">
        <v>259</v>
      </c>
      <c r="D1754" t="s">
        <v>4121</v>
      </c>
      <c r="E1754" t="s">
        <v>11</v>
      </c>
      <c r="F1754">
        <v>2011</v>
      </c>
      <c r="G1754">
        <v>6.1</v>
      </c>
      <c r="H1754">
        <v>35565975</v>
      </c>
      <c r="I1754">
        <v>30000000</v>
      </c>
      <c r="J1754">
        <f t="shared" si="27"/>
        <v>5565975</v>
      </c>
      <c r="K1754">
        <f>Table1[[#This Row],[Profit]]*100/Table1[[#This Row],[budget]]</f>
        <v>18.553249999999998</v>
      </c>
      <c r="M1754" t="s">
        <v>589</v>
      </c>
      <c r="N1754" t="s">
        <v>2286</v>
      </c>
    </row>
    <row r="1755" spans="1:15" x14ac:dyDescent="0.45">
      <c r="A1755" t="s">
        <v>470</v>
      </c>
      <c r="B1755">
        <v>118</v>
      </c>
      <c r="C1755" t="s">
        <v>138</v>
      </c>
      <c r="D1755" t="s">
        <v>3013</v>
      </c>
      <c r="E1755" t="s">
        <v>11</v>
      </c>
      <c r="F1755">
        <v>2010</v>
      </c>
      <c r="G1755">
        <v>6.9</v>
      </c>
      <c r="H1755">
        <v>94822707</v>
      </c>
      <c r="I1755">
        <v>80000000</v>
      </c>
      <c r="J1755">
        <f t="shared" si="27"/>
        <v>14822707</v>
      </c>
      <c r="K1755">
        <f>Table1[[#This Row],[Profit]]*100/Table1[[#This Row],[budget]]</f>
        <v>18.52838375</v>
      </c>
      <c r="M1755" t="s">
        <v>178</v>
      </c>
      <c r="N1755" t="s">
        <v>589</v>
      </c>
      <c r="O1755" t="s">
        <v>1426</v>
      </c>
    </row>
    <row r="1756" spans="1:15" x14ac:dyDescent="0.45">
      <c r="A1756" t="s">
        <v>813</v>
      </c>
      <c r="B1756">
        <v>113</v>
      </c>
      <c r="C1756" t="s">
        <v>318</v>
      </c>
      <c r="D1756" t="s">
        <v>4024</v>
      </c>
      <c r="E1756" t="s">
        <v>11</v>
      </c>
      <c r="F1756">
        <v>2011</v>
      </c>
      <c r="G1756">
        <v>4.4000000000000004</v>
      </c>
      <c r="H1756">
        <v>37911876</v>
      </c>
      <c r="I1756">
        <v>32000000</v>
      </c>
      <c r="J1756">
        <f t="shared" si="27"/>
        <v>5911876</v>
      </c>
      <c r="K1756">
        <f>Table1[[#This Row],[Profit]]*100/Table1[[#This Row],[budget]]</f>
        <v>18.474612499999999</v>
      </c>
      <c r="M1756" t="s">
        <v>302</v>
      </c>
      <c r="N1756" t="s">
        <v>6359</v>
      </c>
    </row>
    <row r="1757" spans="1:15" x14ac:dyDescent="0.45">
      <c r="A1757" t="s">
        <v>233</v>
      </c>
      <c r="B1757">
        <v>119</v>
      </c>
      <c r="C1757" t="s">
        <v>218</v>
      </c>
      <c r="D1757" t="s">
        <v>2826</v>
      </c>
      <c r="E1757" t="s">
        <v>11</v>
      </c>
      <c r="F1757">
        <v>2015</v>
      </c>
      <c r="G1757">
        <v>6.3</v>
      </c>
      <c r="H1757">
        <v>129995817</v>
      </c>
      <c r="I1757">
        <v>110000000</v>
      </c>
      <c r="J1757">
        <f t="shared" si="27"/>
        <v>19995817</v>
      </c>
      <c r="K1757">
        <f>Table1[[#This Row],[Profit]]*100/Table1[[#This Row],[budget]]</f>
        <v>18.178015454545456</v>
      </c>
      <c r="M1757" t="s">
        <v>1630</v>
      </c>
      <c r="N1757" t="s">
        <v>1426</v>
      </c>
    </row>
    <row r="1758" spans="1:15" x14ac:dyDescent="0.45">
      <c r="A1758" t="s">
        <v>1366</v>
      </c>
      <c r="B1758">
        <v>98</v>
      </c>
      <c r="C1758" t="s">
        <v>71</v>
      </c>
      <c r="D1758" t="s">
        <v>5090</v>
      </c>
      <c r="E1758" t="s">
        <v>11</v>
      </c>
      <c r="F1758">
        <v>2002</v>
      </c>
      <c r="G1758">
        <v>4.5999999999999996</v>
      </c>
      <c r="H1758">
        <v>15361537</v>
      </c>
      <c r="I1758">
        <v>13000000</v>
      </c>
      <c r="J1758">
        <f t="shared" si="27"/>
        <v>2361537</v>
      </c>
      <c r="K1758">
        <f>Table1[[#This Row],[Profit]]*100/Table1[[#This Row],[budget]]</f>
        <v>18.165669230769232</v>
      </c>
      <c r="M1758" t="s">
        <v>6359</v>
      </c>
      <c r="N1758" t="s">
        <v>1426</v>
      </c>
    </row>
    <row r="1759" spans="1:15" x14ac:dyDescent="0.45">
      <c r="A1759" t="s">
        <v>153</v>
      </c>
      <c r="B1759">
        <v>105</v>
      </c>
      <c r="C1759" t="s">
        <v>149</v>
      </c>
      <c r="D1759" t="s">
        <v>2688</v>
      </c>
      <c r="E1759" t="s">
        <v>11</v>
      </c>
      <c r="F1759">
        <v>2009</v>
      </c>
      <c r="G1759">
        <v>5.9</v>
      </c>
      <c r="H1759">
        <v>177243721</v>
      </c>
      <c r="I1759">
        <v>150000000</v>
      </c>
      <c r="J1759">
        <f t="shared" si="27"/>
        <v>27243721</v>
      </c>
      <c r="K1759">
        <f>Table1[[#This Row],[Profit]]*100/Table1[[#This Row],[budget]]</f>
        <v>18.162480666666667</v>
      </c>
      <c r="M1759" t="s">
        <v>302</v>
      </c>
      <c r="N1759" t="s">
        <v>6363</v>
      </c>
      <c r="O1759" t="s">
        <v>6364</v>
      </c>
    </row>
    <row r="1760" spans="1:15" x14ac:dyDescent="0.45">
      <c r="A1760" t="s">
        <v>43</v>
      </c>
      <c r="B1760">
        <v>152</v>
      </c>
      <c r="C1760" t="s">
        <v>367</v>
      </c>
      <c r="D1760" t="s">
        <v>2919</v>
      </c>
      <c r="E1760" t="s">
        <v>11</v>
      </c>
      <c r="F1760">
        <v>2001</v>
      </c>
      <c r="G1760">
        <v>7.7</v>
      </c>
      <c r="H1760">
        <v>108638745</v>
      </c>
      <c r="I1760">
        <v>92000000</v>
      </c>
      <c r="J1760">
        <f t="shared" si="27"/>
        <v>16638745</v>
      </c>
      <c r="K1760">
        <f>Table1[[#This Row],[Profit]]*100/Table1[[#This Row],[budget]]</f>
        <v>18.085592391304349</v>
      </c>
      <c r="M1760" t="s">
        <v>6367</v>
      </c>
      <c r="N1760" t="s">
        <v>6368</v>
      </c>
    </row>
    <row r="1761" spans="1:16" x14ac:dyDescent="0.45">
      <c r="A1761" t="s">
        <v>798</v>
      </c>
      <c r="B1761">
        <v>123</v>
      </c>
      <c r="C1761" t="s">
        <v>311</v>
      </c>
      <c r="D1761" t="s">
        <v>3430</v>
      </c>
      <c r="E1761" t="s">
        <v>11</v>
      </c>
      <c r="F1761">
        <v>2015</v>
      </c>
      <c r="G1761">
        <v>7</v>
      </c>
      <c r="H1761">
        <v>62563543</v>
      </c>
      <c r="I1761">
        <v>53000000</v>
      </c>
      <c r="J1761">
        <f t="shared" si="27"/>
        <v>9563543</v>
      </c>
      <c r="K1761">
        <f>Table1[[#This Row],[Profit]]*100/Table1[[#This Row],[budget]]</f>
        <v>18.044420754716981</v>
      </c>
      <c r="M1761" t="s">
        <v>6359</v>
      </c>
      <c r="N1761" t="s">
        <v>589</v>
      </c>
    </row>
    <row r="1762" spans="1:16" x14ac:dyDescent="0.45">
      <c r="A1762" t="s">
        <v>2516</v>
      </c>
      <c r="B1762">
        <v>90</v>
      </c>
      <c r="C1762" t="s">
        <v>909</v>
      </c>
      <c r="D1762" t="s">
        <v>6265</v>
      </c>
      <c r="E1762" t="s">
        <v>11</v>
      </c>
      <c r="F1762">
        <v>2012</v>
      </c>
      <c r="G1762">
        <v>6.4</v>
      </c>
      <c r="H1762">
        <v>318622</v>
      </c>
      <c r="I1762">
        <v>270000</v>
      </c>
      <c r="J1762">
        <f t="shared" si="27"/>
        <v>48622</v>
      </c>
      <c r="K1762">
        <f>Table1[[#This Row],[Profit]]*100/Table1[[#This Row],[budget]]</f>
        <v>18.008148148148148</v>
      </c>
      <c r="M1762" t="s">
        <v>6359</v>
      </c>
      <c r="N1762" t="s">
        <v>589</v>
      </c>
      <c r="O1762" t="s">
        <v>1426</v>
      </c>
    </row>
    <row r="1763" spans="1:16" x14ac:dyDescent="0.45">
      <c r="A1763" t="s">
        <v>544</v>
      </c>
      <c r="B1763">
        <v>112</v>
      </c>
      <c r="C1763" t="s">
        <v>702</v>
      </c>
      <c r="D1763" t="s">
        <v>3562</v>
      </c>
      <c r="E1763" t="s">
        <v>11</v>
      </c>
      <c r="F1763">
        <v>2001</v>
      </c>
      <c r="G1763">
        <v>6.4</v>
      </c>
      <c r="H1763">
        <v>56607223</v>
      </c>
      <c r="I1763">
        <v>48000000</v>
      </c>
      <c r="J1763">
        <f t="shared" si="27"/>
        <v>8607223</v>
      </c>
      <c r="K1763">
        <f>Table1[[#This Row],[Profit]]*100/Table1[[#This Row],[budget]]</f>
        <v>17.931714583333335</v>
      </c>
      <c r="M1763" t="s">
        <v>302</v>
      </c>
    </row>
    <row r="1764" spans="1:16" x14ac:dyDescent="0.45">
      <c r="A1764" t="s">
        <v>1149</v>
      </c>
      <c r="B1764">
        <v>105</v>
      </c>
      <c r="C1764" t="s">
        <v>456</v>
      </c>
      <c r="D1764" t="s">
        <v>4294</v>
      </c>
      <c r="E1764" t="s">
        <v>11</v>
      </c>
      <c r="F1764">
        <v>2013</v>
      </c>
      <c r="G1764">
        <v>6.4</v>
      </c>
      <c r="H1764">
        <v>30659817</v>
      </c>
      <c r="I1764">
        <v>26000000</v>
      </c>
      <c r="J1764">
        <f t="shared" si="27"/>
        <v>4659817</v>
      </c>
      <c r="K1764">
        <f>Table1[[#This Row],[Profit]]*100/Table1[[#This Row],[budget]]</f>
        <v>17.922373076923076</v>
      </c>
      <c r="M1764" t="s">
        <v>589</v>
      </c>
    </row>
    <row r="1765" spans="1:16" x14ac:dyDescent="0.45">
      <c r="A1765" t="s">
        <v>882</v>
      </c>
      <c r="B1765">
        <v>99</v>
      </c>
      <c r="C1765" t="s">
        <v>1280</v>
      </c>
      <c r="D1765" t="s">
        <v>4211</v>
      </c>
      <c r="E1765" t="s">
        <v>11</v>
      </c>
      <c r="F1765">
        <v>2000</v>
      </c>
      <c r="G1765">
        <v>4.9000000000000004</v>
      </c>
      <c r="H1765">
        <v>33000377</v>
      </c>
      <c r="I1765">
        <v>28000000</v>
      </c>
      <c r="J1765">
        <f t="shared" si="27"/>
        <v>5000377</v>
      </c>
      <c r="K1765">
        <f>Table1[[#This Row],[Profit]]*100/Table1[[#This Row],[budget]]</f>
        <v>17.858489285714285</v>
      </c>
      <c r="M1765" t="s">
        <v>6364</v>
      </c>
      <c r="N1765" t="s">
        <v>999</v>
      </c>
      <c r="O1765" t="s">
        <v>1426</v>
      </c>
    </row>
    <row r="1766" spans="1:16" x14ac:dyDescent="0.45">
      <c r="A1766" t="s">
        <v>1080</v>
      </c>
      <c r="B1766">
        <v>82</v>
      </c>
      <c r="C1766" t="s">
        <v>1241</v>
      </c>
      <c r="D1766" t="s">
        <v>4246</v>
      </c>
      <c r="E1766" t="s">
        <v>11</v>
      </c>
      <c r="F1766">
        <v>1999</v>
      </c>
      <c r="G1766">
        <v>5.6</v>
      </c>
      <c r="H1766">
        <v>31768374</v>
      </c>
      <c r="I1766">
        <v>27000000</v>
      </c>
      <c r="J1766">
        <f t="shared" si="27"/>
        <v>4768374</v>
      </c>
      <c r="K1766">
        <f>Table1[[#This Row],[Profit]]*100/Table1[[#This Row],[budget]]</f>
        <v>17.660644444444443</v>
      </c>
      <c r="M1766" t="s">
        <v>302</v>
      </c>
      <c r="N1766" t="s">
        <v>999</v>
      </c>
    </row>
    <row r="1767" spans="1:16" x14ac:dyDescent="0.45">
      <c r="A1767" t="s">
        <v>633</v>
      </c>
      <c r="B1767">
        <v>134</v>
      </c>
      <c r="C1767" t="s">
        <v>1010</v>
      </c>
      <c r="D1767" t="s">
        <v>3742</v>
      </c>
      <c r="E1767" t="s">
        <v>11</v>
      </c>
      <c r="F1767">
        <v>2014</v>
      </c>
      <c r="G1767">
        <v>6.9</v>
      </c>
      <c r="H1767">
        <v>47034272</v>
      </c>
      <c r="I1767">
        <v>40000000</v>
      </c>
      <c r="J1767">
        <f t="shared" si="27"/>
        <v>7034272</v>
      </c>
      <c r="K1767">
        <f>Table1[[#This Row],[Profit]]*100/Table1[[#This Row],[budget]]</f>
        <v>17.58568</v>
      </c>
      <c r="M1767" t="s">
        <v>589</v>
      </c>
      <c r="N1767" t="s">
        <v>6360</v>
      </c>
      <c r="O1767" t="s">
        <v>6365</v>
      </c>
    </row>
    <row r="1768" spans="1:16" x14ac:dyDescent="0.45">
      <c r="A1768" t="s">
        <v>1223</v>
      </c>
      <c r="B1768">
        <v>100</v>
      </c>
      <c r="C1768" t="s">
        <v>821</v>
      </c>
      <c r="D1768" t="s">
        <v>4122</v>
      </c>
      <c r="E1768" t="s">
        <v>11</v>
      </c>
      <c r="F1768">
        <v>2013</v>
      </c>
      <c r="G1768">
        <v>5.9</v>
      </c>
      <c r="H1768">
        <v>35266619</v>
      </c>
      <c r="I1768">
        <v>30000000</v>
      </c>
      <c r="J1768">
        <f t="shared" si="27"/>
        <v>5266619</v>
      </c>
      <c r="K1768">
        <f>Table1[[#This Row],[Profit]]*100/Table1[[#This Row],[budget]]</f>
        <v>17.555396666666667</v>
      </c>
      <c r="M1768" t="s">
        <v>6364</v>
      </c>
      <c r="N1768" t="s">
        <v>999</v>
      </c>
    </row>
    <row r="1769" spans="1:16" x14ac:dyDescent="0.45">
      <c r="A1769" t="s">
        <v>1273</v>
      </c>
      <c r="B1769">
        <v>115</v>
      </c>
      <c r="C1769" t="s">
        <v>994</v>
      </c>
      <c r="D1769" t="s">
        <v>4500</v>
      </c>
      <c r="E1769" t="s">
        <v>11</v>
      </c>
      <c r="F1769">
        <v>1993</v>
      </c>
      <c r="G1769">
        <v>7.4</v>
      </c>
      <c r="H1769">
        <v>25842000</v>
      </c>
      <c r="I1769">
        <v>22000000</v>
      </c>
      <c r="J1769">
        <f t="shared" si="27"/>
        <v>3842000</v>
      </c>
      <c r="K1769">
        <f>Table1[[#This Row],[Profit]]*100/Table1[[#This Row],[budget]]</f>
        <v>17.463636363636365</v>
      </c>
      <c r="M1769" t="s">
        <v>589</v>
      </c>
      <c r="N1769" t="s">
        <v>2286</v>
      </c>
    </row>
    <row r="1770" spans="1:16" x14ac:dyDescent="0.45">
      <c r="A1770" t="s">
        <v>1539</v>
      </c>
      <c r="B1770">
        <v>107</v>
      </c>
      <c r="C1770" t="s">
        <v>48</v>
      </c>
      <c r="D1770" t="s">
        <v>5084</v>
      </c>
      <c r="E1770" t="s">
        <v>11</v>
      </c>
      <c r="F1770">
        <v>2002</v>
      </c>
      <c r="G1770">
        <v>7.4</v>
      </c>
      <c r="H1770">
        <v>15854988</v>
      </c>
      <c r="I1770">
        <v>13500000</v>
      </c>
      <c r="J1770">
        <f t="shared" si="27"/>
        <v>2354988</v>
      </c>
      <c r="K1770">
        <f>Table1[[#This Row],[Profit]]*100/Table1[[#This Row],[budget]]</f>
        <v>17.444355555555557</v>
      </c>
      <c r="M1770" t="s">
        <v>2286</v>
      </c>
    </row>
    <row r="1771" spans="1:16" x14ac:dyDescent="0.45">
      <c r="A1771" t="s">
        <v>331</v>
      </c>
      <c r="B1771">
        <v>81</v>
      </c>
      <c r="C1771" t="s">
        <v>456</v>
      </c>
      <c r="D1771" t="s">
        <v>4730</v>
      </c>
      <c r="E1771" t="s">
        <v>11</v>
      </c>
      <c r="F1771">
        <v>2002</v>
      </c>
      <c r="G1771">
        <v>7.7</v>
      </c>
      <c r="H1771">
        <v>22245861</v>
      </c>
      <c r="I1771">
        <v>19000000</v>
      </c>
      <c r="J1771">
        <f t="shared" si="27"/>
        <v>3245861</v>
      </c>
      <c r="K1771">
        <f>Table1[[#This Row],[Profit]]*100/Table1[[#This Row],[budget]]</f>
        <v>17.08347894736842</v>
      </c>
      <c r="M1771" t="s">
        <v>589</v>
      </c>
    </row>
    <row r="1772" spans="1:16" x14ac:dyDescent="0.45">
      <c r="A1772" t="s">
        <v>1916</v>
      </c>
      <c r="B1772">
        <v>108</v>
      </c>
      <c r="C1772" t="s">
        <v>1077</v>
      </c>
      <c r="D1772" t="s">
        <v>5339</v>
      </c>
      <c r="E1772" t="s">
        <v>11</v>
      </c>
      <c r="F1772">
        <v>2005</v>
      </c>
      <c r="G1772">
        <v>7</v>
      </c>
      <c r="H1772">
        <v>11703287</v>
      </c>
      <c r="I1772">
        <v>10000000</v>
      </c>
      <c r="J1772">
        <f t="shared" si="27"/>
        <v>1703287</v>
      </c>
      <c r="K1772">
        <f>Table1[[#This Row],[Profit]]*100/Table1[[#This Row],[budget]]</f>
        <v>17.032869999999999</v>
      </c>
      <c r="M1772" t="s">
        <v>589</v>
      </c>
    </row>
    <row r="1773" spans="1:16" x14ac:dyDescent="0.45">
      <c r="A1773" t="s">
        <v>1351</v>
      </c>
      <c r="B1773">
        <v>93</v>
      </c>
      <c r="C1773" t="s">
        <v>1352</v>
      </c>
      <c r="D1773" t="s">
        <v>4362</v>
      </c>
      <c r="E1773" t="s">
        <v>11</v>
      </c>
      <c r="F1773">
        <v>1997</v>
      </c>
      <c r="G1773">
        <v>3.3</v>
      </c>
      <c r="H1773">
        <v>29247405</v>
      </c>
      <c r="I1773">
        <v>25000000</v>
      </c>
      <c r="J1773">
        <f t="shared" si="27"/>
        <v>4247405</v>
      </c>
      <c r="K1773">
        <f>Table1[[#This Row],[Profit]]*100/Table1[[#This Row],[budget]]</f>
        <v>16.989619999999999</v>
      </c>
      <c r="M1773" t="s">
        <v>6363</v>
      </c>
      <c r="N1773" t="s">
        <v>6360</v>
      </c>
    </row>
    <row r="1774" spans="1:16" x14ac:dyDescent="0.45">
      <c r="A1774" t="s">
        <v>1496</v>
      </c>
      <c r="B1774">
        <v>104</v>
      </c>
      <c r="C1774" t="s">
        <v>48</v>
      </c>
      <c r="D1774" t="s">
        <v>4621</v>
      </c>
      <c r="E1774" t="s">
        <v>11</v>
      </c>
      <c r="F1774">
        <v>2014</v>
      </c>
      <c r="G1774">
        <v>6.3</v>
      </c>
      <c r="H1774">
        <v>23393765</v>
      </c>
      <c r="I1774">
        <v>20000000</v>
      </c>
      <c r="J1774">
        <f t="shared" si="27"/>
        <v>3393765</v>
      </c>
      <c r="K1774">
        <f>Table1[[#This Row],[Profit]]*100/Table1[[#This Row],[budget]]</f>
        <v>16.968824999999999</v>
      </c>
      <c r="M1774" t="s">
        <v>2286</v>
      </c>
    </row>
    <row r="1775" spans="1:16" x14ac:dyDescent="0.45">
      <c r="A1775" t="s">
        <v>30</v>
      </c>
      <c r="B1775">
        <v>149</v>
      </c>
      <c r="C1775" t="s">
        <v>58</v>
      </c>
      <c r="D1775" t="s">
        <v>2612</v>
      </c>
      <c r="E1775" t="s">
        <v>11</v>
      </c>
      <c r="F1775">
        <v>2014</v>
      </c>
      <c r="G1775">
        <v>8</v>
      </c>
      <c r="H1775">
        <v>233914986</v>
      </c>
      <c r="I1775">
        <v>200000000</v>
      </c>
      <c r="J1775">
        <f t="shared" si="27"/>
        <v>33914986</v>
      </c>
      <c r="K1775">
        <f>Table1[[#This Row],[Profit]]*100/Table1[[#This Row],[budget]]</f>
        <v>16.957492999999999</v>
      </c>
      <c r="M1775" t="s">
        <v>178</v>
      </c>
      <c r="N1775" t="s">
        <v>6364</v>
      </c>
      <c r="O1775" t="s">
        <v>1630</v>
      </c>
      <c r="P1775" t="s">
        <v>1426</v>
      </c>
    </row>
    <row r="1776" spans="1:16" x14ac:dyDescent="0.45">
      <c r="A1776" t="s">
        <v>62</v>
      </c>
      <c r="B1776">
        <v>165</v>
      </c>
      <c r="C1776" t="s">
        <v>21</v>
      </c>
      <c r="D1776" t="s">
        <v>2594</v>
      </c>
      <c r="E1776" t="s">
        <v>11</v>
      </c>
      <c r="F1776">
        <v>2014</v>
      </c>
      <c r="G1776">
        <v>5.7</v>
      </c>
      <c r="H1776">
        <v>245428137</v>
      </c>
      <c r="I1776">
        <v>210000000</v>
      </c>
      <c r="J1776">
        <f t="shared" si="27"/>
        <v>35428137</v>
      </c>
      <c r="K1776">
        <f>Table1[[#This Row],[Profit]]*100/Table1[[#This Row],[budget]]</f>
        <v>16.870541428571428</v>
      </c>
      <c r="M1776" t="s">
        <v>178</v>
      </c>
      <c r="N1776" t="s">
        <v>1630</v>
      </c>
    </row>
    <row r="1777" spans="1:18" x14ac:dyDescent="0.45">
      <c r="A1777" t="s">
        <v>93</v>
      </c>
      <c r="B1777">
        <v>240</v>
      </c>
      <c r="C1777" t="s">
        <v>338</v>
      </c>
      <c r="D1777" t="s">
        <v>2874</v>
      </c>
      <c r="E1777" t="s">
        <v>11</v>
      </c>
      <c r="F1777">
        <v>2013</v>
      </c>
      <c r="G1777">
        <v>8.1999999999999993</v>
      </c>
      <c r="H1777">
        <v>116866727</v>
      </c>
      <c r="I1777">
        <v>100000000</v>
      </c>
      <c r="J1777">
        <f t="shared" si="27"/>
        <v>16866727</v>
      </c>
      <c r="K1777">
        <f>Table1[[#This Row],[Profit]]*100/Table1[[#This Row],[budget]]</f>
        <v>16.866727000000001</v>
      </c>
      <c r="M1777" t="s">
        <v>302</v>
      </c>
      <c r="N1777" t="s">
        <v>6359</v>
      </c>
      <c r="O1777" t="s">
        <v>589</v>
      </c>
    </row>
    <row r="1778" spans="1:18" x14ac:dyDescent="0.45">
      <c r="A1778" t="s">
        <v>764</v>
      </c>
      <c r="B1778">
        <v>95</v>
      </c>
      <c r="C1778" t="s">
        <v>923</v>
      </c>
      <c r="D1778" t="s">
        <v>3609</v>
      </c>
      <c r="E1778" t="s">
        <v>11</v>
      </c>
      <c r="F1778">
        <v>2005</v>
      </c>
      <c r="G1778">
        <v>5.6</v>
      </c>
      <c r="H1778">
        <v>52580895</v>
      </c>
      <c r="I1778">
        <v>45000000</v>
      </c>
      <c r="J1778">
        <f t="shared" si="27"/>
        <v>7580895</v>
      </c>
      <c r="K1778">
        <f>Table1[[#This Row],[Profit]]*100/Table1[[#This Row],[budget]]</f>
        <v>16.846433333333334</v>
      </c>
      <c r="M1778" t="s">
        <v>6363</v>
      </c>
      <c r="N1778" t="s">
        <v>2286</v>
      </c>
      <c r="O1778" t="s">
        <v>6361</v>
      </c>
    </row>
    <row r="1779" spans="1:18" x14ac:dyDescent="0.45">
      <c r="A1779" t="s">
        <v>1291</v>
      </c>
      <c r="B1779">
        <v>92</v>
      </c>
      <c r="C1779" t="s">
        <v>854</v>
      </c>
      <c r="D1779" t="s">
        <v>4905</v>
      </c>
      <c r="E1779" t="s">
        <v>11</v>
      </c>
      <c r="F1779">
        <v>2006</v>
      </c>
      <c r="G1779">
        <v>7.4</v>
      </c>
      <c r="H1779">
        <v>17508670</v>
      </c>
      <c r="I1779">
        <v>15000000</v>
      </c>
      <c r="J1779">
        <f t="shared" si="27"/>
        <v>2508670</v>
      </c>
      <c r="K1779">
        <f>Table1[[#This Row],[Profit]]*100/Table1[[#This Row],[budget]]</f>
        <v>16.724466666666668</v>
      </c>
      <c r="M1779" t="s">
        <v>589</v>
      </c>
      <c r="N1779" t="s">
        <v>2286</v>
      </c>
      <c r="O1779" t="s">
        <v>1426</v>
      </c>
    </row>
    <row r="1780" spans="1:18" x14ac:dyDescent="0.45">
      <c r="A1780" t="s">
        <v>1092</v>
      </c>
      <c r="B1780">
        <v>107</v>
      </c>
      <c r="C1780" t="s">
        <v>1093</v>
      </c>
      <c r="D1780" t="s">
        <v>3859</v>
      </c>
      <c r="E1780" t="s">
        <v>11</v>
      </c>
      <c r="F1780">
        <v>2014</v>
      </c>
      <c r="G1780">
        <v>6.4</v>
      </c>
      <c r="H1780">
        <v>42019483</v>
      </c>
      <c r="I1780">
        <v>36000000</v>
      </c>
      <c r="J1780">
        <f t="shared" si="27"/>
        <v>6019483</v>
      </c>
      <c r="K1780">
        <f>Table1[[#This Row],[Profit]]*100/Table1[[#This Row],[budget]]</f>
        <v>16.72078611111111</v>
      </c>
      <c r="M1780" t="s">
        <v>6363</v>
      </c>
    </row>
    <row r="1781" spans="1:18" x14ac:dyDescent="0.45">
      <c r="A1781" t="s">
        <v>836</v>
      </c>
      <c r="B1781">
        <v>78</v>
      </c>
      <c r="C1781" t="s">
        <v>90</v>
      </c>
      <c r="D1781" t="s">
        <v>3489</v>
      </c>
      <c r="E1781" t="s">
        <v>11</v>
      </c>
      <c r="F1781">
        <v>2006</v>
      </c>
      <c r="G1781">
        <v>6.6</v>
      </c>
      <c r="H1781">
        <v>58336565</v>
      </c>
      <c r="I1781">
        <v>50000000</v>
      </c>
      <c r="J1781">
        <f t="shared" si="27"/>
        <v>8336565</v>
      </c>
      <c r="K1781">
        <f>Table1[[#This Row],[Profit]]*100/Table1[[#This Row],[budget]]</f>
        <v>16.67313</v>
      </c>
      <c r="M1781" t="s">
        <v>6362</v>
      </c>
      <c r="N1781" t="s">
        <v>302</v>
      </c>
      <c r="O1781" t="s">
        <v>6363</v>
      </c>
    </row>
    <row r="1782" spans="1:18" x14ac:dyDescent="0.45">
      <c r="A1782" t="s">
        <v>550</v>
      </c>
      <c r="B1782">
        <v>94</v>
      </c>
      <c r="C1782" t="s">
        <v>797</v>
      </c>
      <c r="D1782" t="s">
        <v>3463</v>
      </c>
      <c r="E1782" t="s">
        <v>11</v>
      </c>
      <c r="F1782">
        <v>1997</v>
      </c>
      <c r="G1782">
        <v>7.1</v>
      </c>
      <c r="H1782">
        <v>58297830</v>
      </c>
      <c r="I1782">
        <v>50000000</v>
      </c>
      <c r="J1782">
        <f t="shared" si="27"/>
        <v>8297830</v>
      </c>
      <c r="K1782">
        <f>Table1[[#This Row],[Profit]]*100/Table1[[#This Row],[budget]]</f>
        <v>16.595659999999999</v>
      </c>
      <c r="M1782" t="s">
        <v>6362</v>
      </c>
      <c r="N1782" t="s">
        <v>589</v>
      </c>
      <c r="O1782" t="s">
        <v>6363</v>
      </c>
      <c r="P1782" t="s">
        <v>6364</v>
      </c>
      <c r="Q1782" t="s">
        <v>6365</v>
      </c>
      <c r="R1782" t="s">
        <v>6366</v>
      </c>
    </row>
    <row r="1783" spans="1:18" x14ac:dyDescent="0.45">
      <c r="A1783" t="s">
        <v>384</v>
      </c>
      <c r="B1783">
        <v>97</v>
      </c>
      <c r="C1783" t="s">
        <v>1280</v>
      </c>
      <c r="D1783" t="s">
        <v>4617</v>
      </c>
      <c r="E1783" t="s">
        <v>11</v>
      </c>
      <c r="F1783">
        <v>2006</v>
      </c>
      <c r="G1783">
        <v>5.3</v>
      </c>
      <c r="H1783">
        <v>23292105</v>
      </c>
      <c r="I1783">
        <v>20000000</v>
      </c>
      <c r="J1783">
        <f t="shared" si="27"/>
        <v>3292105</v>
      </c>
      <c r="K1783">
        <f>Table1[[#This Row],[Profit]]*100/Table1[[#This Row],[budget]]</f>
        <v>16.460525000000001</v>
      </c>
      <c r="M1783" t="s">
        <v>6364</v>
      </c>
      <c r="N1783" t="s">
        <v>999</v>
      </c>
      <c r="O1783" t="s">
        <v>1426</v>
      </c>
    </row>
    <row r="1784" spans="1:18" x14ac:dyDescent="0.45">
      <c r="A1784" t="s">
        <v>1585</v>
      </c>
      <c r="B1784">
        <v>91</v>
      </c>
      <c r="C1784" t="s">
        <v>527</v>
      </c>
      <c r="D1784" t="s">
        <v>5056</v>
      </c>
      <c r="E1784" t="s">
        <v>11</v>
      </c>
      <c r="F1784">
        <v>2005</v>
      </c>
      <c r="G1784">
        <v>5</v>
      </c>
      <c r="H1784">
        <v>16298046</v>
      </c>
      <c r="I1784">
        <v>14000000</v>
      </c>
      <c r="J1784">
        <f t="shared" si="27"/>
        <v>2298046</v>
      </c>
      <c r="K1784">
        <f>Table1[[#This Row],[Profit]]*100/Table1[[#This Row],[budget]]</f>
        <v>16.414614285714286</v>
      </c>
      <c r="M1784" t="s">
        <v>6366</v>
      </c>
      <c r="N1784" t="s">
        <v>1426</v>
      </c>
    </row>
    <row r="1785" spans="1:18" x14ac:dyDescent="0.45">
      <c r="A1785" t="s">
        <v>709</v>
      </c>
      <c r="B1785">
        <v>117</v>
      </c>
      <c r="C1785" t="s">
        <v>187</v>
      </c>
      <c r="D1785" t="s">
        <v>4994</v>
      </c>
      <c r="E1785" t="s">
        <v>11</v>
      </c>
      <c r="F1785">
        <v>1998</v>
      </c>
      <c r="G1785">
        <v>8.1999999999999993</v>
      </c>
      <c r="H1785">
        <v>17439163</v>
      </c>
      <c r="I1785">
        <v>15000000</v>
      </c>
      <c r="J1785">
        <f t="shared" si="27"/>
        <v>2439163</v>
      </c>
      <c r="K1785">
        <f>Table1[[#This Row],[Profit]]*100/Table1[[#This Row],[budget]]</f>
        <v>16.261086666666667</v>
      </c>
      <c r="M1785" t="s">
        <v>6359</v>
      </c>
    </row>
    <row r="1786" spans="1:18" x14ac:dyDescent="0.45">
      <c r="A1786" t="s">
        <v>380</v>
      </c>
      <c r="B1786">
        <v>103</v>
      </c>
      <c r="C1786" t="s">
        <v>209</v>
      </c>
      <c r="D1786" t="s">
        <v>3912</v>
      </c>
      <c r="E1786" t="s">
        <v>11</v>
      </c>
      <c r="F1786">
        <v>2008</v>
      </c>
      <c r="G1786">
        <v>5.4</v>
      </c>
      <c r="H1786">
        <v>40687294</v>
      </c>
      <c r="I1786">
        <v>35000000</v>
      </c>
      <c r="J1786">
        <f t="shared" si="27"/>
        <v>5687294</v>
      </c>
      <c r="K1786">
        <f>Table1[[#This Row],[Profit]]*100/Table1[[#This Row],[budget]]</f>
        <v>16.249411428571428</v>
      </c>
      <c r="M1786" t="s">
        <v>6359</v>
      </c>
      <c r="N1786" t="s">
        <v>589</v>
      </c>
      <c r="O1786" t="s">
        <v>6366</v>
      </c>
      <c r="P1786" t="s">
        <v>1426</v>
      </c>
    </row>
    <row r="1787" spans="1:18" x14ac:dyDescent="0.45">
      <c r="A1787" t="s">
        <v>471</v>
      </c>
      <c r="B1787">
        <v>90</v>
      </c>
      <c r="C1787" t="s">
        <v>472</v>
      </c>
      <c r="D1787" t="s">
        <v>3014</v>
      </c>
      <c r="E1787" t="s">
        <v>11</v>
      </c>
      <c r="F1787">
        <v>1997</v>
      </c>
      <c r="G1787">
        <v>5.2</v>
      </c>
      <c r="H1787">
        <v>92969824</v>
      </c>
      <c r="I1787">
        <v>80000000</v>
      </c>
      <c r="J1787">
        <f t="shared" si="27"/>
        <v>12969824</v>
      </c>
      <c r="K1787">
        <f>Table1[[#This Row],[Profit]]*100/Table1[[#This Row],[budget]]</f>
        <v>16.21228</v>
      </c>
      <c r="M1787" t="s">
        <v>6363</v>
      </c>
      <c r="N1787" t="s">
        <v>1630</v>
      </c>
    </row>
    <row r="1788" spans="1:18" x14ac:dyDescent="0.45">
      <c r="A1788" t="s">
        <v>136</v>
      </c>
      <c r="B1788">
        <v>104</v>
      </c>
      <c r="C1788" t="s">
        <v>101</v>
      </c>
      <c r="D1788" t="s">
        <v>3257</v>
      </c>
      <c r="E1788" t="s">
        <v>11</v>
      </c>
      <c r="F1788">
        <v>2000</v>
      </c>
      <c r="G1788">
        <v>6.1</v>
      </c>
      <c r="H1788">
        <v>69688384</v>
      </c>
      <c r="I1788">
        <v>60000000</v>
      </c>
      <c r="J1788">
        <f t="shared" si="27"/>
        <v>9688384</v>
      </c>
      <c r="K1788">
        <f>Table1[[#This Row],[Profit]]*100/Table1[[#This Row],[budget]]</f>
        <v>16.147306666666665</v>
      </c>
      <c r="M1788" t="s">
        <v>6363</v>
      </c>
      <c r="N1788" t="s">
        <v>6364</v>
      </c>
    </row>
    <row r="1789" spans="1:18" x14ac:dyDescent="0.45">
      <c r="A1789" t="s">
        <v>1702</v>
      </c>
      <c r="B1789">
        <v>84</v>
      </c>
      <c r="C1789" t="s">
        <v>711</v>
      </c>
      <c r="D1789" t="s">
        <v>4971</v>
      </c>
      <c r="E1789" t="s">
        <v>11</v>
      </c>
      <c r="F1789">
        <v>1998</v>
      </c>
      <c r="G1789">
        <v>5.5</v>
      </c>
      <c r="H1789">
        <v>17411331</v>
      </c>
      <c r="I1789">
        <v>15000000</v>
      </c>
      <c r="J1789">
        <f t="shared" si="27"/>
        <v>2411331</v>
      </c>
      <c r="K1789">
        <f>Table1[[#This Row],[Profit]]*100/Table1[[#This Row],[budget]]</f>
        <v>16.07554</v>
      </c>
      <c r="M1789" t="s">
        <v>6366</v>
      </c>
      <c r="N1789" t="s">
        <v>1630</v>
      </c>
      <c r="O1789" t="s">
        <v>1426</v>
      </c>
    </row>
    <row r="1790" spans="1:18" x14ac:dyDescent="0.45">
      <c r="A1790" t="s">
        <v>1487</v>
      </c>
      <c r="B1790">
        <v>109</v>
      </c>
      <c r="C1790" t="s">
        <v>1367</v>
      </c>
      <c r="D1790" t="s">
        <v>4614</v>
      </c>
      <c r="E1790" t="s">
        <v>11</v>
      </c>
      <c r="F1790">
        <v>2011</v>
      </c>
      <c r="G1790">
        <v>5.8</v>
      </c>
      <c r="H1790">
        <v>23179303</v>
      </c>
      <c r="I1790">
        <v>20000000</v>
      </c>
      <c r="J1790">
        <f t="shared" si="27"/>
        <v>3179303</v>
      </c>
      <c r="K1790">
        <f>Table1[[#This Row],[Profit]]*100/Table1[[#This Row],[budget]]</f>
        <v>15.896515000000001</v>
      </c>
      <c r="M1790" t="s">
        <v>302</v>
      </c>
      <c r="N1790" t="s">
        <v>6363</v>
      </c>
      <c r="O1790" t="s">
        <v>2286</v>
      </c>
    </row>
    <row r="1791" spans="1:18" x14ac:dyDescent="0.45">
      <c r="A1791" t="s">
        <v>1299</v>
      </c>
      <c r="B1791">
        <v>102</v>
      </c>
      <c r="C1791" t="s">
        <v>302</v>
      </c>
      <c r="D1791" t="s">
        <v>5595</v>
      </c>
      <c r="E1791" t="s">
        <v>11</v>
      </c>
      <c r="F1791">
        <v>1993</v>
      </c>
      <c r="G1791">
        <v>7.7</v>
      </c>
      <c r="H1791">
        <v>7993039</v>
      </c>
      <c r="I1791">
        <v>6900000</v>
      </c>
      <c r="J1791">
        <f t="shared" si="27"/>
        <v>1093039</v>
      </c>
      <c r="K1791">
        <f>Table1[[#This Row],[Profit]]*100/Table1[[#This Row],[budget]]</f>
        <v>15.841144927536233</v>
      </c>
    </row>
    <row r="1792" spans="1:18" x14ac:dyDescent="0.45">
      <c r="A1792" t="s">
        <v>304</v>
      </c>
      <c r="B1792">
        <v>106</v>
      </c>
      <c r="C1792" t="s">
        <v>259</v>
      </c>
      <c r="D1792" t="s">
        <v>3546</v>
      </c>
      <c r="E1792" t="s">
        <v>11</v>
      </c>
      <c r="F1792">
        <v>2004</v>
      </c>
      <c r="G1792">
        <v>6.1</v>
      </c>
      <c r="H1792">
        <v>57887882</v>
      </c>
      <c r="I1792">
        <v>50000000</v>
      </c>
      <c r="J1792">
        <f t="shared" si="27"/>
        <v>7887882</v>
      </c>
      <c r="K1792">
        <f>Table1[[#This Row],[Profit]]*100/Table1[[#This Row],[budget]]</f>
        <v>15.775764000000001</v>
      </c>
      <c r="M1792" t="s">
        <v>589</v>
      </c>
      <c r="N1792" t="s">
        <v>2286</v>
      </c>
    </row>
    <row r="1793" spans="1:17" x14ac:dyDescent="0.45">
      <c r="A1793" t="s">
        <v>294</v>
      </c>
      <c r="B1793">
        <v>117</v>
      </c>
      <c r="C1793" t="s">
        <v>306</v>
      </c>
      <c r="D1793" t="s">
        <v>3688</v>
      </c>
      <c r="E1793" t="s">
        <v>11</v>
      </c>
      <c r="F1793">
        <v>2014</v>
      </c>
      <c r="G1793">
        <v>6.5</v>
      </c>
      <c r="H1793">
        <v>46280507</v>
      </c>
      <c r="I1793">
        <v>40000000</v>
      </c>
      <c r="J1793">
        <f t="shared" si="27"/>
        <v>6280507</v>
      </c>
      <c r="K1793">
        <f>Table1[[#This Row],[Profit]]*100/Table1[[#This Row],[budget]]</f>
        <v>15.7012675</v>
      </c>
      <c r="M1793" t="s">
        <v>2286</v>
      </c>
    </row>
    <row r="1794" spans="1:17" x14ac:dyDescent="0.45">
      <c r="A1794" t="s">
        <v>1224</v>
      </c>
      <c r="B1794">
        <v>118</v>
      </c>
      <c r="C1794" t="s">
        <v>978</v>
      </c>
      <c r="D1794" t="s">
        <v>4123</v>
      </c>
      <c r="E1794" t="s">
        <v>11</v>
      </c>
      <c r="F1794">
        <v>2006</v>
      </c>
      <c r="G1794">
        <v>6.7</v>
      </c>
      <c r="H1794">
        <v>34703228</v>
      </c>
      <c r="I1794">
        <v>30000000</v>
      </c>
      <c r="J1794">
        <f t="shared" ref="J1794:J1857" si="28">H1794-I1794</f>
        <v>4703228</v>
      </c>
      <c r="K1794">
        <f>Table1[[#This Row],[Profit]]*100/Table1[[#This Row],[budget]]</f>
        <v>15.677426666666667</v>
      </c>
      <c r="M1794" t="s">
        <v>6360</v>
      </c>
    </row>
    <row r="1795" spans="1:17" x14ac:dyDescent="0.45">
      <c r="A1795" t="s">
        <v>594</v>
      </c>
      <c r="B1795">
        <v>101</v>
      </c>
      <c r="C1795" t="s">
        <v>88</v>
      </c>
      <c r="D1795" t="s">
        <v>4172</v>
      </c>
      <c r="E1795" t="s">
        <v>11</v>
      </c>
      <c r="F1795">
        <v>2003</v>
      </c>
      <c r="G1795">
        <v>5.8</v>
      </c>
      <c r="H1795">
        <v>34604054</v>
      </c>
      <c r="I1795">
        <v>30000000</v>
      </c>
      <c r="J1795">
        <f t="shared" si="28"/>
        <v>4604054</v>
      </c>
      <c r="K1795">
        <f>Table1[[#This Row],[Profit]]*100/Table1[[#This Row],[budget]]</f>
        <v>15.346846666666666</v>
      </c>
      <c r="M1795" t="s">
        <v>6359</v>
      </c>
      <c r="N1795" t="s">
        <v>589</v>
      </c>
      <c r="O1795" t="s">
        <v>1426</v>
      </c>
    </row>
    <row r="1796" spans="1:17" x14ac:dyDescent="0.45">
      <c r="A1796" t="s">
        <v>480</v>
      </c>
      <c r="B1796">
        <v>110</v>
      </c>
      <c r="C1796" t="s">
        <v>642</v>
      </c>
      <c r="D1796" t="s">
        <v>4384</v>
      </c>
      <c r="E1796" t="s">
        <v>11</v>
      </c>
      <c r="F1796">
        <v>2014</v>
      </c>
      <c r="G1796">
        <v>6.8</v>
      </c>
      <c r="H1796">
        <v>28831145</v>
      </c>
      <c r="I1796">
        <v>25000000</v>
      </c>
      <c r="J1796">
        <f t="shared" si="28"/>
        <v>3831145</v>
      </c>
      <c r="K1796">
        <f>Table1[[#This Row],[Profit]]*100/Table1[[#This Row],[budget]]</f>
        <v>15.324579999999999</v>
      </c>
      <c r="M1796" t="s">
        <v>6361</v>
      </c>
    </row>
    <row r="1797" spans="1:17" x14ac:dyDescent="0.45">
      <c r="A1797" t="s">
        <v>419</v>
      </c>
      <c r="B1797">
        <v>97</v>
      </c>
      <c r="C1797" t="s">
        <v>82</v>
      </c>
      <c r="D1797" t="s">
        <v>3386</v>
      </c>
      <c r="E1797" t="s">
        <v>11</v>
      </c>
      <c r="F1797">
        <v>1989</v>
      </c>
      <c r="G1797">
        <v>6.3</v>
      </c>
      <c r="H1797">
        <v>63408614</v>
      </c>
      <c r="I1797">
        <v>55000000</v>
      </c>
      <c r="J1797">
        <f t="shared" si="28"/>
        <v>8408614</v>
      </c>
      <c r="K1797">
        <f>Table1[[#This Row],[Profit]]*100/Table1[[#This Row],[budget]]</f>
        <v>15.28838909090909</v>
      </c>
      <c r="M1797" t="s">
        <v>302</v>
      </c>
      <c r="N1797" t="s">
        <v>6359</v>
      </c>
      <c r="O1797" t="s">
        <v>1426</v>
      </c>
    </row>
    <row r="1798" spans="1:17" x14ac:dyDescent="0.45">
      <c r="A1798" t="s">
        <v>1074</v>
      </c>
      <c r="B1798">
        <v>123</v>
      </c>
      <c r="C1798" t="s">
        <v>710</v>
      </c>
      <c r="D1798" t="s">
        <v>3882</v>
      </c>
      <c r="E1798" t="s">
        <v>11</v>
      </c>
      <c r="F1798">
        <v>2001</v>
      </c>
      <c r="G1798">
        <v>6.2</v>
      </c>
      <c r="H1798">
        <v>40334024</v>
      </c>
      <c r="I1798">
        <v>35000000</v>
      </c>
      <c r="J1798">
        <f t="shared" si="28"/>
        <v>5334024</v>
      </c>
      <c r="K1798">
        <f>Table1[[#This Row],[Profit]]*100/Table1[[#This Row],[budget]]</f>
        <v>15.240068571428571</v>
      </c>
      <c r="M1798" t="s">
        <v>6359</v>
      </c>
      <c r="N1798" t="s">
        <v>2286</v>
      </c>
    </row>
    <row r="1799" spans="1:17" x14ac:dyDescent="0.45">
      <c r="A1799" t="s">
        <v>1009</v>
      </c>
      <c r="B1799">
        <v>101</v>
      </c>
      <c r="C1799" t="s">
        <v>306</v>
      </c>
      <c r="D1799" t="s">
        <v>3741</v>
      </c>
      <c r="E1799" t="s">
        <v>11</v>
      </c>
      <c r="F1799">
        <v>2008</v>
      </c>
      <c r="G1799">
        <v>5.8</v>
      </c>
      <c r="H1799">
        <v>46012734</v>
      </c>
      <c r="I1799">
        <v>40000000</v>
      </c>
      <c r="J1799">
        <f t="shared" si="28"/>
        <v>6012734</v>
      </c>
      <c r="K1799">
        <f>Table1[[#This Row],[Profit]]*100/Table1[[#This Row],[budget]]</f>
        <v>15.031834999999999</v>
      </c>
      <c r="M1799" t="s">
        <v>2286</v>
      </c>
    </row>
    <row r="1800" spans="1:17" x14ac:dyDescent="0.45">
      <c r="A1800" t="s">
        <v>1474</v>
      </c>
      <c r="B1800">
        <v>122</v>
      </c>
      <c r="C1800" t="s">
        <v>392</v>
      </c>
      <c r="D1800" t="s">
        <v>4978</v>
      </c>
      <c r="E1800" t="s">
        <v>11</v>
      </c>
      <c r="F1800">
        <v>2014</v>
      </c>
      <c r="G1800">
        <v>6.8</v>
      </c>
      <c r="H1800">
        <v>17237244</v>
      </c>
      <c r="I1800">
        <v>15000000</v>
      </c>
      <c r="J1800">
        <f t="shared" si="28"/>
        <v>2237244</v>
      </c>
      <c r="K1800">
        <f>Table1[[#This Row],[Profit]]*100/Table1[[#This Row],[budget]]</f>
        <v>14.914960000000001</v>
      </c>
      <c r="M1800" t="s">
        <v>589</v>
      </c>
      <c r="N1800" t="s">
        <v>1426</v>
      </c>
    </row>
    <row r="1801" spans="1:17" x14ac:dyDescent="0.45">
      <c r="A1801" t="s">
        <v>40</v>
      </c>
      <c r="B1801">
        <v>186</v>
      </c>
      <c r="C1801" t="s">
        <v>41</v>
      </c>
      <c r="D1801" t="s">
        <v>2589</v>
      </c>
      <c r="E1801" t="s">
        <v>11</v>
      </c>
      <c r="F1801">
        <v>2013</v>
      </c>
      <c r="G1801">
        <v>7.9</v>
      </c>
      <c r="H1801">
        <v>258355354</v>
      </c>
      <c r="I1801">
        <v>225000000</v>
      </c>
      <c r="J1801">
        <f t="shared" si="28"/>
        <v>33355354</v>
      </c>
      <c r="K1801">
        <f>Table1[[#This Row],[Profit]]*100/Table1[[#This Row],[budget]]</f>
        <v>14.824601777777778</v>
      </c>
      <c r="M1801" t="s">
        <v>6364</v>
      </c>
    </row>
    <row r="1802" spans="1:17" x14ac:dyDescent="0.45">
      <c r="A1802" t="s">
        <v>140</v>
      </c>
      <c r="B1802">
        <v>90</v>
      </c>
      <c r="C1802" t="s">
        <v>193</v>
      </c>
      <c r="D1802" t="s">
        <v>2764</v>
      </c>
      <c r="E1802" t="s">
        <v>11</v>
      </c>
      <c r="F1802">
        <v>2011</v>
      </c>
      <c r="G1802">
        <v>6.7</v>
      </c>
      <c r="H1802">
        <v>149234747</v>
      </c>
      <c r="I1802">
        <v>130000000</v>
      </c>
      <c r="J1802">
        <f t="shared" si="28"/>
        <v>19234747</v>
      </c>
      <c r="K1802">
        <f>Table1[[#This Row],[Profit]]*100/Table1[[#This Row],[budget]]</f>
        <v>14.795959230769231</v>
      </c>
      <c r="M1802" t="s">
        <v>178</v>
      </c>
      <c r="N1802" t="s">
        <v>6362</v>
      </c>
      <c r="O1802" t="s">
        <v>302</v>
      </c>
      <c r="P1802" t="s">
        <v>6363</v>
      </c>
      <c r="Q1802" t="s">
        <v>6364</v>
      </c>
    </row>
    <row r="1803" spans="1:17" x14ac:dyDescent="0.45">
      <c r="A1803" t="s">
        <v>122</v>
      </c>
      <c r="B1803">
        <v>101</v>
      </c>
      <c r="C1803" t="s">
        <v>123</v>
      </c>
      <c r="D1803" t="s">
        <v>2660</v>
      </c>
      <c r="E1803" t="s">
        <v>11</v>
      </c>
      <c r="F1803">
        <v>2012</v>
      </c>
      <c r="G1803">
        <v>7.8</v>
      </c>
      <c r="H1803">
        <v>189412677</v>
      </c>
      <c r="I1803">
        <v>165000000</v>
      </c>
      <c r="J1803">
        <f t="shared" si="28"/>
        <v>24412677</v>
      </c>
      <c r="K1803">
        <f>Table1[[#This Row],[Profit]]*100/Table1[[#This Row],[budget]]</f>
        <v>14.795561818181818</v>
      </c>
      <c r="M1803" t="s">
        <v>6362</v>
      </c>
      <c r="N1803" t="s">
        <v>302</v>
      </c>
      <c r="O1803" t="s">
        <v>6363</v>
      </c>
      <c r="P1803" t="s">
        <v>1630</v>
      </c>
    </row>
    <row r="1804" spans="1:17" x14ac:dyDescent="0.45">
      <c r="A1804" t="s">
        <v>827</v>
      </c>
      <c r="B1804">
        <v>120</v>
      </c>
      <c r="C1804" t="s">
        <v>1143</v>
      </c>
      <c r="D1804" t="s">
        <v>4026</v>
      </c>
      <c r="E1804" t="s">
        <v>11</v>
      </c>
      <c r="F1804">
        <v>1993</v>
      </c>
      <c r="G1804">
        <v>7.1</v>
      </c>
      <c r="H1804">
        <v>36733909</v>
      </c>
      <c r="I1804">
        <v>32000000</v>
      </c>
      <c r="J1804">
        <f t="shared" si="28"/>
        <v>4733909</v>
      </c>
      <c r="K1804">
        <f>Table1[[#This Row],[Profit]]*100/Table1[[#This Row],[budget]]</f>
        <v>14.793465625</v>
      </c>
      <c r="M1804" t="s">
        <v>6358</v>
      </c>
      <c r="N1804" t="s">
        <v>589</v>
      </c>
      <c r="O1804" t="s">
        <v>1426</v>
      </c>
    </row>
    <row r="1805" spans="1:17" x14ac:dyDescent="0.45">
      <c r="A1805" t="s">
        <v>1757</v>
      </c>
      <c r="B1805">
        <v>85</v>
      </c>
      <c r="C1805" t="s">
        <v>407</v>
      </c>
      <c r="D1805" t="s">
        <v>5242</v>
      </c>
      <c r="E1805" t="s">
        <v>11</v>
      </c>
      <c r="F1805">
        <v>2001</v>
      </c>
      <c r="G1805">
        <v>4.4000000000000004</v>
      </c>
      <c r="H1805">
        <v>12610731</v>
      </c>
      <c r="I1805">
        <v>11000000</v>
      </c>
      <c r="J1805">
        <f t="shared" si="28"/>
        <v>1610731</v>
      </c>
      <c r="K1805">
        <f>Table1[[#This Row],[Profit]]*100/Table1[[#This Row],[budget]]</f>
        <v>14.643009090909091</v>
      </c>
      <c r="M1805" t="s">
        <v>999</v>
      </c>
      <c r="N1805" t="s">
        <v>1630</v>
      </c>
      <c r="O1805" t="s">
        <v>1426</v>
      </c>
    </row>
    <row r="1806" spans="1:17" x14ac:dyDescent="0.45">
      <c r="A1806" t="s">
        <v>795</v>
      </c>
      <c r="B1806">
        <v>135</v>
      </c>
      <c r="C1806" t="s">
        <v>392</v>
      </c>
      <c r="D1806" t="s">
        <v>3743</v>
      </c>
      <c r="E1806" t="s">
        <v>11</v>
      </c>
      <c r="F1806">
        <v>1997</v>
      </c>
      <c r="G1806">
        <v>7.1</v>
      </c>
      <c r="H1806">
        <v>45856732</v>
      </c>
      <c r="I1806">
        <v>40000000</v>
      </c>
      <c r="J1806">
        <f t="shared" si="28"/>
        <v>5856732</v>
      </c>
      <c r="K1806">
        <f>Table1[[#This Row],[Profit]]*100/Table1[[#This Row],[budget]]</f>
        <v>14.641830000000001</v>
      </c>
      <c r="M1806" t="s">
        <v>589</v>
      </c>
      <c r="N1806" t="s">
        <v>1426</v>
      </c>
    </row>
    <row r="1807" spans="1:17" x14ac:dyDescent="0.45">
      <c r="A1807" t="s">
        <v>2362</v>
      </c>
      <c r="B1807">
        <v>98</v>
      </c>
      <c r="C1807" t="s">
        <v>710</v>
      </c>
      <c r="D1807" t="s">
        <v>6057</v>
      </c>
      <c r="E1807" t="s">
        <v>11</v>
      </c>
      <c r="F1807">
        <v>1999</v>
      </c>
      <c r="G1807">
        <v>6.3</v>
      </c>
      <c r="H1807">
        <v>1943649</v>
      </c>
      <c r="I1807">
        <v>1700000</v>
      </c>
      <c r="J1807">
        <f t="shared" si="28"/>
        <v>243649</v>
      </c>
      <c r="K1807">
        <f>Table1[[#This Row],[Profit]]*100/Table1[[#This Row],[budget]]</f>
        <v>14.332294117647059</v>
      </c>
      <c r="M1807" t="s">
        <v>6359</v>
      </c>
      <c r="N1807" t="s">
        <v>2286</v>
      </c>
    </row>
    <row r="1808" spans="1:17" x14ac:dyDescent="0.45">
      <c r="A1808" t="s">
        <v>2093</v>
      </c>
      <c r="B1808">
        <v>101</v>
      </c>
      <c r="C1808" t="s">
        <v>259</v>
      </c>
      <c r="D1808" t="s">
        <v>5658</v>
      </c>
      <c r="E1808" t="s">
        <v>11</v>
      </c>
      <c r="F1808">
        <v>1999</v>
      </c>
      <c r="G1808">
        <v>5.9</v>
      </c>
      <c r="H1808">
        <v>6851636</v>
      </c>
      <c r="I1808">
        <v>6000000</v>
      </c>
      <c r="J1808">
        <f t="shared" si="28"/>
        <v>851636</v>
      </c>
      <c r="K1808">
        <f>Table1[[#This Row],[Profit]]*100/Table1[[#This Row],[budget]]</f>
        <v>14.193933333333334</v>
      </c>
      <c r="M1808" t="s">
        <v>589</v>
      </c>
      <c r="N1808" t="s">
        <v>2286</v>
      </c>
    </row>
    <row r="1809" spans="1:17" x14ac:dyDescent="0.45">
      <c r="A1809" t="s">
        <v>278</v>
      </c>
      <c r="B1809">
        <v>125</v>
      </c>
      <c r="C1809" t="s">
        <v>279</v>
      </c>
      <c r="D1809" t="s">
        <v>2825</v>
      </c>
      <c r="E1809" t="s">
        <v>11</v>
      </c>
      <c r="F1809">
        <v>2004</v>
      </c>
      <c r="G1809">
        <v>6.4</v>
      </c>
      <c r="H1809">
        <v>125531634</v>
      </c>
      <c r="I1809">
        <v>110000000</v>
      </c>
      <c r="J1809">
        <f t="shared" si="28"/>
        <v>15531634</v>
      </c>
      <c r="K1809">
        <f>Table1[[#This Row],[Profit]]*100/Table1[[#This Row],[budget]]</f>
        <v>14.119667272727273</v>
      </c>
      <c r="M1809" t="s">
        <v>1426</v>
      </c>
    </row>
    <row r="1810" spans="1:17" x14ac:dyDescent="0.45">
      <c r="A1810" t="s">
        <v>230</v>
      </c>
      <c r="B1810">
        <v>95</v>
      </c>
      <c r="C1810" t="s">
        <v>231</v>
      </c>
      <c r="D1810" t="s">
        <v>2768</v>
      </c>
      <c r="E1810" t="s">
        <v>11</v>
      </c>
      <c r="F1810">
        <v>2010</v>
      </c>
      <c r="G1810">
        <v>7.3</v>
      </c>
      <c r="H1810">
        <v>148337537</v>
      </c>
      <c r="I1810">
        <v>130000000</v>
      </c>
      <c r="J1810">
        <f t="shared" si="28"/>
        <v>18337537</v>
      </c>
      <c r="K1810">
        <f>Table1[[#This Row],[Profit]]*100/Table1[[#This Row],[budget]]</f>
        <v>14.105797692307693</v>
      </c>
      <c r="M1810" t="s">
        <v>6362</v>
      </c>
      <c r="N1810" t="s">
        <v>302</v>
      </c>
      <c r="O1810" t="s">
        <v>6363</v>
      </c>
      <c r="P1810" t="s">
        <v>1630</v>
      </c>
    </row>
    <row r="1811" spans="1:17" x14ac:dyDescent="0.45">
      <c r="A1811" t="s">
        <v>327</v>
      </c>
      <c r="B1811">
        <v>100</v>
      </c>
      <c r="C1811" t="s">
        <v>358</v>
      </c>
      <c r="D1811" t="s">
        <v>2814</v>
      </c>
      <c r="E1811" t="s">
        <v>11</v>
      </c>
      <c r="F1811">
        <v>2001</v>
      </c>
      <c r="G1811">
        <v>5.7</v>
      </c>
      <c r="H1811">
        <v>131144183</v>
      </c>
      <c r="I1811">
        <v>115000000</v>
      </c>
      <c r="J1811">
        <f t="shared" si="28"/>
        <v>16144183</v>
      </c>
      <c r="K1811">
        <f>Table1[[#This Row],[Profit]]*100/Table1[[#This Row],[budget]]</f>
        <v>14.03842</v>
      </c>
      <c r="M1811" t="s">
        <v>178</v>
      </c>
      <c r="N1811" t="s">
        <v>6364</v>
      </c>
      <c r="O1811" t="s">
        <v>1426</v>
      </c>
    </row>
    <row r="1812" spans="1:17" x14ac:dyDescent="0.45">
      <c r="A1812" t="s">
        <v>291</v>
      </c>
      <c r="B1812">
        <v>113</v>
      </c>
      <c r="C1812" t="s">
        <v>473</v>
      </c>
      <c r="D1812" t="s">
        <v>3015</v>
      </c>
      <c r="E1812" t="s">
        <v>11</v>
      </c>
      <c r="F1812">
        <v>1999</v>
      </c>
      <c r="G1812">
        <v>4.9000000000000004</v>
      </c>
      <c r="H1812">
        <v>91188905</v>
      </c>
      <c r="I1812">
        <v>80000000</v>
      </c>
      <c r="J1812">
        <f t="shared" si="28"/>
        <v>11188905</v>
      </c>
      <c r="K1812">
        <f>Table1[[#This Row],[Profit]]*100/Table1[[#This Row],[budget]]</f>
        <v>13.98613125</v>
      </c>
      <c r="M1812" t="s">
        <v>999</v>
      </c>
      <c r="N1812" t="s">
        <v>6366</v>
      </c>
      <c r="O1812" t="s">
        <v>1426</v>
      </c>
    </row>
    <row r="1813" spans="1:17" x14ac:dyDescent="0.45">
      <c r="A1813" t="s">
        <v>277</v>
      </c>
      <c r="B1813">
        <v>119</v>
      </c>
      <c r="C1813" t="s">
        <v>15</v>
      </c>
      <c r="D1813" t="s">
        <v>2823</v>
      </c>
      <c r="E1813" t="s">
        <v>11</v>
      </c>
      <c r="F1813">
        <v>1997</v>
      </c>
      <c r="G1813">
        <v>6.5</v>
      </c>
      <c r="H1813">
        <v>125332007</v>
      </c>
      <c r="I1813">
        <v>110000000</v>
      </c>
      <c r="J1813">
        <f t="shared" si="28"/>
        <v>15332007</v>
      </c>
      <c r="K1813">
        <f>Table1[[#This Row],[Profit]]*100/Table1[[#This Row],[budget]]</f>
        <v>13.938188181818182</v>
      </c>
      <c r="M1813" t="s">
        <v>178</v>
      </c>
      <c r="N1813" t="s">
        <v>1426</v>
      </c>
    </row>
    <row r="1814" spans="1:17" x14ac:dyDescent="0.45">
      <c r="A1814" t="s">
        <v>16</v>
      </c>
      <c r="B1814">
        <v>169</v>
      </c>
      <c r="C1814" t="s">
        <v>129</v>
      </c>
      <c r="D1814" t="s">
        <v>2664</v>
      </c>
      <c r="E1814" t="s">
        <v>11</v>
      </c>
      <c r="F1814">
        <v>2014</v>
      </c>
      <c r="G1814">
        <v>8.6</v>
      </c>
      <c r="H1814">
        <v>187991439</v>
      </c>
      <c r="I1814">
        <v>165000000</v>
      </c>
      <c r="J1814">
        <f t="shared" si="28"/>
        <v>22991439</v>
      </c>
      <c r="K1814">
        <f>Table1[[#This Row],[Profit]]*100/Table1[[#This Row],[budget]]</f>
        <v>13.934205454545454</v>
      </c>
      <c r="M1814" t="s">
        <v>589</v>
      </c>
      <c r="N1814" t="s">
        <v>1630</v>
      </c>
    </row>
    <row r="1815" spans="1:17" x14ac:dyDescent="0.45">
      <c r="A1815" t="s">
        <v>42</v>
      </c>
      <c r="B1815">
        <v>153</v>
      </c>
      <c r="C1815" t="s">
        <v>13</v>
      </c>
      <c r="D1815" t="s">
        <v>2584</v>
      </c>
      <c r="E1815" t="s">
        <v>11</v>
      </c>
      <c r="F1815">
        <v>2012</v>
      </c>
      <c r="G1815">
        <v>7</v>
      </c>
      <c r="H1815">
        <v>262030663</v>
      </c>
      <c r="I1815">
        <v>230000000</v>
      </c>
      <c r="J1815">
        <f t="shared" si="28"/>
        <v>32030663</v>
      </c>
      <c r="K1815">
        <f>Table1[[#This Row],[Profit]]*100/Table1[[#This Row],[budget]]</f>
        <v>13.926375217391305</v>
      </c>
      <c r="M1815" t="s">
        <v>178</v>
      </c>
      <c r="N1815" t="s">
        <v>6364</v>
      </c>
    </row>
    <row r="1816" spans="1:17" x14ac:dyDescent="0.45">
      <c r="A1816" t="s">
        <v>131</v>
      </c>
      <c r="B1816">
        <v>158</v>
      </c>
      <c r="C1816" t="s">
        <v>396</v>
      </c>
      <c r="D1816" t="s">
        <v>2938</v>
      </c>
      <c r="E1816" t="s">
        <v>11</v>
      </c>
      <c r="F1816">
        <v>2011</v>
      </c>
      <c r="G1816">
        <v>7.8</v>
      </c>
      <c r="H1816">
        <v>102515793</v>
      </c>
      <c r="I1816">
        <v>90000000</v>
      </c>
      <c r="J1816">
        <f t="shared" si="28"/>
        <v>12515793</v>
      </c>
      <c r="K1816">
        <f>Table1[[#This Row],[Profit]]*100/Table1[[#This Row],[budget]]</f>
        <v>13.906436666666666</v>
      </c>
      <c r="M1816" t="s">
        <v>589</v>
      </c>
      <c r="N1816" t="s">
        <v>6366</v>
      </c>
      <c r="O1816" t="s">
        <v>1426</v>
      </c>
    </row>
    <row r="1817" spans="1:17" x14ac:dyDescent="0.45">
      <c r="A1817" t="s">
        <v>240</v>
      </c>
      <c r="B1817">
        <v>106</v>
      </c>
      <c r="C1817" t="s">
        <v>424</v>
      </c>
      <c r="D1817" t="s">
        <v>3745</v>
      </c>
      <c r="E1817" t="s">
        <v>11</v>
      </c>
      <c r="F1817">
        <v>1992</v>
      </c>
      <c r="G1817">
        <v>6</v>
      </c>
      <c r="H1817">
        <v>45500797</v>
      </c>
      <c r="I1817">
        <v>40000000</v>
      </c>
      <c r="J1817">
        <f t="shared" si="28"/>
        <v>5500797</v>
      </c>
      <c r="K1817">
        <f>Table1[[#This Row],[Profit]]*100/Table1[[#This Row],[budget]]</f>
        <v>13.7519925</v>
      </c>
      <c r="M1817" t="s">
        <v>589</v>
      </c>
      <c r="N1817" t="s">
        <v>2286</v>
      </c>
    </row>
    <row r="1818" spans="1:17" x14ac:dyDescent="0.45">
      <c r="A1818" t="s">
        <v>848</v>
      </c>
      <c r="B1818">
        <v>113</v>
      </c>
      <c r="C1818" t="s">
        <v>302</v>
      </c>
      <c r="D1818" t="s">
        <v>3503</v>
      </c>
      <c r="E1818" t="s">
        <v>11</v>
      </c>
      <c r="F1818">
        <v>2012</v>
      </c>
      <c r="G1818">
        <v>6.7</v>
      </c>
      <c r="H1818">
        <v>56724080</v>
      </c>
      <c r="I1818">
        <v>50000000</v>
      </c>
      <c r="J1818">
        <f t="shared" si="28"/>
        <v>6724080</v>
      </c>
      <c r="K1818">
        <f>Table1[[#This Row],[Profit]]*100/Table1[[#This Row],[budget]]</f>
        <v>13.44816</v>
      </c>
    </row>
    <row r="1819" spans="1:17" x14ac:dyDescent="0.45">
      <c r="A1819" t="s">
        <v>1087</v>
      </c>
      <c r="B1819">
        <v>104</v>
      </c>
      <c r="C1819" t="s">
        <v>946</v>
      </c>
      <c r="D1819" t="s">
        <v>3911</v>
      </c>
      <c r="E1819" t="s">
        <v>11</v>
      </c>
      <c r="F1819">
        <v>2004</v>
      </c>
      <c r="G1819">
        <v>6.2</v>
      </c>
      <c r="H1819">
        <v>39692139</v>
      </c>
      <c r="I1819">
        <v>35000000</v>
      </c>
      <c r="J1819">
        <f t="shared" si="28"/>
        <v>4692139</v>
      </c>
      <c r="K1819">
        <f>Table1[[#This Row],[Profit]]*100/Table1[[#This Row],[budget]]</f>
        <v>13.406111428571428</v>
      </c>
      <c r="M1819" t="s">
        <v>6359</v>
      </c>
      <c r="N1819" t="s">
        <v>1426</v>
      </c>
    </row>
    <row r="1820" spans="1:17" x14ac:dyDescent="0.45">
      <c r="A1820" t="s">
        <v>568</v>
      </c>
      <c r="B1820">
        <v>142</v>
      </c>
      <c r="C1820" t="s">
        <v>359</v>
      </c>
      <c r="D1820" t="s">
        <v>4364</v>
      </c>
      <c r="E1820" t="s">
        <v>11</v>
      </c>
      <c r="F1820">
        <v>1994</v>
      </c>
      <c r="G1820">
        <v>9.3000000000000007</v>
      </c>
      <c r="H1820">
        <v>28341469</v>
      </c>
      <c r="I1820">
        <v>25000000</v>
      </c>
      <c r="J1820">
        <f t="shared" si="28"/>
        <v>3341469</v>
      </c>
      <c r="K1820">
        <f>Table1[[#This Row],[Profit]]*100/Table1[[#This Row],[budget]]</f>
        <v>13.365876</v>
      </c>
      <c r="M1820" t="s">
        <v>589</v>
      </c>
    </row>
    <row r="1821" spans="1:17" x14ac:dyDescent="0.45">
      <c r="A1821" t="s">
        <v>91</v>
      </c>
      <c r="B1821">
        <v>94</v>
      </c>
      <c r="C1821" t="s">
        <v>92</v>
      </c>
      <c r="D1821" t="s">
        <v>2640</v>
      </c>
      <c r="E1821" t="s">
        <v>11</v>
      </c>
      <c r="F1821">
        <v>2009</v>
      </c>
      <c r="G1821">
        <v>6.5</v>
      </c>
      <c r="H1821">
        <v>198332128</v>
      </c>
      <c r="I1821">
        <v>175000000</v>
      </c>
      <c r="J1821">
        <f t="shared" si="28"/>
        <v>23332128</v>
      </c>
      <c r="K1821">
        <f>Table1[[#This Row],[Profit]]*100/Table1[[#This Row],[budget]]</f>
        <v>13.332644571428572</v>
      </c>
      <c r="M1821" t="s">
        <v>178</v>
      </c>
      <c r="N1821" t="s">
        <v>6362</v>
      </c>
      <c r="O1821" t="s">
        <v>302</v>
      </c>
      <c r="P1821" t="s">
        <v>6363</v>
      </c>
      <c r="Q1821" t="s">
        <v>1630</v>
      </c>
    </row>
    <row r="1822" spans="1:17" x14ac:dyDescent="0.45">
      <c r="A1822" t="s">
        <v>967</v>
      </c>
      <c r="B1822">
        <v>117</v>
      </c>
      <c r="C1822" t="s">
        <v>392</v>
      </c>
      <c r="D1822" t="s">
        <v>4529</v>
      </c>
      <c r="E1822" t="s">
        <v>11</v>
      </c>
      <c r="F1822">
        <v>1999</v>
      </c>
      <c r="G1822">
        <v>7.2</v>
      </c>
      <c r="H1822">
        <v>24362501</v>
      </c>
      <c r="I1822">
        <v>21500000</v>
      </c>
      <c r="J1822">
        <f t="shared" si="28"/>
        <v>2862501</v>
      </c>
      <c r="K1822">
        <f>Table1[[#This Row],[Profit]]*100/Table1[[#This Row],[budget]]</f>
        <v>13.313958139534884</v>
      </c>
      <c r="M1822" t="s">
        <v>589</v>
      </c>
      <c r="N1822" t="s">
        <v>1426</v>
      </c>
    </row>
    <row r="1823" spans="1:17" x14ac:dyDescent="0.45">
      <c r="A1823" t="s">
        <v>1634</v>
      </c>
      <c r="B1823">
        <v>120</v>
      </c>
      <c r="C1823" t="s">
        <v>994</v>
      </c>
      <c r="D1823" t="s">
        <v>4850</v>
      </c>
      <c r="E1823" t="s">
        <v>11</v>
      </c>
      <c r="F1823">
        <v>2007</v>
      </c>
      <c r="G1823">
        <v>7.1</v>
      </c>
      <c r="H1823">
        <v>18663911</v>
      </c>
      <c r="I1823">
        <v>16500000</v>
      </c>
      <c r="J1823">
        <f t="shared" si="28"/>
        <v>2163911</v>
      </c>
      <c r="K1823">
        <f>Table1[[#This Row],[Profit]]*100/Table1[[#This Row],[budget]]</f>
        <v>13.11461212121212</v>
      </c>
      <c r="M1823" t="s">
        <v>589</v>
      </c>
      <c r="N1823" t="s">
        <v>2286</v>
      </c>
    </row>
    <row r="1824" spans="1:17" x14ac:dyDescent="0.45">
      <c r="A1824" t="s">
        <v>1557</v>
      </c>
      <c r="B1824">
        <v>131</v>
      </c>
      <c r="C1824" t="s">
        <v>586</v>
      </c>
      <c r="D1824" t="s">
        <v>4724</v>
      </c>
      <c r="E1824" t="s">
        <v>11</v>
      </c>
      <c r="F1824">
        <v>2013</v>
      </c>
      <c r="G1824">
        <v>7.6</v>
      </c>
      <c r="H1824">
        <v>21483154</v>
      </c>
      <c r="I1824">
        <v>19000000</v>
      </c>
      <c r="J1824">
        <f t="shared" si="28"/>
        <v>2483154</v>
      </c>
      <c r="K1824">
        <f>Table1[[#This Row],[Profit]]*100/Table1[[#This Row],[budget]]</f>
        <v>13.069231578947369</v>
      </c>
      <c r="M1824" t="s">
        <v>6368</v>
      </c>
    </row>
    <row r="1825" spans="1:18" x14ac:dyDescent="0.45">
      <c r="A1825" t="s">
        <v>474</v>
      </c>
      <c r="B1825">
        <v>88</v>
      </c>
      <c r="C1825" t="s">
        <v>475</v>
      </c>
      <c r="D1825" t="s">
        <v>3016</v>
      </c>
      <c r="E1825" t="s">
        <v>11</v>
      </c>
      <c r="F1825">
        <v>1996</v>
      </c>
      <c r="G1825">
        <v>6.3</v>
      </c>
      <c r="H1825">
        <v>90443603</v>
      </c>
      <c r="I1825">
        <v>80000000</v>
      </c>
      <c r="J1825">
        <f t="shared" si="28"/>
        <v>10443603</v>
      </c>
      <c r="K1825">
        <f>Table1[[#This Row],[Profit]]*100/Table1[[#This Row],[budget]]</f>
        <v>13.05450375</v>
      </c>
      <c r="M1825" t="s">
        <v>6362</v>
      </c>
      <c r="N1825" t="s">
        <v>302</v>
      </c>
      <c r="O1825" t="s">
        <v>6363</v>
      </c>
      <c r="P1825" t="s">
        <v>6364</v>
      </c>
      <c r="Q1825" t="s">
        <v>1630</v>
      </c>
      <c r="R1825" t="s">
        <v>6361</v>
      </c>
    </row>
    <row r="1826" spans="1:18" x14ac:dyDescent="0.45">
      <c r="A1826" t="s">
        <v>307</v>
      </c>
      <c r="B1826">
        <v>127</v>
      </c>
      <c r="C1826" t="s">
        <v>71</v>
      </c>
      <c r="D1826" t="s">
        <v>2927</v>
      </c>
      <c r="E1826" t="s">
        <v>11</v>
      </c>
      <c r="F1826">
        <v>2000</v>
      </c>
      <c r="G1826">
        <v>6.5</v>
      </c>
      <c r="H1826">
        <v>101643008</v>
      </c>
      <c r="I1826">
        <v>90000000</v>
      </c>
      <c r="J1826">
        <f t="shared" si="28"/>
        <v>11643008</v>
      </c>
      <c r="K1826">
        <f>Table1[[#This Row],[Profit]]*100/Table1[[#This Row],[budget]]</f>
        <v>12.936675555555556</v>
      </c>
      <c r="M1826" t="s">
        <v>6359</v>
      </c>
      <c r="N1826" t="s">
        <v>1426</v>
      </c>
    </row>
    <row r="1827" spans="1:18" x14ac:dyDescent="0.45">
      <c r="A1827" t="s">
        <v>1786</v>
      </c>
      <c r="B1827">
        <v>118</v>
      </c>
      <c r="C1827" t="s">
        <v>589</v>
      </c>
      <c r="D1827" t="s">
        <v>5115</v>
      </c>
      <c r="E1827" t="s">
        <v>11</v>
      </c>
      <c r="F1827">
        <v>2015</v>
      </c>
      <c r="G1827">
        <v>8.3000000000000007</v>
      </c>
      <c r="H1827">
        <v>14677654</v>
      </c>
      <c r="I1827">
        <v>13000000</v>
      </c>
      <c r="J1827">
        <f t="shared" si="28"/>
        <v>1677654</v>
      </c>
      <c r="K1827">
        <f>Table1[[#This Row],[Profit]]*100/Table1[[#This Row],[budget]]</f>
        <v>12.90503076923077</v>
      </c>
    </row>
    <row r="1828" spans="1:18" x14ac:dyDescent="0.45">
      <c r="A1828" t="s">
        <v>160</v>
      </c>
      <c r="B1828">
        <v>137</v>
      </c>
      <c r="C1828" t="s">
        <v>1972</v>
      </c>
      <c r="D1828" t="s">
        <v>5420</v>
      </c>
      <c r="E1828" t="s">
        <v>11</v>
      </c>
      <c r="F1828">
        <v>1989</v>
      </c>
      <c r="G1828">
        <v>7.7</v>
      </c>
      <c r="H1828">
        <v>10161099</v>
      </c>
      <c r="I1828">
        <v>9000000</v>
      </c>
      <c r="J1828">
        <f t="shared" si="28"/>
        <v>1161099</v>
      </c>
      <c r="K1828">
        <f>Table1[[#This Row],[Profit]]*100/Table1[[#This Row],[budget]]</f>
        <v>12.9011</v>
      </c>
      <c r="M1828" t="s">
        <v>6358</v>
      </c>
      <c r="N1828" t="s">
        <v>589</v>
      </c>
      <c r="O1828" t="s">
        <v>6367</v>
      </c>
      <c r="P1828" t="s">
        <v>2286</v>
      </c>
      <c r="Q1828" t="s">
        <v>6368</v>
      </c>
    </row>
    <row r="1829" spans="1:18" x14ac:dyDescent="0.45">
      <c r="A1829" t="s">
        <v>610</v>
      </c>
      <c r="B1829">
        <v>139</v>
      </c>
      <c r="C1829" t="s">
        <v>1282</v>
      </c>
      <c r="D1829" t="s">
        <v>4215</v>
      </c>
      <c r="E1829" t="s">
        <v>11</v>
      </c>
      <c r="F1829">
        <v>1995</v>
      </c>
      <c r="G1829">
        <v>6.9</v>
      </c>
      <c r="H1829">
        <v>31600000</v>
      </c>
      <c r="I1829">
        <v>28000000</v>
      </c>
      <c r="J1829">
        <f t="shared" si="28"/>
        <v>3600000</v>
      </c>
      <c r="K1829">
        <f>Table1[[#This Row],[Profit]]*100/Table1[[#This Row],[budget]]</f>
        <v>12.857142857142858</v>
      </c>
      <c r="M1829" t="s">
        <v>6358</v>
      </c>
    </row>
    <row r="1830" spans="1:18" x14ac:dyDescent="0.45">
      <c r="A1830" t="s">
        <v>179</v>
      </c>
      <c r="B1830">
        <v>133</v>
      </c>
      <c r="C1830" t="s">
        <v>15</v>
      </c>
      <c r="D1830" t="s">
        <v>2725</v>
      </c>
      <c r="E1830" t="s">
        <v>11</v>
      </c>
      <c r="F1830">
        <v>2002</v>
      </c>
      <c r="G1830">
        <v>6.1</v>
      </c>
      <c r="H1830">
        <v>160201106</v>
      </c>
      <c r="I1830">
        <v>142000000</v>
      </c>
      <c r="J1830">
        <f t="shared" si="28"/>
        <v>18201106</v>
      </c>
      <c r="K1830">
        <f>Table1[[#This Row],[Profit]]*100/Table1[[#This Row],[budget]]</f>
        <v>12.817680281690141</v>
      </c>
      <c r="M1830" t="s">
        <v>178</v>
      </c>
      <c r="N1830" t="s">
        <v>1426</v>
      </c>
    </row>
    <row r="1831" spans="1:18" x14ac:dyDescent="0.45">
      <c r="A1831" t="s">
        <v>851</v>
      </c>
      <c r="B1831">
        <v>98</v>
      </c>
      <c r="C1831" t="s">
        <v>407</v>
      </c>
      <c r="D1831" t="s">
        <v>3587</v>
      </c>
      <c r="E1831" t="s">
        <v>11</v>
      </c>
      <c r="F1831">
        <v>2004</v>
      </c>
      <c r="G1831">
        <v>6.2</v>
      </c>
      <c r="H1831">
        <v>50740078</v>
      </c>
      <c r="I1831">
        <v>45000000</v>
      </c>
      <c r="J1831">
        <f t="shared" si="28"/>
        <v>5740078</v>
      </c>
      <c r="K1831">
        <f>Table1[[#This Row],[Profit]]*100/Table1[[#This Row],[budget]]</f>
        <v>12.755728888888889</v>
      </c>
      <c r="M1831" t="s">
        <v>999</v>
      </c>
      <c r="N1831" t="s">
        <v>1630</v>
      </c>
      <c r="O1831" t="s">
        <v>1426</v>
      </c>
    </row>
    <row r="1832" spans="1:18" x14ac:dyDescent="0.45">
      <c r="A1832" t="s">
        <v>926</v>
      </c>
      <c r="B1832">
        <v>94</v>
      </c>
      <c r="C1832" t="s">
        <v>407</v>
      </c>
      <c r="D1832" t="s">
        <v>3610</v>
      </c>
      <c r="E1832" t="s">
        <v>11</v>
      </c>
      <c r="F1832">
        <v>2007</v>
      </c>
      <c r="G1832">
        <v>6.3</v>
      </c>
      <c r="H1832">
        <v>50648679</v>
      </c>
      <c r="I1832">
        <v>45000000</v>
      </c>
      <c r="J1832">
        <f t="shared" si="28"/>
        <v>5648679</v>
      </c>
      <c r="K1832">
        <f>Table1[[#This Row],[Profit]]*100/Table1[[#This Row],[budget]]</f>
        <v>12.552619999999999</v>
      </c>
      <c r="M1832" t="s">
        <v>999</v>
      </c>
      <c r="N1832" t="s">
        <v>1630</v>
      </c>
      <c r="O1832" t="s">
        <v>1426</v>
      </c>
    </row>
    <row r="1833" spans="1:18" x14ac:dyDescent="0.45">
      <c r="A1833" t="s">
        <v>1321</v>
      </c>
      <c r="B1833">
        <v>109</v>
      </c>
      <c r="C1833" t="s">
        <v>589</v>
      </c>
      <c r="D1833" t="s">
        <v>5149</v>
      </c>
      <c r="E1833" t="s">
        <v>11</v>
      </c>
      <c r="F1833">
        <v>2002</v>
      </c>
      <c r="G1833">
        <v>6.9</v>
      </c>
      <c r="H1833">
        <v>14060950</v>
      </c>
      <c r="I1833">
        <v>12500000</v>
      </c>
      <c r="J1833">
        <f t="shared" si="28"/>
        <v>1560950</v>
      </c>
      <c r="K1833">
        <f>Table1[[#This Row],[Profit]]*100/Table1[[#This Row],[budget]]</f>
        <v>12.4876</v>
      </c>
    </row>
    <row r="1834" spans="1:18" x14ac:dyDescent="0.45">
      <c r="A1834" t="s">
        <v>85</v>
      </c>
      <c r="B1834">
        <v>150</v>
      </c>
      <c r="C1834" t="s">
        <v>406</v>
      </c>
      <c r="D1834" t="s">
        <v>2944</v>
      </c>
      <c r="E1834" t="s">
        <v>11</v>
      </c>
      <c r="F1834">
        <v>1997</v>
      </c>
      <c r="G1834">
        <v>7.4</v>
      </c>
      <c r="H1834">
        <v>100853835</v>
      </c>
      <c r="I1834">
        <v>90000000</v>
      </c>
      <c r="J1834">
        <f t="shared" si="28"/>
        <v>10853835</v>
      </c>
      <c r="K1834">
        <f>Table1[[#This Row],[Profit]]*100/Table1[[#This Row],[budget]]</f>
        <v>12.059816666666666</v>
      </c>
      <c r="M1834" t="s">
        <v>6366</v>
      </c>
      <c r="N1834" t="s">
        <v>1630</v>
      </c>
      <c r="O1834" t="s">
        <v>1426</v>
      </c>
    </row>
    <row r="1835" spans="1:18" x14ac:dyDescent="0.45">
      <c r="A1835" t="s">
        <v>57</v>
      </c>
      <c r="B1835">
        <v>104</v>
      </c>
      <c r="C1835" t="s">
        <v>58</v>
      </c>
      <c r="D1835" t="s">
        <v>2593</v>
      </c>
      <c r="E1835" t="s">
        <v>11</v>
      </c>
      <c r="F1835">
        <v>2006</v>
      </c>
      <c r="G1835">
        <v>6.8</v>
      </c>
      <c r="H1835">
        <v>234360014</v>
      </c>
      <c r="I1835">
        <v>210000000</v>
      </c>
      <c r="J1835">
        <f t="shared" si="28"/>
        <v>24360014</v>
      </c>
      <c r="K1835">
        <f>Table1[[#This Row],[Profit]]*100/Table1[[#This Row],[budget]]</f>
        <v>11.600006666666667</v>
      </c>
      <c r="M1835" t="s">
        <v>178</v>
      </c>
      <c r="N1835" t="s">
        <v>6364</v>
      </c>
      <c r="O1835" t="s">
        <v>1630</v>
      </c>
      <c r="P1835" t="s">
        <v>1426</v>
      </c>
    </row>
    <row r="1836" spans="1:18" x14ac:dyDescent="0.45">
      <c r="A1836" t="s">
        <v>1116</v>
      </c>
      <c r="B1836">
        <v>112</v>
      </c>
      <c r="C1836" t="s">
        <v>259</v>
      </c>
      <c r="D1836" t="s">
        <v>3914</v>
      </c>
      <c r="E1836" t="s">
        <v>11</v>
      </c>
      <c r="F1836">
        <v>2011</v>
      </c>
      <c r="G1836">
        <v>5.9</v>
      </c>
      <c r="H1836">
        <v>39026186</v>
      </c>
      <c r="I1836">
        <v>35000000</v>
      </c>
      <c r="J1836">
        <f t="shared" si="28"/>
        <v>4026186</v>
      </c>
      <c r="K1836">
        <f>Table1[[#This Row],[Profit]]*100/Table1[[#This Row],[budget]]</f>
        <v>11.503388571428571</v>
      </c>
      <c r="M1836" t="s">
        <v>589</v>
      </c>
      <c r="N1836" t="s">
        <v>2286</v>
      </c>
    </row>
    <row r="1837" spans="1:18" x14ac:dyDescent="0.45">
      <c r="A1837" t="s">
        <v>145</v>
      </c>
      <c r="B1837">
        <v>129</v>
      </c>
      <c r="C1837" t="s">
        <v>499</v>
      </c>
      <c r="D1837" t="s">
        <v>3230</v>
      </c>
      <c r="E1837" t="s">
        <v>11</v>
      </c>
      <c r="F1837">
        <v>2006</v>
      </c>
      <c r="G1837">
        <v>6</v>
      </c>
      <c r="H1837">
        <v>70236496</v>
      </c>
      <c r="I1837">
        <v>63000000</v>
      </c>
      <c r="J1837">
        <f t="shared" si="28"/>
        <v>7236496</v>
      </c>
      <c r="K1837">
        <f>Table1[[#This Row],[Profit]]*100/Table1[[#This Row],[budget]]</f>
        <v>11.486501587301587</v>
      </c>
      <c r="M1837" t="s">
        <v>6367</v>
      </c>
      <c r="N1837" t="s">
        <v>1426</v>
      </c>
    </row>
    <row r="1838" spans="1:18" x14ac:dyDescent="0.45">
      <c r="A1838" t="s">
        <v>587</v>
      </c>
      <c r="B1838">
        <v>118</v>
      </c>
      <c r="C1838" t="s">
        <v>586</v>
      </c>
      <c r="D1838" t="s">
        <v>3134</v>
      </c>
      <c r="E1838" t="s">
        <v>11</v>
      </c>
      <c r="F1838">
        <v>2014</v>
      </c>
      <c r="G1838">
        <v>6.1</v>
      </c>
      <c r="H1838">
        <v>78031620</v>
      </c>
      <c r="I1838">
        <v>70000000</v>
      </c>
      <c r="J1838">
        <f t="shared" si="28"/>
        <v>8031620</v>
      </c>
      <c r="K1838">
        <f>Table1[[#This Row],[Profit]]*100/Table1[[#This Row],[budget]]</f>
        <v>11.473742857142858</v>
      </c>
      <c r="M1838" t="s">
        <v>6368</v>
      </c>
    </row>
    <row r="1839" spans="1:18" x14ac:dyDescent="0.45">
      <c r="A1839" t="s">
        <v>840</v>
      </c>
      <c r="B1839">
        <v>98</v>
      </c>
      <c r="C1839" t="s">
        <v>599</v>
      </c>
      <c r="D1839" t="s">
        <v>3492</v>
      </c>
      <c r="E1839" t="s">
        <v>11</v>
      </c>
      <c r="F1839">
        <v>2013</v>
      </c>
      <c r="G1839">
        <v>6.1</v>
      </c>
      <c r="H1839">
        <v>55682070</v>
      </c>
      <c r="I1839">
        <v>50000000</v>
      </c>
      <c r="J1839">
        <f t="shared" si="28"/>
        <v>5682070</v>
      </c>
      <c r="K1839">
        <f>Table1[[#This Row],[Profit]]*100/Table1[[#This Row],[budget]]</f>
        <v>11.364140000000001</v>
      </c>
      <c r="M1839" t="s">
        <v>6364</v>
      </c>
      <c r="N1839" t="s">
        <v>999</v>
      </c>
    </row>
    <row r="1840" spans="1:18" x14ac:dyDescent="0.45">
      <c r="A1840" t="s">
        <v>66</v>
      </c>
      <c r="B1840">
        <v>144</v>
      </c>
      <c r="C1840" t="s">
        <v>15</v>
      </c>
      <c r="D1840" t="s">
        <v>2712</v>
      </c>
      <c r="E1840" t="s">
        <v>11</v>
      </c>
      <c r="F1840">
        <v>2006</v>
      </c>
      <c r="G1840">
        <v>8</v>
      </c>
      <c r="H1840">
        <v>167007184</v>
      </c>
      <c r="I1840">
        <v>150000000</v>
      </c>
      <c r="J1840">
        <f t="shared" si="28"/>
        <v>17007184</v>
      </c>
      <c r="K1840">
        <f>Table1[[#This Row],[Profit]]*100/Table1[[#This Row],[budget]]</f>
        <v>11.338122666666667</v>
      </c>
      <c r="M1840" t="s">
        <v>178</v>
      </c>
      <c r="N1840" t="s">
        <v>1426</v>
      </c>
    </row>
    <row r="1841" spans="1:15" x14ac:dyDescent="0.45">
      <c r="A1841" t="s">
        <v>441</v>
      </c>
      <c r="B1841">
        <v>110</v>
      </c>
      <c r="C1841" t="s">
        <v>548</v>
      </c>
      <c r="D1841" t="s">
        <v>3088</v>
      </c>
      <c r="E1841" t="s">
        <v>11</v>
      </c>
      <c r="F1841">
        <v>2011</v>
      </c>
      <c r="G1841">
        <v>6.1</v>
      </c>
      <c r="H1841">
        <v>83503161</v>
      </c>
      <c r="I1841">
        <v>75000000</v>
      </c>
      <c r="J1841">
        <f t="shared" si="28"/>
        <v>8503161</v>
      </c>
      <c r="K1841">
        <f>Table1[[#This Row],[Profit]]*100/Table1[[#This Row],[budget]]</f>
        <v>11.337548</v>
      </c>
      <c r="M1841" t="s">
        <v>589</v>
      </c>
      <c r="N1841" t="s">
        <v>6364</v>
      </c>
      <c r="O1841" t="s">
        <v>2286</v>
      </c>
    </row>
    <row r="1842" spans="1:15" x14ac:dyDescent="0.45">
      <c r="A1842" t="s">
        <v>315</v>
      </c>
      <c r="B1842">
        <v>146</v>
      </c>
      <c r="C1842" t="s">
        <v>88</v>
      </c>
      <c r="D1842" t="s">
        <v>3160</v>
      </c>
      <c r="E1842" t="s">
        <v>11</v>
      </c>
      <c r="F1842">
        <v>2004</v>
      </c>
      <c r="G1842">
        <v>7.7</v>
      </c>
      <c r="H1842">
        <v>77862546</v>
      </c>
      <c r="I1842">
        <v>70000000</v>
      </c>
      <c r="J1842">
        <f t="shared" si="28"/>
        <v>7862546</v>
      </c>
      <c r="K1842">
        <f>Table1[[#This Row],[Profit]]*100/Table1[[#This Row],[budget]]</f>
        <v>11.232208571428572</v>
      </c>
      <c r="M1842" t="s">
        <v>6359</v>
      </c>
      <c r="N1842" t="s">
        <v>589</v>
      </c>
      <c r="O1842" t="s">
        <v>1426</v>
      </c>
    </row>
    <row r="1843" spans="1:15" x14ac:dyDescent="0.45">
      <c r="A1843" t="s">
        <v>681</v>
      </c>
      <c r="B1843">
        <v>89</v>
      </c>
      <c r="C1843" t="s">
        <v>250</v>
      </c>
      <c r="D1843" t="s">
        <v>3277</v>
      </c>
      <c r="E1843" t="s">
        <v>11</v>
      </c>
      <c r="F1843">
        <v>2003</v>
      </c>
      <c r="G1843">
        <v>4.4000000000000004</v>
      </c>
      <c r="H1843">
        <v>66734992</v>
      </c>
      <c r="I1843">
        <v>60000000</v>
      </c>
      <c r="J1843">
        <f t="shared" si="28"/>
        <v>6734992</v>
      </c>
      <c r="K1843">
        <f>Table1[[#This Row],[Profit]]*100/Table1[[#This Row],[budget]]</f>
        <v>11.224986666666666</v>
      </c>
      <c r="M1843" t="s">
        <v>178</v>
      </c>
      <c r="N1843" t="s">
        <v>302</v>
      </c>
      <c r="O1843" t="s">
        <v>6359</v>
      </c>
    </row>
    <row r="1844" spans="1:15" x14ac:dyDescent="0.45">
      <c r="A1844" t="s">
        <v>2096</v>
      </c>
      <c r="B1844">
        <v>104</v>
      </c>
      <c r="C1844" t="s">
        <v>456</v>
      </c>
      <c r="D1844" t="s">
        <v>5661</v>
      </c>
      <c r="E1844" t="s">
        <v>11</v>
      </c>
      <c r="F1844">
        <v>2009</v>
      </c>
      <c r="G1844">
        <v>7.4</v>
      </c>
      <c r="H1844">
        <v>6670712</v>
      </c>
      <c r="I1844">
        <v>6000000</v>
      </c>
      <c r="J1844">
        <f t="shared" si="28"/>
        <v>670712</v>
      </c>
      <c r="K1844">
        <f>Table1[[#This Row],[Profit]]*100/Table1[[#This Row],[budget]]</f>
        <v>11.178533333333334</v>
      </c>
      <c r="M1844" t="s">
        <v>589</v>
      </c>
    </row>
    <row r="1845" spans="1:15" x14ac:dyDescent="0.45">
      <c r="A1845" t="s">
        <v>734</v>
      </c>
      <c r="B1845">
        <v>104</v>
      </c>
      <c r="C1845" t="s">
        <v>527</v>
      </c>
      <c r="D1845" t="s">
        <v>3657</v>
      </c>
      <c r="E1845" t="s">
        <v>11</v>
      </c>
      <c r="F1845">
        <v>2005</v>
      </c>
      <c r="G1845">
        <v>6.5</v>
      </c>
      <c r="H1845">
        <v>47806295</v>
      </c>
      <c r="I1845">
        <v>43000000</v>
      </c>
      <c r="J1845">
        <f t="shared" si="28"/>
        <v>4806295</v>
      </c>
      <c r="K1845">
        <f>Table1[[#This Row],[Profit]]*100/Table1[[#This Row],[budget]]</f>
        <v>11.177430232558139</v>
      </c>
      <c r="M1845" t="s">
        <v>6366</v>
      </c>
      <c r="N1845" t="s">
        <v>1426</v>
      </c>
    </row>
    <row r="1846" spans="1:15" x14ac:dyDescent="0.45">
      <c r="A1846" t="s">
        <v>403</v>
      </c>
      <c r="B1846">
        <v>113</v>
      </c>
      <c r="C1846" t="s">
        <v>395</v>
      </c>
      <c r="D1846" t="s">
        <v>2942</v>
      </c>
      <c r="E1846" t="s">
        <v>11</v>
      </c>
      <c r="F1846">
        <v>2008</v>
      </c>
      <c r="G1846">
        <v>5.5</v>
      </c>
      <c r="H1846">
        <v>100018837</v>
      </c>
      <c r="I1846">
        <v>90000000</v>
      </c>
      <c r="J1846">
        <f t="shared" si="28"/>
        <v>10018837</v>
      </c>
      <c r="K1846">
        <f>Table1[[#This Row],[Profit]]*100/Table1[[#This Row],[budget]]</f>
        <v>11.132041111111111</v>
      </c>
      <c r="M1846" t="s">
        <v>302</v>
      </c>
    </row>
    <row r="1847" spans="1:15" x14ac:dyDescent="0.45">
      <c r="A1847" t="s">
        <v>240</v>
      </c>
      <c r="B1847">
        <v>128</v>
      </c>
      <c r="C1847" t="s">
        <v>15</v>
      </c>
      <c r="D1847" t="s">
        <v>2939</v>
      </c>
      <c r="E1847" t="s">
        <v>11</v>
      </c>
      <c r="F1847">
        <v>1995</v>
      </c>
      <c r="G1847">
        <v>7.6</v>
      </c>
      <c r="H1847">
        <v>100012500</v>
      </c>
      <c r="I1847">
        <v>90000000</v>
      </c>
      <c r="J1847">
        <f t="shared" si="28"/>
        <v>10012500</v>
      </c>
      <c r="K1847">
        <f>Table1[[#This Row],[Profit]]*100/Table1[[#This Row],[budget]]</f>
        <v>11.125</v>
      </c>
      <c r="M1847" t="s">
        <v>178</v>
      </c>
      <c r="N1847" t="s">
        <v>1426</v>
      </c>
    </row>
    <row r="1848" spans="1:15" x14ac:dyDescent="0.45">
      <c r="A1848" t="s">
        <v>331</v>
      </c>
      <c r="B1848">
        <v>126</v>
      </c>
      <c r="C1848" t="s">
        <v>884</v>
      </c>
      <c r="D1848" t="s">
        <v>4468</v>
      </c>
      <c r="E1848" t="s">
        <v>11</v>
      </c>
      <c r="F1848">
        <v>2013</v>
      </c>
      <c r="G1848">
        <v>8</v>
      </c>
      <c r="H1848">
        <v>25556065</v>
      </c>
      <c r="I1848">
        <v>23000000</v>
      </c>
      <c r="J1848">
        <f t="shared" si="28"/>
        <v>2556065</v>
      </c>
      <c r="K1848">
        <f>Table1[[#This Row],[Profit]]*100/Table1[[#This Row],[budget]]</f>
        <v>11.113326086956521</v>
      </c>
      <c r="M1848" t="s">
        <v>2286</v>
      </c>
      <c r="N1848" t="s">
        <v>1630</v>
      </c>
    </row>
    <row r="1849" spans="1:15" x14ac:dyDescent="0.45">
      <c r="A1849" t="s">
        <v>911</v>
      </c>
      <c r="B1849">
        <v>90</v>
      </c>
      <c r="C1849" t="s">
        <v>306</v>
      </c>
      <c r="D1849" t="s">
        <v>5057</v>
      </c>
      <c r="E1849" t="s">
        <v>11</v>
      </c>
      <c r="F1849">
        <v>2003</v>
      </c>
      <c r="G1849">
        <v>4.5999999999999996</v>
      </c>
      <c r="H1849">
        <v>15549702</v>
      </c>
      <c r="I1849">
        <v>14000000</v>
      </c>
      <c r="J1849">
        <f t="shared" si="28"/>
        <v>1549702</v>
      </c>
      <c r="K1849">
        <f>Table1[[#This Row],[Profit]]*100/Table1[[#This Row],[budget]]</f>
        <v>11.0693</v>
      </c>
      <c r="M1849" t="s">
        <v>2286</v>
      </c>
    </row>
    <row r="1850" spans="1:15" x14ac:dyDescent="0.45">
      <c r="A1850" t="s">
        <v>131</v>
      </c>
      <c r="B1850">
        <v>145</v>
      </c>
      <c r="C1850" t="s">
        <v>696</v>
      </c>
      <c r="D1850" t="s">
        <v>3460</v>
      </c>
      <c r="E1850" t="s">
        <v>11</v>
      </c>
      <c r="F1850">
        <v>1992</v>
      </c>
      <c r="G1850">
        <v>6.4</v>
      </c>
      <c r="H1850">
        <v>55473600</v>
      </c>
      <c r="I1850">
        <v>50000000</v>
      </c>
      <c r="J1850">
        <f t="shared" si="28"/>
        <v>5473600</v>
      </c>
      <c r="K1850">
        <f>Table1[[#This Row],[Profit]]*100/Table1[[#This Row],[budget]]</f>
        <v>10.9472</v>
      </c>
      <c r="M1850" t="s">
        <v>999</v>
      </c>
      <c r="N1850" t="s">
        <v>1630</v>
      </c>
    </row>
    <row r="1851" spans="1:15" x14ac:dyDescent="0.45">
      <c r="A1851" t="s">
        <v>30</v>
      </c>
      <c r="B1851">
        <v>121</v>
      </c>
      <c r="C1851" t="s">
        <v>402</v>
      </c>
      <c r="D1851" t="s">
        <v>3061</v>
      </c>
      <c r="E1851" t="s">
        <v>11</v>
      </c>
      <c r="F1851">
        <v>2008</v>
      </c>
      <c r="G1851">
        <v>7.1</v>
      </c>
      <c r="H1851">
        <v>83077470</v>
      </c>
      <c r="I1851">
        <v>75000000</v>
      </c>
      <c r="J1851">
        <f t="shared" si="28"/>
        <v>8077470</v>
      </c>
      <c r="K1851">
        <f>Table1[[#This Row],[Profit]]*100/Table1[[#This Row],[budget]]</f>
        <v>10.769959999999999</v>
      </c>
      <c r="M1851" t="s">
        <v>6367</v>
      </c>
      <c r="N1851" t="s">
        <v>1426</v>
      </c>
      <c r="O1851" t="s">
        <v>6368</v>
      </c>
    </row>
    <row r="1852" spans="1:15" x14ac:dyDescent="0.45">
      <c r="A1852" t="s">
        <v>254</v>
      </c>
      <c r="B1852">
        <v>108</v>
      </c>
      <c r="C1852" t="s">
        <v>1752</v>
      </c>
      <c r="D1852" t="s">
        <v>5058</v>
      </c>
      <c r="E1852" t="s">
        <v>11</v>
      </c>
      <c r="F1852">
        <v>2009</v>
      </c>
      <c r="G1852">
        <v>6.5</v>
      </c>
      <c r="H1852">
        <v>15483540</v>
      </c>
      <c r="I1852">
        <v>14000000</v>
      </c>
      <c r="J1852">
        <f t="shared" si="28"/>
        <v>1483540</v>
      </c>
      <c r="K1852">
        <f>Table1[[#This Row],[Profit]]*100/Table1[[#This Row],[budget]]</f>
        <v>10.596714285714286</v>
      </c>
      <c r="M1852" t="s">
        <v>6366</v>
      </c>
      <c r="N1852" t="s">
        <v>1426</v>
      </c>
    </row>
    <row r="1853" spans="1:15" x14ac:dyDescent="0.45">
      <c r="A1853" t="s">
        <v>254</v>
      </c>
      <c r="B1853">
        <v>127</v>
      </c>
      <c r="C1853" t="s">
        <v>498</v>
      </c>
      <c r="D1853" t="s">
        <v>3827</v>
      </c>
      <c r="E1853" t="s">
        <v>11</v>
      </c>
      <c r="F1853">
        <v>2013</v>
      </c>
      <c r="G1853">
        <v>6.4</v>
      </c>
      <c r="H1853">
        <v>41997790</v>
      </c>
      <c r="I1853">
        <v>38000000</v>
      </c>
      <c r="J1853">
        <f t="shared" si="28"/>
        <v>3997790</v>
      </c>
      <c r="K1853">
        <f>Table1[[#This Row],[Profit]]*100/Table1[[#This Row],[budget]]</f>
        <v>10.5205</v>
      </c>
      <c r="M1853" t="s">
        <v>1630</v>
      </c>
      <c r="N1853" t="s">
        <v>1426</v>
      </c>
    </row>
    <row r="1854" spans="1:15" x14ac:dyDescent="0.45">
      <c r="A1854" t="s">
        <v>260</v>
      </c>
      <c r="B1854">
        <v>138</v>
      </c>
      <c r="C1854" t="s">
        <v>51</v>
      </c>
      <c r="D1854" t="s">
        <v>2797</v>
      </c>
      <c r="E1854" t="s">
        <v>11</v>
      </c>
      <c r="F1854">
        <v>2013</v>
      </c>
      <c r="G1854">
        <v>6.7</v>
      </c>
      <c r="H1854">
        <v>132550960</v>
      </c>
      <c r="I1854">
        <v>120000000</v>
      </c>
      <c r="J1854">
        <f t="shared" si="28"/>
        <v>12550960</v>
      </c>
      <c r="K1854">
        <f>Table1[[#This Row],[Profit]]*100/Table1[[#This Row],[budget]]</f>
        <v>10.459133333333334</v>
      </c>
      <c r="M1854" t="s">
        <v>178</v>
      </c>
      <c r="N1854" t="s">
        <v>1630</v>
      </c>
      <c r="O1854" t="s">
        <v>1426</v>
      </c>
    </row>
    <row r="1855" spans="1:15" x14ac:dyDescent="0.45">
      <c r="A1855" t="s">
        <v>1885</v>
      </c>
      <c r="B1855">
        <v>97</v>
      </c>
      <c r="C1855" t="s">
        <v>259</v>
      </c>
      <c r="D1855" t="s">
        <v>5298</v>
      </c>
      <c r="E1855" t="s">
        <v>11</v>
      </c>
      <c r="F1855">
        <v>2007</v>
      </c>
      <c r="G1855">
        <v>6.5</v>
      </c>
      <c r="H1855">
        <v>11043445</v>
      </c>
      <c r="I1855">
        <v>10000000</v>
      </c>
      <c r="J1855">
        <f t="shared" si="28"/>
        <v>1043445</v>
      </c>
      <c r="K1855">
        <f>Table1[[#This Row],[Profit]]*100/Table1[[#This Row],[budget]]</f>
        <v>10.43445</v>
      </c>
      <c r="M1855" t="s">
        <v>589</v>
      </c>
      <c r="N1855" t="s">
        <v>2286</v>
      </c>
    </row>
    <row r="1856" spans="1:15" x14ac:dyDescent="0.45">
      <c r="A1856" t="s">
        <v>186</v>
      </c>
      <c r="B1856">
        <v>90</v>
      </c>
      <c r="C1856" t="s">
        <v>187</v>
      </c>
      <c r="D1856" t="s">
        <v>2854</v>
      </c>
      <c r="E1856" t="s">
        <v>11</v>
      </c>
      <c r="F1856">
        <v>2005</v>
      </c>
      <c r="G1856">
        <v>6.1</v>
      </c>
      <c r="H1856">
        <v>110332737</v>
      </c>
      <c r="I1856">
        <v>100000000</v>
      </c>
      <c r="J1856">
        <f t="shared" si="28"/>
        <v>10332737</v>
      </c>
      <c r="K1856">
        <f>Table1[[#This Row],[Profit]]*100/Table1[[#This Row],[budget]]</f>
        <v>10.332737</v>
      </c>
      <c r="M1856" t="s">
        <v>6359</v>
      </c>
    </row>
    <row r="1857" spans="1:16" x14ac:dyDescent="0.45">
      <c r="A1857" t="s">
        <v>171</v>
      </c>
      <c r="B1857">
        <v>90</v>
      </c>
      <c r="C1857" t="s">
        <v>152</v>
      </c>
      <c r="D1857" t="s">
        <v>2702</v>
      </c>
      <c r="E1857" t="s">
        <v>11</v>
      </c>
      <c r="F1857">
        <v>2011</v>
      </c>
      <c r="G1857">
        <v>7.3</v>
      </c>
      <c r="H1857">
        <v>165230261</v>
      </c>
      <c r="I1857">
        <v>150000000</v>
      </c>
      <c r="J1857">
        <f t="shared" si="28"/>
        <v>15230261</v>
      </c>
      <c r="K1857">
        <f>Table1[[#This Row],[Profit]]*100/Table1[[#This Row],[budget]]</f>
        <v>10.153507333333334</v>
      </c>
      <c r="M1857" t="s">
        <v>178</v>
      </c>
      <c r="N1857" t="s">
        <v>6362</v>
      </c>
      <c r="O1857" t="s">
        <v>302</v>
      </c>
      <c r="P1857" t="s">
        <v>6363</v>
      </c>
    </row>
    <row r="1858" spans="1:16" x14ac:dyDescent="0.45">
      <c r="A1858" t="s">
        <v>1153</v>
      </c>
      <c r="B1858">
        <v>128</v>
      </c>
      <c r="C1858" t="s">
        <v>48</v>
      </c>
      <c r="D1858" t="s">
        <v>3989</v>
      </c>
      <c r="E1858" t="s">
        <v>11</v>
      </c>
      <c r="F1858">
        <v>2015</v>
      </c>
      <c r="G1858">
        <v>7.1</v>
      </c>
      <c r="H1858">
        <v>37432299</v>
      </c>
      <c r="I1858">
        <v>34000000</v>
      </c>
      <c r="J1858">
        <f t="shared" ref="J1858:J1921" si="29">H1858-I1858</f>
        <v>3432299</v>
      </c>
      <c r="K1858">
        <f>Table1[[#This Row],[Profit]]*100/Table1[[#This Row],[budget]]</f>
        <v>10.09499705882353</v>
      </c>
      <c r="M1858" t="s">
        <v>2286</v>
      </c>
    </row>
    <row r="1859" spans="1:16" x14ac:dyDescent="0.45">
      <c r="A1859" t="s">
        <v>967</v>
      </c>
      <c r="B1859">
        <v>119</v>
      </c>
      <c r="C1859" t="s">
        <v>968</v>
      </c>
      <c r="D1859" t="s">
        <v>4014</v>
      </c>
      <c r="E1859" t="s">
        <v>11</v>
      </c>
      <c r="F1859">
        <v>2002</v>
      </c>
      <c r="G1859">
        <v>6.5</v>
      </c>
      <c r="H1859">
        <v>35228696</v>
      </c>
      <c r="I1859">
        <v>32000000</v>
      </c>
      <c r="J1859">
        <f t="shared" si="29"/>
        <v>3228696</v>
      </c>
      <c r="K1859">
        <f>Table1[[#This Row],[Profit]]*100/Table1[[#This Row],[budget]]</f>
        <v>10.089675</v>
      </c>
      <c r="M1859" t="s">
        <v>999</v>
      </c>
      <c r="N1859" t="s">
        <v>6366</v>
      </c>
      <c r="O1859" t="s">
        <v>1426</v>
      </c>
    </row>
    <row r="1860" spans="1:16" x14ac:dyDescent="0.45">
      <c r="A1860" t="s">
        <v>839</v>
      </c>
      <c r="B1860">
        <v>113</v>
      </c>
      <c r="C1860" t="s">
        <v>396</v>
      </c>
      <c r="D1860" t="s">
        <v>3491</v>
      </c>
      <c r="E1860" t="s">
        <v>11</v>
      </c>
      <c r="F1860">
        <v>2001</v>
      </c>
      <c r="G1860">
        <v>6.3</v>
      </c>
      <c r="H1860">
        <v>54997476</v>
      </c>
      <c r="I1860">
        <v>50000000</v>
      </c>
      <c r="J1860">
        <f t="shared" si="29"/>
        <v>4997476</v>
      </c>
      <c r="K1860">
        <f>Table1[[#This Row],[Profit]]*100/Table1[[#This Row],[budget]]</f>
        <v>9.9949519999999996</v>
      </c>
      <c r="M1860" t="s">
        <v>589</v>
      </c>
      <c r="N1860" t="s">
        <v>6366</v>
      </c>
      <c r="O1860" t="s">
        <v>1426</v>
      </c>
    </row>
    <row r="1861" spans="1:16" x14ac:dyDescent="0.45">
      <c r="A1861" t="s">
        <v>2234</v>
      </c>
      <c r="B1861">
        <v>81</v>
      </c>
      <c r="C1861" t="s">
        <v>2235</v>
      </c>
      <c r="D1861" t="s">
        <v>5903</v>
      </c>
      <c r="E1861" t="s">
        <v>11</v>
      </c>
      <c r="F1861">
        <v>2001</v>
      </c>
      <c r="G1861">
        <v>5.2</v>
      </c>
      <c r="H1861">
        <v>3293258</v>
      </c>
      <c r="I1861">
        <v>3000000</v>
      </c>
      <c r="J1861">
        <f t="shared" si="29"/>
        <v>293258</v>
      </c>
      <c r="K1861">
        <f>Table1[[#This Row],[Profit]]*100/Table1[[#This Row],[budget]]</f>
        <v>9.775266666666667</v>
      </c>
      <c r="M1861" t="s">
        <v>178</v>
      </c>
      <c r="N1861" t="s">
        <v>302</v>
      </c>
      <c r="O1861" t="s">
        <v>6365</v>
      </c>
    </row>
    <row r="1862" spans="1:16" x14ac:dyDescent="0.45">
      <c r="A1862" t="s">
        <v>1704</v>
      </c>
      <c r="B1862">
        <v>109</v>
      </c>
      <c r="C1862" t="s">
        <v>357</v>
      </c>
      <c r="D1862" t="s">
        <v>4974</v>
      </c>
      <c r="E1862" t="s">
        <v>11</v>
      </c>
      <c r="F1862">
        <v>1999</v>
      </c>
      <c r="G1862">
        <v>4.9000000000000004</v>
      </c>
      <c r="H1862">
        <v>16459004</v>
      </c>
      <c r="I1862">
        <v>15000000</v>
      </c>
      <c r="J1862">
        <f t="shared" si="29"/>
        <v>1459004</v>
      </c>
      <c r="K1862">
        <f>Table1[[#This Row],[Profit]]*100/Table1[[#This Row],[budget]]</f>
        <v>9.7266933333333334</v>
      </c>
      <c r="M1862" t="s">
        <v>6366</v>
      </c>
      <c r="N1862" t="s">
        <v>1426</v>
      </c>
    </row>
    <row r="1863" spans="1:16" x14ac:dyDescent="0.45">
      <c r="A1863" t="s">
        <v>622</v>
      </c>
      <c r="B1863">
        <v>91</v>
      </c>
      <c r="C1863" t="s">
        <v>2398</v>
      </c>
      <c r="D1863" t="s">
        <v>5961</v>
      </c>
      <c r="E1863" t="s">
        <v>11</v>
      </c>
      <c r="F1863">
        <v>1993</v>
      </c>
      <c r="G1863">
        <v>6.2</v>
      </c>
      <c r="H1863">
        <v>2850263</v>
      </c>
      <c r="I1863">
        <v>2600000</v>
      </c>
      <c r="J1863">
        <f t="shared" si="29"/>
        <v>250263</v>
      </c>
      <c r="K1863">
        <f>Table1[[#This Row],[Profit]]*100/Table1[[#This Row],[budget]]</f>
        <v>9.6255000000000006</v>
      </c>
      <c r="M1863" t="s">
        <v>302</v>
      </c>
      <c r="N1863" t="s">
        <v>6361</v>
      </c>
    </row>
    <row r="1864" spans="1:16" x14ac:dyDescent="0.45">
      <c r="A1864" t="s">
        <v>872</v>
      </c>
      <c r="B1864">
        <v>105</v>
      </c>
      <c r="C1864" t="s">
        <v>680</v>
      </c>
      <c r="D1864" t="s">
        <v>4281</v>
      </c>
      <c r="E1864" t="s">
        <v>11</v>
      </c>
      <c r="F1864">
        <v>2009</v>
      </c>
      <c r="G1864">
        <v>7.1</v>
      </c>
      <c r="H1864">
        <v>28501651</v>
      </c>
      <c r="I1864">
        <v>26000000</v>
      </c>
      <c r="J1864">
        <f t="shared" si="29"/>
        <v>2501651</v>
      </c>
      <c r="K1864">
        <f>Table1[[#This Row],[Profit]]*100/Table1[[#This Row],[budget]]</f>
        <v>9.6217346153846162</v>
      </c>
      <c r="M1864" t="s">
        <v>1426</v>
      </c>
    </row>
    <row r="1865" spans="1:16" x14ac:dyDescent="0.45">
      <c r="A1865" t="s">
        <v>1973</v>
      </c>
      <c r="B1865">
        <v>91</v>
      </c>
      <c r="C1865" t="s">
        <v>456</v>
      </c>
      <c r="D1865" t="s">
        <v>5752</v>
      </c>
      <c r="E1865" t="s">
        <v>11</v>
      </c>
      <c r="F1865">
        <v>1998</v>
      </c>
      <c r="G1865">
        <v>6.6</v>
      </c>
      <c r="H1865">
        <v>5480318</v>
      </c>
      <c r="I1865">
        <v>5000000</v>
      </c>
      <c r="J1865">
        <f t="shared" si="29"/>
        <v>480318</v>
      </c>
      <c r="K1865">
        <f>Table1[[#This Row],[Profit]]*100/Table1[[#This Row],[budget]]</f>
        <v>9.6063600000000005</v>
      </c>
      <c r="M1865" t="s">
        <v>589</v>
      </c>
    </row>
    <row r="1866" spans="1:16" x14ac:dyDescent="0.45">
      <c r="A1866" t="s">
        <v>69</v>
      </c>
      <c r="B1866">
        <v>123</v>
      </c>
      <c r="C1866" t="s">
        <v>173</v>
      </c>
      <c r="D1866" t="s">
        <v>4216</v>
      </c>
      <c r="E1866" t="s">
        <v>11</v>
      </c>
      <c r="F1866">
        <v>2014</v>
      </c>
      <c r="G1866">
        <v>6.2</v>
      </c>
      <c r="H1866">
        <v>30688364</v>
      </c>
      <c r="I1866">
        <v>28000000</v>
      </c>
      <c r="J1866">
        <f t="shared" si="29"/>
        <v>2688364</v>
      </c>
      <c r="K1866">
        <f>Table1[[#This Row],[Profit]]*100/Table1[[#This Row],[budget]]</f>
        <v>9.6013000000000002</v>
      </c>
      <c r="M1866" t="s">
        <v>589</v>
      </c>
      <c r="N1866" t="s">
        <v>1426</v>
      </c>
    </row>
    <row r="1867" spans="1:16" x14ac:dyDescent="0.45">
      <c r="A1867" t="s">
        <v>806</v>
      </c>
      <c r="B1867">
        <v>110</v>
      </c>
      <c r="C1867" t="s">
        <v>302</v>
      </c>
      <c r="D1867" t="s">
        <v>4799</v>
      </c>
      <c r="E1867" t="s">
        <v>11</v>
      </c>
      <c r="F1867">
        <v>2006</v>
      </c>
      <c r="G1867">
        <v>6.3</v>
      </c>
      <c r="H1867">
        <v>19179969</v>
      </c>
      <c r="I1867">
        <v>17500000</v>
      </c>
      <c r="J1867">
        <f t="shared" si="29"/>
        <v>1679969</v>
      </c>
      <c r="K1867">
        <f>Table1[[#This Row],[Profit]]*100/Table1[[#This Row],[budget]]</f>
        <v>9.5998228571428577</v>
      </c>
    </row>
    <row r="1868" spans="1:16" x14ac:dyDescent="0.45">
      <c r="A1868" t="s">
        <v>243</v>
      </c>
      <c r="B1868">
        <v>98</v>
      </c>
      <c r="C1868" t="s">
        <v>159</v>
      </c>
      <c r="D1868" t="s">
        <v>4027</v>
      </c>
      <c r="E1868" t="s">
        <v>11</v>
      </c>
      <c r="F1868">
        <v>2007</v>
      </c>
      <c r="G1868">
        <v>6.4</v>
      </c>
      <c r="H1868">
        <v>35063732</v>
      </c>
      <c r="I1868">
        <v>32000000</v>
      </c>
      <c r="J1868">
        <f t="shared" si="29"/>
        <v>3063732</v>
      </c>
      <c r="K1868">
        <f>Table1[[#This Row],[Profit]]*100/Table1[[#This Row],[budget]]</f>
        <v>9.5741624999999999</v>
      </c>
      <c r="M1868" t="s">
        <v>1426</v>
      </c>
    </row>
    <row r="1869" spans="1:16" x14ac:dyDescent="0.45">
      <c r="A1869" t="s">
        <v>74</v>
      </c>
      <c r="B1869">
        <v>127</v>
      </c>
      <c r="C1869" t="s">
        <v>504</v>
      </c>
      <c r="D1869" t="s">
        <v>3432</v>
      </c>
      <c r="E1869" t="s">
        <v>11</v>
      </c>
      <c r="F1869">
        <v>2001</v>
      </c>
      <c r="G1869">
        <v>7.6</v>
      </c>
      <c r="H1869">
        <v>57386369</v>
      </c>
      <c r="I1869">
        <v>52500000</v>
      </c>
      <c r="J1869">
        <f t="shared" si="29"/>
        <v>4886369</v>
      </c>
      <c r="K1869">
        <f>Table1[[#This Row],[Profit]]*100/Table1[[#This Row],[budget]]</f>
        <v>9.3073695238095233</v>
      </c>
      <c r="M1869" t="s">
        <v>6365</v>
      </c>
      <c r="N1869" t="s">
        <v>2286</v>
      </c>
    </row>
    <row r="1870" spans="1:16" x14ac:dyDescent="0.45">
      <c r="A1870" t="s">
        <v>22</v>
      </c>
      <c r="B1870">
        <v>130</v>
      </c>
      <c r="C1870" t="s">
        <v>46</v>
      </c>
      <c r="D1870" t="s">
        <v>2592</v>
      </c>
      <c r="E1870" t="s">
        <v>11</v>
      </c>
      <c r="F1870">
        <v>2013</v>
      </c>
      <c r="G1870">
        <v>6.4</v>
      </c>
      <c r="H1870">
        <v>234903076</v>
      </c>
      <c r="I1870">
        <v>215000000</v>
      </c>
      <c r="J1870">
        <f t="shared" si="29"/>
        <v>19903076</v>
      </c>
      <c r="K1870">
        <f>Table1[[#This Row],[Profit]]*100/Table1[[#This Row],[budget]]</f>
        <v>9.2572446511627913</v>
      </c>
      <c r="M1870" t="s">
        <v>6363</v>
      </c>
      <c r="N1870" t="s">
        <v>6364</v>
      </c>
    </row>
    <row r="1871" spans="1:16" x14ac:dyDescent="0.45">
      <c r="A1871" t="s">
        <v>1443</v>
      </c>
      <c r="B1871">
        <v>98</v>
      </c>
      <c r="C1871" t="s">
        <v>395</v>
      </c>
      <c r="D1871" t="s">
        <v>4178</v>
      </c>
      <c r="E1871" t="s">
        <v>11</v>
      </c>
      <c r="F1871">
        <v>2004</v>
      </c>
      <c r="G1871">
        <v>7.2</v>
      </c>
      <c r="H1871">
        <v>32774834</v>
      </c>
      <c r="I1871">
        <v>30000000</v>
      </c>
      <c r="J1871">
        <f t="shared" si="29"/>
        <v>2774834</v>
      </c>
      <c r="K1871">
        <f>Table1[[#This Row],[Profit]]*100/Table1[[#This Row],[budget]]</f>
        <v>9.2494466666666675</v>
      </c>
      <c r="M1871" t="s">
        <v>302</v>
      </c>
    </row>
    <row r="1872" spans="1:16" x14ac:dyDescent="0.45">
      <c r="A1872" t="s">
        <v>969</v>
      </c>
      <c r="B1872">
        <v>133</v>
      </c>
      <c r="C1872" t="s">
        <v>15</v>
      </c>
      <c r="D1872" t="s">
        <v>4015</v>
      </c>
      <c r="E1872" t="s">
        <v>11</v>
      </c>
      <c r="F1872">
        <v>1989</v>
      </c>
      <c r="G1872">
        <v>6.6</v>
      </c>
      <c r="H1872">
        <v>34667015</v>
      </c>
      <c r="I1872">
        <v>32000000</v>
      </c>
      <c r="J1872">
        <f t="shared" si="29"/>
        <v>2667015</v>
      </c>
      <c r="K1872">
        <f>Table1[[#This Row],[Profit]]*100/Table1[[#This Row],[budget]]</f>
        <v>8.3344218750000003</v>
      </c>
      <c r="M1872" t="s">
        <v>178</v>
      </c>
      <c r="N1872" t="s">
        <v>1426</v>
      </c>
    </row>
    <row r="1873" spans="1:15" x14ac:dyDescent="0.45">
      <c r="A1873" t="s">
        <v>1821</v>
      </c>
      <c r="B1873">
        <v>89</v>
      </c>
      <c r="C1873" t="s">
        <v>302</v>
      </c>
      <c r="D1873" t="s">
        <v>5340</v>
      </c>
      <c r="E1873" t="s">
        <v>11</v>
      </c>
      <c r="F1873">
        <v>1999</v>
      </c>
      <c r="G1873">
        <v>7.8</v>
      </c>
      <c r="H1873">
        <v>10824921</v>
      </c>
      <c r="I1873">
        <v>10000000</v>
      </c>
      <c r="J1873">
        <f t="shared" si="29"/>
        <v>824921</v>
      </c>
      <c r="K1873">
        <f>Table1[[#This Row],[Profit]]*100/Table1[[#This Row],[budget]]</f>
        <v>8.2492099999999997</v>
      </c>
    </row>
    <row r="1874" spans="1:15" x14ac:dyDescent="0.45">
      <c r="A1874" t="s">
        <v>327</v>
      </c>
      <c r="B1874">
        <v>116</v>
      </c>
      <c r="C1874" t="s">
        <v>357</v>
      </c>
      <c r="D1874" t="s">
        <v>2909</v>
      </c>
      <c r="E1874" t="s">
        <v>11</v>
      </c>
      <c r="F1874">
        <v>1999</v>
      </c>
      <c r="G1874">
        <v>6.3</v>
      </c>
      <c r="H1874">
        <v>102678089</v>
      </c>
      <c r="I1874">
        <v>95000000</v>
      </c>
      <c r="J1874">
        <f t="shared" si="29"/>
        <v>7678089</v>
      </c>
      <c r="K1874">
        <f>Table1[[#This Row],[Profit]]*100/Table1[[#This Row],[budget]]</f>
        <v>8.0821989473684219</v>
      </c>
      <c r="M1874" t="s">
        <v>6366</v>
      </c>
      <c r="N1874" t="s">
        <v>1426</v>
      </c>
    </row>
    <row r="1875" spans="1:15" x14ac:dyDescent="0.45">
      <c r="A1875" t="s">
        <v>227</v>
      </c>
      <c r="B1875">
        <v>82</v>
      </c>
      <c r="C1875" t="s">
        <v>228</v>
      </c>
      <c r="D1875" t="s">
        <v>2773</v>
      </c>
      <c r="E1875" t="s">
        <v>11</v>
      </c>
      <c r="F1875">
        <v>2000</v>
      </c>
      <c r="G1875">
        <v>6.5</v>
      </c>
      <c r="H1875">
        <v>137748063</v>
      </c>
      <c r="I1875">
        <v>127500000</v>
      </c>
      <c r="J1875">
        <f t="shared" si="29"/>
        <v>10248063</v>
      </c>
      <c r="K1875">
        <f>Table1[[#This Row],[Profit]]*100/Table1[[#This Row],[budget]]</f>
        <v>8.0376964705882354</v>
      </c>
      <c r="M1875" t="s">
        <v>6362</v>
      </c>
      <c r="N1875" t="s">
        <v>6363</v>
      </c>
      <c r="O1875" t="s">
        <v>1426</v>
      </c>
    </row>
    <row r="1876" spans="1:15" x14ac:dyDescent="0.45">
      <c r="A1876" t="s">
        <v>188</v>
      </c>
      <c r="B1876">
        <v>112</v>
      </c>
      <c r="C1876" t="s">
        <v>259</v>
      </c>
      <c r="D1876" t="s">
        <v>4140</v>
      </c>
      <c r="E1876" t="s">
        <v>11</v>
      </c>
      <c r="F1876">
        <v>2010</v>
      </c>
      <c r="G1876">
        <v>6.7</v>
      </c>
      <c r="H1876">
        <v>32357532</v>
      </c>
      <c r="I1876">
        <v>30000000</v>
      </c>
      <c r="J1876">
        <f t="shared" si="29"/>
        <v>2357532</v>
      </c>
      <c r="K1876">
        <f>Table1[[#This Row],[Profit]]*100/Table1[[#This Row],[budget]]</f>
        <v>7.8584399999999999</v>
      </c>
      <c r="M1876" t="s">
        <v>589</v>
      </c>
      <c r="N1876" t="s">
        <v>2286</v>
      </c>
    </row>
    <row r="1877" spans="1:15" x14ac:dyDescent="0.45">
      <c r="A1877" t="s">
        <v>294</v>
      </c>
      <c r="B1877">
        <v>105</v>
      </c>
      <c r="C1877" t="s">
        <v>562</v>
      </c>
      <c r="D1877" t="s">
        <v>3663</v>
      </c>
      <c r="E1877" t="s">
        <v>11</v>
      </c>
      <c r="F1877">
        <v>2012</v>
      </c>
      <c r="G1877">
        <v>6.5</v>
      </c>
      <c r="H1877">
        <v>45290318</v>
      </c>
      <c r="I1877">
        <v>42000000</v>
      </c>
      <c r="J1877">
        <f t="shared" si="29"/>
        <v>3290318</v>
      </c>
      <c r="K1877">
        <f>Table1[[#This Row],[Profit]]*100/Table1[[#This Row],[budget]]</f>
        <v>7.8340904761904762</v>
      </c>
      <c r="M1877" t="s">
        <v>302</v>
      </c>
      <c r="N1877" t="s">
        <v>6361</v>
      </c>
    </row>
    <row r="1878" spans="1:15" x14ac:dyDescent="0.45">
      <c r="A1878" t="s">
        <v>699</v>
      </c>
      <c r="B1878">
        <v>115</v>
      </c>
      <c r="C1878" t="s">
        <v>318</v>
      </c>
      <c r="D1878" t="s">
        <v>3585</v>
      </c>
      <c r="E1878" t="s">
        <v>11</v>
      </c>
      <c r="F1878">
        <v>2005</v>
      </c>
      <c r="G1878">
        <v>5</v>
      </c>
      <c r="H1878">
        <v>48472213</v>
      </c>
      <c r="I1878">
        <v>45000000</v>
      </c>
      <c r="J1878">
        <f t="shared" si="29"/>
        <v>3472213</v>
      </c>
      <c r="K1878">
        <f>Table1[[#This Row],[Profit]]*100/Table1[[#This Row],[budget]]</f>
        <v>7.7160288888888893</v>
      </c>
      <c r="M1878" t="s">
        <v>302</v>
      </c>
      <c r="N1878" t="s">
        <v>6359</v>
      </c>
    </row>
    <row r="1879" spans="1:15" x14ac:dyDescent="0.45">
      <c r="A1879" t="s">
        <v>2531</v>
      </c>
      <c r="B1879">
        <v>86</v>
      </c>
      <c r="C1879" t="s">
        <v>2466</v>
      </c>
      <c r="D1879" t="s">
        <v>6292</v>
      </c>
      <c r="E1879" t="s">
        <v>11</v>
      </c>
      <c r="F1879">
        <v>2008</v>
      </c>
      <c r="G1879">
        <v>7.5</v>
      </c>
      <c r="H1879">
        <v>215185</v>
      </c>
      <c r="I1879">
        <v>200000</v>
      </c>
      <c r="J1879">
        <f t="shared" si="29"/>
        <v>15185</v>
      </c>
      <c r="K1879">
        <f>Table1[[#This Row],[Profit]]*100/Table1[[#This Row],[budget]]</f>
        <v>7.5925000000000002</v>
      </c>
      <c r="M1879" t="s">
        <v>6367</v>
      </c>
      <c r="N1879" t="s">
        <v>6360</v>
      </c>
    </row>
    <row r="1880" spans="1:15" x14ac:dyDescent="0.45">
      <c r="A1880" t="s">
        <v>1754</v>
      </c>
      <c r="B1880">
        <v>96</v>
      </c>
      <c r="C1880" t="s">
        <v>302</v>
      </c>
      <c r="D1880" t="s">
        <v>5060</v>
      </c>
      <c r="E1880" t="s">
        <v>11</v>
      </c>
      <c r="F1880">
        <v>1998</v>
      </c>
      <c r="G1880">
        <v>6</v>
      </c>
      <c r="H1880">
        <v>15062898</v>
      </c>
      <c r="I1880">
        <v>14000000</v>
      </c>
      <c r="J1880">
        <f t="shared" si="29"/>
        <v>1062898</v>
      </c>
      <c r="K1880">
        <f>Table1[[#This Row],[Profit]]*100/Table1[[#This Row],[budget]]</f>
        <v>7.5921285714285718</v>
      </c>
    </row>
    <row r="1881" spans="1:15" x14ac:dyDescent="0.45">
      <c r="A1881" t="s">
        <v>221</v>
      </c>
      <c r="B1881">
        <v>101</v>
      </c>
      <c r="C1881" t="s">
        <v>222</v>
      </c>
      <c r="D1881" t="s">
        <v>2818</v>
      </c>
      <c r="E1881" t="s">
        <v>11</v>
      </c>
      <c r="F1881">
        <v>2010</v>
      </c>
      <c r="G1881">
        <v>6.4</v>
      </c>
      <c r="H1881">
        <v>118311368</v>
      </c>
      <c r="I1881">
        <v>110000000</v>
      </c>
      <c r="J1881">
        <f t="shared" si="29"/>
        <v>8311368</v>
      </c>
      <c r="K1881">
        <f>Table1[[#This Row],[Profit]]*100/Table1[[#This Row],[budget]]</f>
        <v>7.5557890909090908</v>
      </c>
      <c r="M1881" t="s">
        <v>6359</v>
      </c>
      <c r="N1881" t="s">
        <v>6366</v>
      </c>
      <c r="O1881" t="s">
        <v>1426</v>
      </c>
    </row>
    <row r="1882" spans="1:15" x14ac:dyDescent="0.45">
      <c r="A1882" t="s">
        <v>2204</v>
      </c>
      <c r="B1882">
        <v>110</v>
      </c>
      <c r="C1882" t="s">
        <v>495</v>
      </c>
      <c r="D1882" t="s">
        <v>5829</v>
      </c>
      <c r="E1882" t="s">
        <v>11</v>
      </c>
      <c r="F1882">
        <v>1995</v>
      </c>
      <c r="G1882">
        <v>6.7</v>
      </c>
      <c r="H1882">
        <v>4301331</v>
      </c>
      <c r="I1882">
        <v>4000000</v>
      </c>
      <c r="J1882">
        <f t="shared" si="29"/>
        <v>301331</v>
      </c>
      <c r="K1882">
        <f>Table1[[#This Row],[Profit]]*100/Table1[[#This Row],[budget]]</f>
        <v>7.5332749999999997</v>
      </c>
      <c r="M1882" t="s">
        <v>6364</v>
      </c>
    </row>
    <row r="1883" spans="1:15" x14ac:dyDescent="0.45">
      <c r="A1883" t="s">
        <v>877</v>
      </c>
      <c r="B1883">
        <v>100</v>
      </c>
      <c r="C1883" t="s">
        <v>259</v>
      </c>
      <c r="D1883" t="s">
        <v>5197</v>
      </c>
      <c r="E1883" t="s">
        <v>11</v>
      </c>
      <c r="F1883">
        <v>1998</v>
      </c>
      <c r="G1883">
        <v>6.6</v>
      </c>
      <c r="H1883">
        <v>12902790</v>
      </c>
      <c r="I1883">
        <v>12000000</v>
      </c>
      <c r="J1883">
        <f t="shared" si="29"/>
        <v>902790</v>
      </c>
      <c r="K1883">
        <f>Table1[[#This Row],[Profit]]*100/Table1[[#This Row],[budget]]</f>
        <v>7.52325</v>
      </c>
      <c r="M1883" t="s">
        <v>589</v>
      </c>
      <c r="N1883" t="s">
        <v>2286</v>
      </c>
    </row>
    <row r="1884" spans="1:15" x14ac:dyDescent="0.45">
      <c r="A1884" t="s">
        <v>332</v>
      </c>
      <c r="B1884">
        <v>102</v>
      </c>
      <c r="C1884" t="s">
        <v>124</v>
      </c>
      <c r="D1884" t="s">
        <v>2871</v>
      </c>
      <c r="E1884" t="s">
        <v>11</v>
      </c>
      <c r="F1884">
        <v>2013</v>
      </c>
      <c r="G1884">
        <v>6.7</v>
      </c>
      <c r="H1884">
        <v>107515297</v>
      </c>
      <c r="I1884">
        <v>100000000</v>
      </c>
      <c r="J1884">
        <f t="shared" si="29"/>
        <v>7515297</v>
      </c>
      <c r="K1884">
        <f>Table1[[#This Row],[Profit]]*100/Table1[[#This Row],[budget]]</f>
        <v>7.5152970000000003</v>
      </c>
      <c r="M1884" t="s">
        <v>6362</v>
      </c>
      <c r="N1884" t="s">
        <v>6363</v>
      </c>
      <c r="O1884" t="s">
        <v>6364</v>
      </c>
    </row>
    <row r="1885" spans="1:15" x14ac:dyDescent="0.45">
      <c r="A1885" t="s">
        <v>638</v>
      </c>
      <c r="B1885">
        <v>105</v>
      </c>
      <c r="C1885" t="s">
        <v>543</v>
      </c>
      <c r="D1885" t="s">
        <v>3451</v>
      </c>
      <c r="E1885" t="s">
        <v>11</v>
      </c>
      <c r="F1885">
        <v>2015</v>
      </c>
      <c r="G1885">
        <v>6.6</v>
      </c>
      <c r="H1885">
        <v>53846915</v>
      </c>
      <c r="I1885">
        <v>50100000</v>
      </c>
      <c r="J1885">
        <f t="shared" si="29"/>
        <v>3746915</v>
      </c>
      <c r="K1885">
        <f>Table1[[#This Row],[Profit]]*100/Table1[[#This Row],[budget]]</f>
        <v>7.4788722554890219</v>
      </c>
      <c r="M1885" t="s">
        <v>6359</v>
      </c>
      <c r="N1885" t="s">
        <v>589</v>
      </c>
      <c r="O1885" t="s">
        <v>2286</v>
      </c>
    </row>
    <row r="1886" spans="1:15" x14ac:dyDescent="0.45">
      <c r="A1886" t="s">
        <v>1099</v>
      </c>
      <c r="B1886">
        <v>95</v>
      </c>
      <c r="C1886" t="s">
        <v>302</v>
      </c>
      <c r="D1886" t="s">
        <v>3867</v>
      </c>
      <c r="E1886" t="s">
        <v>11</v>
      </c>
      <c r="F1886">
        <v>2003</v>
      </c>
      <c r="G1886">
        <v>5.4</v>
      </c>
      <c r="H1886">
        <v>37788228</v>
      </c>
      <c r="I1886">
        <v>35200000</v>
      </c>
      <c r="J1886">
        <f t="shared" si="29"/>
        <v>2588228</v>
      </c>
      <c r="K1886">
        <f>Table1[[#This Row],[Profit]]*100/Table1[[#This Row],[budget]]</f>
        <v>7.3529204545454547</v>
      </c>
    </row>
    <row r="1887" spans="1:15" x14ac:dyDescent="0.45">
      <c r="A1887" t="s">
        <v>278</v>
      </c>
      <c r="B1887">
        <v>106</v>
      </c>
      <c r="C1887" t="s">
        <v>392</v>
      </c>
      <c r="D1887" t="s">
        <v>4126</v>
      </c>
      <c r="E1887" t="s">
        <v>11</v>
      </c>
      <c r="F1887">
        <v>2013</v>
      </c>
      <c r="G1887">
        <v>7.1</v>
      </c>
      <c r="H1887">
        <v>32154410</v>
      </c>
      <c r="I1887">
        <v>30000000</v>
      </c>
      <c r="J1887">
        <f t="shared" si="29"/>
        <v>2154410</v>
      </c>
      <c r="K1887">
        <f>Table1[[#This Row],[Profit]]*100/Table1[[#This Row],[budget]]</f>
        <v>7.1813666666666665</v>
      </c>
      <c r="M1887" t="s">
        <v>589</v>
      </c>
      <c r="N1887" t="s">
        <v>1426</v>
      </c>
    </row>
    <row r="1888" spans="1:15" x14ac:dyDescent="0.45">
      <c r="A1888" t="s">
        <v>1115</v>
      </c>
      <c r="B1888">
        <v>104</v>
      </c>
      <c r="C1888" t="s">
        <v>306</v>
      </c>
      <c r="D1888" t="s">
        <v>3913</v>
      </c>
      <c r="E1888" t="s">
        <v>11</v>
      </c>
      <c r="F1888">
        <v>2010</v>
      </c>
      <c r="G1888">
        <v>5.3</v>
      </c>
      <c r="H1888">
        <v>37481242</v>
      </c>
      <c r="I1888">
        <v>35000000</v>
      </c>
      <c r="J1888">
        <f t="shared" si="29"/>
        <v>2481242</v>
      </c>
      <c r="K1888">
        <f>Table1[[#This Row],[Profit]]*100/Table1[[#This Row],[budget]]</f>
        <v>7.0892628571428569</v>
      </c>
      <c r="M1888" t="s">
        <v>2286</v>
      </c>
    </row>
    <row r="1889" spans="1:16" x14ac:dyDescent="0.45">
      <c r="A1889" t="s">
        <v>941</v>
      </c>
      <c r="B1889">
        <v>119</v>
      </c>
      <c r="C1889" t="s">
        <v>1489</v>
      </c>
      <c r="D1889" t="s">
        <v>4615</v>
      </c>
      <c r="E1889" t="s">
        <v>11</v>
      </c>
      <c r="F1889">
        <v>1990</v>
      </c>
      <c r="G1889">
        <v>6.8</v>
      </c>
      <c r="H1889">
        <v>21413105</v>
      </c>
      <c r="I1889">
        <v>20000000</v>
      </c>
      <c r="J1889">
        <f t="shared" si="29"/>
        <v>1413105</v>
      </c>
      <c r="K1889">
        <f>Table1[[#This Row],[Profit]]*100/Table1[[#This Row],[budget]]</f>
        <v>7.0655250000000001</v>
      </c>
      <c r="M1889" t="s">
        <v>178</v>
      </c>
      <c r="N1889" t="s">
        <v>589</v>
      </c>
      <c r="O1889" t="s">
        <v>2286</v>
      </c>
      <c r="P1889" t="s">
        <v>1910</v>
      </c>
    </row>
    <row r="1890" spans="1:16" x14ac:dyDescent="0.45">
      <c r="A1890" t="s">
        <v>641</v>
      </c>
      <c r="B1890">
        <v>136</v>
      </c>
      <c r="C1890" t="s">
        <v>357</v>
      </c>
      <c r="D1890" t="s">
        <v>3354</v>
      </c>
      <c r="E1890" t="s">
        <v>11</v>
      </c>
      <c r="F1890">
        <v>1997</v>
      </c>
      <c r="G1890">
        <v>7.5</v>
      </c>
      <c r="H1890">
        <v>60984028</v>
      </c>
      <c r="I1890">
        <v>57000000</v>
      </c>
      <c r="J1890">
        <f t="shared" si="29"/>
        <v>3984028</v>
      </c>
      <c r="K1890">
        <f>Table1[[#This Row],[Profit]]*100/Table1[[#This Row],[budget]]</f>
        <v>6.9895228070175435</v>
      </c>
      <c r="M1890" t="s">
        <v>6366</v>
      </c>
      <c r="N1890" t="s">
        <v>1426</v>
      </c>
    </row>
    <row r="1891" spans="1:16" x14ac:dyDescent="0.45">
      <c r="A1891" t="s">
        <v>832</v>
      </c>
      <c r="B1891">
        <v>108</v>
      </c>
      <c r="C1891" t="s">
        <v>999</v>
      </c>
      <c r="D1891" t="s">
        <v>4066</v>
      </c>
      <c r="E1891" t="s">
        <v>11</v>
      </c>
      <c r="F1891">
        <v>2005</v>
      </c>
      <c r="G1891">
        <v>5.3</v>
      </c>
      <c r="H1891">
        <v>32048809</v>
      </c>
      <c r="I1891">
        <v>30000000</v>
      </c>
      <c r="J1891">
        <f t="shared" si="29"/>
        <v>2048809</v>
      </c>
      <c r="K1891">
        <f>Table1[[#This Row],[Profit]]*100/Table1[[#This Row],[budget]]</f>
        <v>6.8293633333333332</v>
      </c>
    </row>
    <row r="1892" spans="1:16" x14ac:dyDescent="0.45">
      <c r="A1892" t="s">
        <v>1020</v>
      </c>
      <c r="B1892">
        <v>124</v>
      </c>
      <c r="C1892" t="s">
        <v>48</v>
      </c>
      <c r="D1892" t="s">
        <v>4018</v>
      </c>
      <c r="E1892" t="s">
        <v>11</v>
      </c>
      <c r="F1892">
        <v>2008</v>
      </c>
      <c r="G1892">
        <v>7.6</v>
      </c>
      <c r="H1892">
        <v>34180954</v>
      </c>
      <c r="I1892">
        <v>32000000</v>
      </c>
      <c r="J1892">
        <f t="shared" si="29"/>
        <v>2180954</v>
      </c>
      <c r="K1892">
        <f>Table1[[#This Row],[Profit]]*100/Table1[[#This Row],[budget]]</f>
        <v>6.8154812500000004</v>
      </c>
      <c r="M1892" t="s">
        <v>2286</v>
      </c>
    </row>
    <row r="1893" spans="1:16" x14ac:dyDescent="0.45">
      <c r="A1893" t="s">
        <v>93</v>
      </c>
      <c r="B1893">
        <v>139</v>
      </c>
      <c r="C1893" t="s">
        <v>48</v>
      </c>
      <c r="D1893" t="s">
        <v>4069</v>
      </c>
      <c r="E1893" t="s">
        <v>11</v>
      </c>
      <c r="F1893">
        <v>1993</v>
      </c>
      <c r="G1893">
        <v>7.2</v>
      </c>
      <c r="H1893">
        <v>32000000</v>
      </c>
      <c r="I1893">
        <v>30000000</v>
      </c>
      <c r="J1893">
        <f t="shared" si="29"/>
        <v>2000000</v>
      </c>
      <c r="K1893">
        <f>Table1[[#This Row],[Profit]]*100/Table1[[#This Row],[budget]]</f>
        <v>6.666666666666667</v>
      </c>
      <c r="M1893" t="s">
        <v>2286</v>
      </c>
    </row>
    <row r="1894" spans="1:16" x14ac:dyDescent="0.45">
      <c r="A1894" t="s">
        <v>633</v>
      </c>
      <c r="B1894">
        <v>137</v>
      </c>
      <c r="C1894" t="s">
        <v>311</v>
      </c>
      <c r="D1894" t="s">
        <v>3917</v>
      </c>
      <c r="E1894" t="s">
        <v>11</v>
      </c>
      <c r="F1894">
        <v>2011</v>
      </c>
      <c r="G1894">
        <v>6.6</v>
      </c>
      <c r="H1894">
        <v>37304950</v>
      </c>
      <c r="I1894">
        <v>35000000</v>
      </c>
      <c r="J1894">
        <f t="shared" si="29"/>
        <v>2304950</v>
      </c>
      <c r="K1894">
        <f>Table1[[#This Row],[Profit]]*100/Table1[[#This Row],[budget]]</f>
        <v>6.5855714285714289</v>
      </c>
      <c r="M1894" t="s">
        <v>6359</v>
      </c>
      <c r="N1894" t="s">
        <v>589</v>
      </c>
    </row>
    <row r="1895" spans="1:16" x14ac:dyDescent="0.45">
      <c r="A1895" t="s">
        <v>454</v>
      </c>
      <c r="B1895">
        <v>136</v>
      </c>
      <c r="C1895" t="s">
        <v>749</v>
      </c>
      <c r="D1895" t="s">
        <v>3758</v>
      </c>
      <c r="E1895" t="s">
        <v>11</v>
      </c>
      <c r="F1895">
        <v>2014</v>
      </c>
      <c r="G1895">
        <v>6.1</v>
      </c>
      <c r="H1895">
        <v>42615685</v>
      </c>
      <c r="I1895">
        <v>40000000</v>
      </c>
      <c r="J1895">
        <f t="shared" si="29"/>
        <v>2615685</v>
      </c>
      <c r="K1895">
        <f>Table1[[#This Row],[Profit]]*100/Table1[[#This Row],[budget]]</f>
        <v>6.5392124999999997</v>
      </c>
      <c r="M1895" t="s">
        <v>1910</v>
      </c>
    </row>
    <row r="1896" spans="1:16" x14ac:dyDescent="0.45">
      <c r="A1896" t="s">
        <v>1934</v>
      </c>
      <c r="B1896">
        <v>91</v>
      </c>
      <c r="C1896" t="s">
        <v>259</v>
      </c>
      <c r="D1896" t="s">
        <v>5577</v>
      </c>
      <c r="E1896" t="s">
        <v>11</v>
      </c>
      <c r="F1896">
        <v>2010</v>
      </c>
      <c r="G1896">
        <v>6.3</v>
      </c>
      <c r="H1896">
        <v>7455447</v>
      </c>
      <c r="I1896">
        <v>7000000</v>
      </c>
      <c r="J1896">
        <f t="shared" si="29"/>
        <v>455447</v>
      </c>
      <c r="K1896">
        <f>Table1[[#This Row],[Profit]]*100/Table1[[#This Row],[budget]]</f>
        <v>6.506385714285714</v>
      </c>
      <c r="M1896" t="s">
        <v>589</v>
      </c>
      <c r="N1896" t="s">
        <v>2286</v>
      </c>
    </row>
    <row r="1897" spans="1:16" x14ac:dyDescent="0.45">
      <c r="A1897" t="s">
        <v>32</v>
      </c>
      <c r="B1897">
        <v>123</v>
      </c>
      <c r="C1897" t="s">
        <v>72</v>
      </c>
      <c r="D1897" t="s">
        <v>2622</v>
      </c>
      <c r="E1897" t="s">
        <v>11</v>
      </c>
      <c r="F1897">
        <v>2013</v>
      </c>
      <c r="G1897">
        <v>7</v>
      </c>
      <c r="H1897">
        <v>202351611</v>
      </c>
      <c r="I1897">
        <v>190000000</v>
      </c>
      <c r="J1897">
        <f t="shared" si="29"/>
        <v>12351611</v>
      </c>
      <c r="K1897">
        <f>Table1[[#This Row],[Profit]]*100/Table1[[#This Row],[budget]]</f>
        <v>6.5008478947368422</v>
      </c>
      <c r="M1897" t="s">
        <v>178</v>
      </c>
      <c r="N1897" t="s">
        <v>999</v>
      </c>
      <c r="O1897" t="s">
        <v>1630</v>
      </c>
      <c r="P1897" t="s">
        <v>1426</v>
      </c>
    </row>
    <row r="1898" spans="1:16" x14ac:dyDescent="0.45">
      <c r="A1898" t="s">
        <v>2503</v>
      </c>
      <c r="B1898">
        <v>92</v>
      </c>
      <c r="C1898" t="s">
        <v>19</v>
      </c>
      <c r="D1898" t="s">
        <v>6251</v>
      </c>
      <c r="E1898" t="s">
        <v>11</v>
      </c>
      <c r="F1898">
        <v>2010</v>
      </c>
      <c r="G1898">
        <v>5.0999999999999996</v>
      </c>
      <c r="H1898">
        <v>425899</v>
      </c>
      <c r="I1898">
        <v>400000</v>
      </c>
      <c r="J1898">
        <f t="shared" si="29"/>
        <v>25899</v>
      </c>
      <c r="K1898">
        <f>Table1[[#This Row],[Profit]]*100/Table1[[#This Row],[budget]]</f>
        <v>6.4747500000000002</v>
      </c>
    </row>
    <row r="1899" spans="1:16" x14ac:dyDescent="0.45">
      <c r="A1899" t="s">
        <v>62</v>
      </c>
      <c r="B1899">
        <v>147</v>
      </c>
      <c r="C1899" t="s">
        <v>82</v>
      </c>
      <c r="D1899" t="s">
        <v>2763</v>
      </c>
      <c r="E1899" t="s">
        <v>11</v>
      </c>
      <c r="F1899">
        <v>2003</v>
      </c>
      <c r="G1899">
        <v>6.6</v>
      </c>
      <c r="H1899">
        <v>138396624</v>
      </c>
      <c r="I1899">
        <v>130000000</v>
      </c>
      <c r="J1899">
        <f t="shared" si="29"/>
        <v>8396624</v>
      </c>
      <c r="K1899">
        <f>Table1[[#This Row],[Profit]]*100/Table1[[#This Row],[budget]]</f>
        <v>6.4589415384615387</v>
      </c>
      <c r="M1899" t="s">
        <v>302</v>
      </c>
      <c r="N1899" t="s">
        <v>6359</v>
      </c>
      <c r="O1899" t="s">
        <v>1426</v>
      </c>
    </row>
    <row r="1900" spans="1:16" x14ac:dyDescent="0.45">
      <c r="A1900" t="s">
        <v>849</v>
      </c>
      <c r="B1900">
        <v>92</v>
      </c>
      <c r="C1900" t="s">
        <v>999</v>
      </c>
      <c r="D1900" t="s">
        <v>3754</v>
      </c>
      <c r="E1900" t="s">
        <v>11</v>
      </c>
      <c r="F1900">
        <v>2011</v>
      </c>
      <c r="G1900">
        <v>5.9</v>
      </c>
      <c r="H1900">
        <v>42575718</v>
      </c>
      <c r="I1900">
        <v>40000000</v>
      </c>
      <c r="J1900">
        <f t="shared" si="29"/>
        <v>2575718</v>
      </c>
      <c r="K1900">
        <f>Table1[[#This Row],[Profit]]*100/Table1[[#This Row],[budget]]</f>
        <v>6.4392950000000004</v>
      </c>
    </row>
    <row r="1901" spans="1:16" x14ac:dyDescent="0.45">
      <c r="A1901" t="s">
        <v>1158</v>
      </c>
      <c r="B1901">
        <v>99</v>
      </c>
      <c r="C1901" t="s">
        <v>1159</v>
      </c>
      <c r="D1901" t="s">
        <v>4002</v>
      </c>
      <c r="E1901" t="s">
        <v>11</v>
      </c>
      <c r="F1901">
        <v>2012</v>
      </c>
      <c r="G1901">
        <v>6.5</v>
      </c>
      <c r="H1901">
        <v>35057332</v>
      </c>
      <c r="I1901">
        <v>33000000</v>
      </c>
      <c r="J1901">
        <f t="shared" si="29"/>
        <v>2057332</v>
      </c>
      <c r="K1901">
        <f>Table1[[#This Row],[Profit]]*100/Table1[[#This Row],[budget]]</f>
        <v>6.2343393939393943</v>
      </c>
      <c r="M1901" t="s">
        <v>6360</v>
      </c>
      <c r="N1901" t="s">
        <v>2286</v>
      </c>
    </row>
    <row r="1902" spans="1:16" x14ac:dyDescent="0.45">
      <c r="A1902" t="s">
        <v>85</v>
      </c>
      <c r="B1902">
        <v>104</v>
      </c>
      <c r="C1902" t="s">
        <v>166</v>
      </c>
      <c r="D1902" t="s">
        <v>3387</v>
      </c>
      <c r="E1902" t="s">
        <v>11</v>
      </c>
      <c r="F1902">
        <v>1992</v>
      </c>
      <c r="G1902">
        <v>6.4</v>
      </c>
      <c r="H1902">
        <v>58422650</v>
      </c>
      <c r="I1902">
        <v>55000000</v>
      </c>
      <c r="J1902">
        <f t="shared" si="29"/>
        <v>3422650</v>
      </c>
      <c r="K1902">
        <f>Table1[[#This Row],[Profit]]*100/Table1[[#This Row],[budget]]</f>
        <v>6.2229999999999999</v>
      </c>
      <c r="M1902" t="s">
        <v>6364</v>
      </c>
      <c r="N1902" t="s">
        <v>999</v>
      </c>
    </row>
    <row r="1903" spans="1:16" x14ac:dyDescent="0.45">
      <c r="A1903" t="s">
        <v>480</v>
      </c>
      <c r="B1903">
        <v>98</v>
      </c>
      <c r="C1903" t="s">
        <v>481</v>
      </c>
      <c r="D1903" t="s">
        <v>3116</v>
      </c>
      <c r="E1903" t="s">
        <v>11</v>
      </c>
      <c r="F1903">
        <v>1998</v>
      </c>
      <c r="G1903">
        <v>5.7</v>
      </c>
      <c r="H1903">
        <v>74329966</v>
      </c>
      <c r="I1903">
        <v>70000000</v>
      </c>
      <c r="J1903">
        <f t="shared" si="29"/>
        <v>4329966</v>
      </c>
      <c r="K1903">
        <f>Table1[[#This Row],[Profit]]*100/Table1[[#This Row],[budget]]</f>
        <v>6.1856657142857143</v>
      </c>
      <c r="M1903" t="s">
        <v>178</v>
      </c>
      <c r="N1903" t="s">
        <v>302</v>
      </c>
      <c r="O1903" t="s">
        <v>2286</v>
      </c>
    </row>
    <row r="1904" spans="1:16" x14ac:dyDescent="0.45">
      <c r="A1904" t="s">
        <v>55</v>
      </c>
      <c r="B1904">
        <v>95</v>
      </c>
      <c r="C1904" t="s">
        <v>859</v>
      </c>
      <c r="D1904" t="s">
        <v>5753</v>
      </c>
      <c r="E1904" t="s">
        <v>11</v>
      </c>
      <c r="F1904">
        <v>2001</v>
      </c>
      <c r="G1904">
        <v>6.4</v>
      </c>
      <c r="H1904">
        <v>5308707</v>
      </c>
      <c r="I1904">
        <v>5000000</v>
      </c>
      <c r="J1904">
        <f t="shared" si="29"/>
        <v>308707</v>
      </c>
      <c r="K1904">
        <f>Table1[[#This Row],[Profit]]*100/Table1[[#This Row],[budget]]</f>
        <v>6.1741400000000004</v>
      </c>
      <c r="M1904" t="s">
        <v>6359</v>
      </c>
      <c r="N1904" t="s">
        <v>589</v>
      </c>
      <c r="O1904" t="s">
        <v>1426</v>
      </c>
    </row>
    <row r="1905" spans="1:18" x14ac:dyDescent="0.45">
      <c r="A1905" t="s">
        <v>614</v>
      </c>
      <c r="B1905">
        <v>104</v>
      </c>
      <c r="C1905" t="s">
        <v>392</v>
      </c>
      <c r="D1905" t="s">
        <v>6169</v>
      </c>
      <c r="E1905" t="s">
        <v>11</v>
      </c>
      <c r="F1905">
        <v>2005</v>
      </c>
      <c r="G1905">
        <v>7.1</v>
      </c>
      <c r="H1905">
        <v>1007962</v>
      </c>
      <c r="I1905">
        <v>950000</v>
      </c>
      <c r="J1905">
        <f t="shared" si="29"/>
        <v>57962</v>
      </c>
      <c r="K1905">
        <f>Table1[[#This Row],[Profit]]*100/Table1[[#This Row],[budget]]</f>
        <v>6.1012631578947367</v>
      </c>
      <c r="M1905" t="s">
        <v>589</v>
      </c>
      <c r="N1905" t="s">
        <v>1426</v>
      </c>
    </row>
    <row r="1906" spans="1:18" x14ac:dyDescent="0.45">
      <c r="A1906" t="s">
        <v>959</v>
      </c>
      <c r="B1906">
        <v>106</v>
      </c>
      <c r="C1906" t="s">
        <v>1304</v>
      </c>
      <c r="D1906" t="s">
        <v>4618</v>
      </c>
      <c r="E1906" t="s">
        <v>11</v>
      </c>
      <c r="F1906">
        <v>1995</v>
      </c>
      <c r="G1906">
        <v>6.8</v>
      </c>
      <c r="H1906">
        <v>21200000</v>
      </c>
      <c r="I1906">
        <v>20000000</v>
      </c>
      <c r="J1906">
        <f t="shared" si="29"/>
        <v>1200000</v>
      </c>
      <c r="K1906">
        <f>Table1[[#This Row],[Profit]]*100/Table1[[#This Row],[budget]]</f>
        <v>6</v>
      </c>
      <c r="M1906" t="s">
        <v>6359</v>
      </c>
      <c r="N1906" t="s">
        <v>589</v>
      </c>
    </row>
    <row r="1907" spans="1:18" x14ac:dyDescent="0.45">
      <c r="A1907" t="s">
        <v>1227</v>
      </c>
      <c r="B1907">
        <v>79</v>
      </c>
      <c r="C1907" t="s">
        <v>1228</v>
      </c>
      <c r="D1907" t="s">
        <v>4125</v>
      </c>
      <c r="E1907" t="s">
        <v>11</v>
      </c>
      <c r="F1907">
        <v>2009</v>
      </c>
      <c r="G1907">
        <v>7.1</v>
      </c>
      <c r="H1907">
        <v>31743332</v>
      </c>
      <c r="I1907">
        <v>30000000</v>
      </c>
      <c r="J1907">
        <f t="shared" si="29"/>
        <v>1743332</v>
      </c>
      <c r="K1907">
        <f>Table1[[#This Row],[Profit]]*100/Table1[[#This Row],[budget]]</f>
        <v>5.8111066666666664</v>
      </c>
      <c r="M1907" t="s">
        <v>178</v>
      </c>
      <c r="N1907" t="s">
        <v>6362</v>
      </c>
      <c r="O1907" t="s">
        <v>589</v>
      </c>
      <c r="P1907" t="s">
        <v>6366</v>
      </c>
      <c r="Q1907" t="s">
        <v>1630</v>
      </c>
      <c r="R1907" t="s">
        <v>1426</v>
      </c>
    </row>
    <row r="1908" spans="1:18" x14ac:dyDescent="0.45">
      <c r="A1908" t="s">
        <v>62</v>
      </c>
      <c r="B1908">
        <v>144</v>
      </c>
      <c r="C1908" t="s">
        <v>354</v>
      </c>
      <c r="D1908" t="s">
        <v>3495</v>
      </c>
      <c r="E1908" t="s">
        <v>11</v>
      </c>
      <c r="F1908">
        <v>2016</v>
      </c>
      <c r="G1908">
        <v>7.4</v>
      </c>
      <c r="H1908">
        <v>52822418</v>
      </c>
      <c r="I1908">
        <v>50000000</v>
      </c>
      <c r="J1908">
        <f t="shared" si="29"/>
        <v>2822418</v>
      </c>
      <c r="K1908">
        <f>Table1[[#This Row],[Profit]]*100/Table1[[#This Row],[budget]]</f>
        <v>5.6448359999999997</v>
      </c>
      <c r="M1908" t="s">
        <v>589</v>
      </c>
      <c r="N1908" t="s">
        <v>1426</v>
      </c>
      <c r="O1908" t="s">
        <v>6368</v>
      </c>
    </row>
    <row r="1909" spans="1:18" x14ac:dyDescent="0.45">
      <c r="A1909" t="s">
        <v>32</v>
      </c>
      <c r="B1909">
        <v>113</v>
      </c>
      <c r="C1909" t="s">
        <v>450</v>
      </c>
      <c r="D1909" t="s">
        <v>3836</v>
      </c>
      <c r="E1909" t="s">
        <v>11</v>
      </c>
      <c r="F1909">
        <v>2006</v>
      </c>
      <c r="G1909">
        <v>7.6</v>
      </c>
      <c r="H1909">
        <v>40137776</v>
      </c>
      <c r="I1909">
        <v>38000000</v>
      </c>
      <c r="J1909">
        <f t="shared" si="29"/>
        <v>2137776</v>
      </c>
      <c r="K1909">
        <f>Table1[[#This Row],[Profit]]*100/Table1[[#This Row],[budget]]</f>
        <v>5.6257263157894739</v>
      </c>
      <c r="M1909" t="s">
        <v>589</v>
      </c>
      <c r="N1909" t="s">
        <v>6364</v>
      </c>
      <c r="O1909" t="s">
        <v>2286</v>
      </c>
    </row>
    <row r="1910" spans="1:18" x14ac:dyDescent="0.45">
      <c r="A1910" t="s">
        <v>1917</v>
      </c>
      <c r="B1910">
        <v>97</v>
      </c>
      <c r="C1910" t="s">
        <v>1918</v>
      </c>
      <c r="D1910" t="s">
        <v>5341</v>
      </c>
      <c r="E1910" t="s">
        <v>11</v>
      </c>
      <c r="F1910">
        <v>1999</v>
      </c>
      <c r="G1910">
        <v>6.5</v>
      </c>
      <c r="H1910">
        <v>10561238</v>
      </c>
      <c r="I1910">
        <v>10000000</v>
      </c>
      <c r="J1910">
        <f t="shared" si="29"/>
        <v>561238</v>
      </c>
      <c r="K1910">
        <f>Table1[[#This Row],[Profit]]*100/Table1[[#This Row],[budget]]</f>
        <v>5.6123799999999999</v>
      </c>
      <c r="M1910" t="s">
        <v>2286</v>
      </c>
      <c r="N1910" t="s">
        <v>1426</v>
      </c>
    </row>
    <row r="1911" spans="1:18" x14ac:dyDescent="0.45">
      <c r="A1911" t="s">
        <v>1348</v>
      </c>
      <c r="B1911">
        <v>114</v>
      </c>
      <c r="C1911" t="s">
        <v>978</v>
      </c>
      <c r="D1911" t="s">
        <v>4173</v>
      </c>
      <c r="E1911" t="s">
        <v>11</v>
      </c>
      <c r="F1911">
        <v>2007</v>
      </c>
      <c r="G1911">
        <v>7.5</v>
      </c>
      <c r="H1911">
        <v>31655091</v>
      </c>
      <c r="I1911">
        <v>30000000</v>
      </c>
      <c r="J1911">
        <f t="shared" si="29"/>
        <v>1655091</v>
      </c>
      <c r="K1911">
        <f>Table1[[#This Row],[Profit]]*100/Table1[[#This Row],[budget]]</f>
        <v>5.5169699999999997</v>
      </c>
      <c r="M1911" t="s">
        <v>6360</v>
      </c>
    </row>
    <row r="1912" spans="1:18" x14ac:dyDescent="0.45">
      <c r="A1912" t="s">
        <v>841</v>
      </c>
      <c r="B1912">
        <v>124</v>
      </c>
      <c r="C1912" t="s">
        <v>680</v>
      </c>
      <c r="D1912" t="s">
        <v>3493</v>
      </c>
      <c r="E1912" t="s">
        <v>11</v>
      </c>
      <c r="F1912">
        <v>2002</v>
      </c>
      <c r="G1912">
        <v>6.7</v>
      </c>
      <c r="H1912">
        <v>52752475</v>
      </c>
      <c r="I1912">
        <v>50000000</v>
      </c>
      <c r="J1912">
        <f t="shared" si="29"/>
        <v>2752475</v>
      </c>
      <c r="K1912">
        <f>Table1[[#This Row],[Profit]]*100/Table1[[#This Row],[budget]]</f>
        <v>5.50495</v>
      </c>
      <c r="M1912" t="s">
        <v>1426</v>
      </c>
    </row>
    <row r="1913" spans="1:18" x14ac:dyDescent="0.45">
      <c r="A1913" t="s">
        <v>40</v>
      </c>
      <c r="B1913">
        <v>201</v>
      </c>
      <c r="C1913" t="s">
        <v>47</v>
      </c>
      <c r="D1913" t="s">
        <v>2597</v>
      </c>
      <c r="E1913" t="s">
        <v>11</v>
      </c>
      <c r="F1913">
        <v>2005</v>
      </c>
      <c r="G1913">
        <v>7.2</v>
      </c>
      <c r="H1913">
        <v>218051260</v>
      </c>
      <c r="I1913">
        <v>207000000</v>
      </c>
      <c r="J1913">
        <f t="shared" si="29"/>
        <v>11051260</v>
      </c>
      <c r="K1913">
        <f>Table1[[#This Row],[Profit]]*100/Table1[[#This Row],[budget]]</f>
        <v>5.338772946859903</v>
      </c>
      <c r="M1913" t="s">
        <v>178</v>
      </c>
      <c r="N1913" t="s">
        <v>589</v>
      </c>
      <c r="O1913" t="s">
        <v>2286</v>
      </c>
    </row>
    <row r="1914" spans="1:18" x14ac:dyDescent="0.45">
      <c r="A1914" t="s">
        <v>535</v>
      </c>
      <c r="B1914">
        <v>118</v>
      </c>
      <c r="C1914" t="s">
        <v>536</v>
      </c>
      <c r="D1914" t="s">
        <v>3427</v>
      </c>
      <c r="E1914" t="s">
        <v>11</v>
      </c>
      <c r="F1914">
        <v>2005</v>
      </c>
      <c r="G1914">
        <v>5.7</v>
      </c>
      <c r="H1914">
        <v>55808744</v>
      </c>
      <c r="I1914">
        <v>53000000</v>
      </c>
      <c r="J1914">
        <f t="shared" si="29"/>
        <v>2808744</v>
      </c>
      <c r="K1914">
        <f>Table1[[#This Row],[Profit]]*100/Table1[[#This Row],[budget]]</f>
        <v>5.2995169811320757</v>
      </c>
      <c r="M1914" t="s">
        <v>6359</v>
      </c>
      <c r="N1914" t="s">
        <v>6360</v>
      </c>
    </row>
    <row r="1915" spans="1:18" x14ac:dyDescent="0.45">
      <c r="A1915" t="s">
        <v>248</v>
      </c>
      <c r="B1915">
        <v>123</v>
      </c>
      <c r="C1915" t="s">
        <v>249</v>
      </c>
      <c r="D1915" t="s">
        <v>2820</v>
      </c>
      <c r="E1915" t="s">
        <v>11</v>
      </c>
      <c r="F1915">
        <v>2007</v>
      </c>
      <c r="G1915">
        <v>5.2</v>
      </c>
      <c r="H1915">
        <v>115802596</v>
      </c>
      <c r="I1915">
        <v>110000000</v>
      </c>
      <c r="J1915">
        <f t="shared" si="29"/>
        <v>5802596</v>
      </c>
      <c r="K1915">
        <f>Table1[[#This Row],[Profit]]*100/Table1[[#This Row],[budget]]</f>
        <v>5.2750872727272728</v>
      </c>
      <c r="M1915" t="s">
        <v>6364</v>
      </c>
      <c r="N1915" t="s">
        <v>1426</v>
      </c>
    </row>
    <row r="1916" spans="1:18" x14ac:dyDescent="0.45">
      <c r="A1916" t="s">
        <v>177</v>
      </c>
      <c r="B1916">
        <v>84</v>
      </c>
      <c r="C1916" t="s">
        <v>149</v>
      </c>
      <c r="D1916" t="s">
        <v>2754</v>
      </c>
      <c r="E1916" t="s">
        <v>11</v>
      </c>
      <c r="F1916">
        <v>1999</v>
      </c>
      <c r="G1916">
        <v>5.9</v>
      </c>
      <c r="H1916">
        <v>140015224</v>
      </c>
      <c r="I1916">
        <v>133000000</v>
      </c>
      <c r="J1916">
        <f t="shared" si="29"/>
        <v>7015224</v>
      </c>
      <c r="K1916">
        <f>Table1[[#This Row],[Profit]]*100/Table1[[#This Row],[budget]]</f>
        <v>5.2746045112781959</v>
      </c>
      <c r="M1916" t="s">
        <v>302</v>
      </c>
      <c r="N1916" t="s">
        <v>6363</v>
      </c>
      <c r="O1916" t="s">
        <v>6364</v>
      </c>
    </row>
    <row r="1917" spans="1:18" x14ac:dyDescent="0.45">
      <c r="A1917" t="s">
        <v>286</v>
      </c>
      <c r="B1917">
        <v>93</v>
      </c>
      <c r="C1917" t="s">
        <v>1323</v>
      </c>
      <c r="D1917" t="s">
        <v>3048</v>
      </c>
      <c r="E1917" t="s">
        <v>11</v>
      </c>
      <c r="F1917">
        <v>2004</v>
      </c>
      <c r="G1917">
        <v>4.9000000000000004</v>
      </c>
      <c r="H1917">
        <v>84185387</v>
      </c>
      <c r="I1917">
        <v>80000000</v>
      </c>
      <c r="J1917">
        <f t="shared" si="29"/>
        <v>4185387</v>
      </c>
      <c r="K1917">
        <f>Table1[[#This Row],[Profit]]*100/Table1[[#This Row],[budget]]</f>
        <v>5.2317337500000001</v>
      </c>
      <c r="M1917" t="s">
        <v>302</v>
      </c>
      <c r="N1917" t="s">
        <v>6363</v>
      </c>
      <c r="O1917" t="s">
        <v>6364</v>
      </c>
      <c r="P1917" t="s">
        <v>999</v>
      </c>
      <c r="Q1917" t="s">
        <v>6366</v>
      </c>
    </row>
    <row r="1918" spans="1:18" x14ac:dyDescent="0.45">
      <c r="A1918" t="s">
        <v>145</v>
      </c>
      <c r="B1918">
        <v>141</v>
      </c>
      <c r="C1918" t="s">
        <v>392</v>
      </c>
      <c r="D1918" t="s">
        <v>3614</v>
      </c>
      <c r="E1918" t="s">
        <v>11</v>
      </c>
      <c r="F1918">
        <v>2012</v>
      </c>
      <c r="G1918">
        <v>6.5</v>
      </c>
      <c r="H1918">
        <v>47307550</v>
      </c>
      <c r="I1918">
        <v>45000000</v>
      </c>
      <c r="J1918">
        <f t="shared" si="29"/>
        <v>2307550</v>
      </c>
      <c r="K1918">
        <f>Table1[[#This Row],[Profit]]*100/Table1[[#This Row],[budget]]</f>
        <v>5.1278888888888892</v>
      </c>
      <c r="M1918" t="s">
        <v>589</v>
      </c>
      <c r="N1918" t="s">
        <v>1426</v>
      </c>
    </row>
    <row r="1919" spans="1:18" x14ac:dyDescent="0.45">
      <c r="A1919" t="s">
        <v>564</v>
      </c>
      <c r="B1919">
        <v>178</v>
      </c>
      <c r="C1919" t="s">
        <v>565</v>
      </c>
      <c r="D1919" t="s">
        <v>3108</v>
      </c>
      <c r="E1919" t="s">
        <v>11</v>
      </c>
      <c r="F1919">
        <v>1995</v>
      </c>
      <c r="G1919">
        <v>8.4</v>
      </c>
      <c r="H1919">
        <v>75600000</v>
      </c>
      <c r="I1919">
        <v>72000000</v>
      </c>
      <c r="J1919">
        <f t="shared" si="29"/>
        <v>3600000</v>
      </c>
      <c r="K1919">
        <f>Table1[[#This Row],[Profit]]*100/Table1[[#This Row],[budget]]</f>
        <v>5</v>
      </c>
      <c r="M1919" t="s">
        <v>589</v>
      </c>
      <c r="N1919" t="s">
        <v>6367</v>
      </c>
      <c r="O1919" t="s">
        <v>6368</v>
      </c>
    </row>
    <row r="1920" spans="1:18" x14ac:dyDescent="0.45">
      <c r="A1920" t="s">
        <v>471</v>
      </c>
      <c r="B1920">
        <v>93</v>
      </c>
      <c r="C1920" t="s">
        <v>82</v>
      </c>
      <c r="D1920" t="s">
        <v>3226</v>
      </c>
      <c r="E1920" t="s">
        <v>11</v>
      </c>
      <c r="F1920">
        <v>1999</v>
      </c>
      <c r="G1920">
        <v>6.3</v>
      </c>
      <c r="H1920">
        <v>68208190</v>
      </c>
      <c r="I1920">
        <v>65000000</v>
      </c>
      <c r="J1920">
        <f t="shared" si="29"/>
        <v>3208190</v>
      </c>
      <c r="K1920">
        <f>Table1[[#This Row],[Profit]]*100/Table1[[#This Row],[budget]]</f>
        <v>4.9356769230769233</v>
      </c>
      <c r="M1920" t="s">
        <v>302</v>
      </c>
      <c r="N1920" t="s">
        <v>6359</v>
      </c>
      <c r="O1920" t="s">
        <v>1426</v>
      </c>
    </row>
    <row r="1921" spans="1:17" x14ac:dyDescent="0.45">
      <c r="A1921" t="s">
        <v>1400</v>
      </c>
      <c r="B1921">
        <v>110</v>
      </c>
      <c r="C1921" t="s">
        <v>1304</v>
      </c>
      <c r="D1921" t="s">
        <v>4439</v>
      </c>
      <c r="E1921" t="s">
        <v>11</v>
      </c>
      <c r="F1921">
        <v>2000</v>
      </c>
      <c r="G1921">
        <v>6.3</v>
      </c>
      <c r="H1921">
        <v>25167270</v>
      </c>
      <c r="I1921">
        <v>24000000</v>
      </c>
      <c r="J1921">
        <f t="shared" si="29"/>
        <v>1167270</v>
      </c>
      <c r="K1921">
        <f>Table1[[#This Row],[Profit]]*100/Table1[[#This Row],[budget]]</f>
        <v>4.8636249999999999</v>
      </c>
      <c r="M1921" t="s">
        <v>6359</v>
      </c>
      <c r="N1921" t="s">
        <v>589</v>
      </c>
    </row>
    <row r="1922" spans="1:17" x14ac:dyDescent="0.45">
      <c r="A1922" t="s">
        <v>657</v>
      </c>
      <c r="B1922">
        <v>114</v>
      </c>
      <c r="C1922" t="s">
        <v>259</v>
      </c>
      <c r="D1922" t="s">
        <v>3240</v>
      </c>
      <c r="E1922" t="s">
        <v>11</v>
      </c>
      <c r="F1922">
        <v>1995</v>
      </c>
      <c r="G1922">
        <v>6.8</v>
      </c>
      <c r="H1922">
        <v>65000000</v>
      </c>
      <c r="I1922">
        <v>62000000</v>
      </c>
      <c r="J1922">
        <f t="shared" ref="J1922:J1985" si="30">H1922-I1922</f>
        <v>3000000</v>
      </c>
      <c r="K1922">
        <f>Table1[[#This Row],[Profit]]*100/Table1[[#This Row],[budget]]</f>
        <v>4.838709677419355</v>
      </c>
      <c r="M1922" t="s">
        <v>589</v>
      </c>
      <c r="N1922" t="s">
        <v>2286</v>
      </c>
    </row>
    <row r="1923" spans="1:17" x14ac:dyDescent="0.45">
      <c r="A1923" t="s">
        <v>417</v>
      </c>
      <c r="B1923">
        <v>131</v>
      </c>
      <c r="C1923" t="s">
        <v>402</v>
      </c>
      <c r="D1923" t="s">
        <v>4975</v>
      </c>
      <c r="E1923" t="s">
        <v>11</v>
      </c>
      <c r="F1923">
        <v>2008</v>
      </c>
      <c r="G1923">
        <v>7.6</v>
      </c>
      <c r="H1923">
        <v>15700000</v>
      </c>
      <c r="I1923">
        <v>15000000</v>
      </c>
      <c r="J1923">
        <f t="shared" si="30"/>
        <v>700000</v>
      </c>
      <c r="K1923">
        <f>Table1[[#This Row],[Profit]]*100/Table1[[#This Row],[budget]]</f>
        <v>4.666666666666667</v>
      </c>
      <c r="M1923" t="s">
        <v>6367</v>
      </c>
      <c r="N1923" t="s">
        <v>1426</v>
      </c>
      <c r="O1923" t="s">
        <v>6368</v>
      </c>
    </row>
    <row r="1924" spans="1:17" x14ac:dyDescent="0.45">
      <c r="A1924" t="s">
        <v>734</v>
      </c>
      <c r="B1924">
        <v>120</v>
      </c>
      <c r="C1924" t="s">
        <v>891</v>
      </c>
      <c r="D1924" t="s">
        <v>3563</v>
      </c>
      <c r="E1924" t="s">
        <v>11</v>
      </c>
      <c r="F1924">
        <v>2001</v>
      </c>
      <c r="G1924">
        <v>7.4</v>
      </c>
      <c r="H1924">
        <v>50173190</v>
      </c>
      <c r="I1924">
        <v>48000000</v>
      </c>
      <c r="J1924">
        <f t="shared" si="30"/>
        <v>2173190</v>
      </c>
      <c r="K1924">
        <f>Table1[[#This Row],[Profit]]*100/Table1[[#This Row],[budget]]</f>
        <v>4.5274791666666667</v>
      </c>
      <c r="M1924" t="s">
        <v>6366</v>
      </c>
      <c r="N1924" t="s">
        <v>1630</v>
      </c>
    </row>
    <row r="1925" spans="1:17" x14ac:dyDescent="0.45">
      <c r="A1925" t="s">
        <v>365</v>
      </c>
      <c r="B1925">
        <v>124</v>
      </c>
      <c r="C1925" t="s">
        <v>392</v>
      </c>
      <c r="D1925" t="s">
        <v>3179</v>
      </c>
      <c r="E1925" t="s">
        <v>11</v>
      </c>
      <c r="F1925">
        <v>2001</v>
      </c>
      <c r="G1925">
        <v>6.8</v>
      </c>
      <c r="H1925">
        <v>71069884</v>
      </c>
      <c r="I1925">
        <v>68000000</v>
      </c>
      <c r="J1925">
        <f t="shared" si="30"/>
        <v>3069884</v>
      </c>
      <c r="K1925">
        <f>Table1[[#This Row],[Profit]]*100/Table1[[#This Row],[budget]]</f>
        <v>4.5145352941176471</v>
      </c>
      <c r="M1925" t="s">
        <v>589</v>
      </c>
      <c r="N1925" t="s">
        <v>1426</v>
      </c>
    </row>
    <row r="1926" spans="1:17" x14ac:dyDescent="0.45">
      <c r="A1926" t="s">
        <v>1012</v>
      </c>
      <c r="B1926">
        <v>102</v>
      </c>
      <c r="C1926" t="s">
        <v>407</v>
      </c>
      <c r="D1926" t="s">
        <v>3746</v>
      </c>
      <c r="E1926" t="s">
        <v>11</v>
      </c>
      <c r="F1926">
        <v>2007</v>
      </c>
      <c r="G1926">
        <v>4.7</v>
      </c>
      <c r="H1926">
        <v>41797066</v>
      </c>
      <c r="I1926">
        <v>40000000</v>
      </c>
      <c r="J1926">
        <f t="shared" si="30"/>
        <v>1797066</v>
      </c>
      <c r="K1926">
        <f>Table1[[#This Row],[Profit]]*100/Table1[[#This Row],[budget]]</f>
        <v>4.4926649999999997</v>
      </c>
      <c r="M1926" t="s">
        <v>999</v>
      </c>
      <c r="N1926" t="s">
        <v>1630</v>
      </c>
      <c r="O1926" t="s">
        <v>1426</v>
      </c>
    </row>
    <row r="1927" spans="1:17" x14ac:dyDescent="0.45">
      <c r="A1927" t="s">
        <v>1121</v>
      </c>
      <c r="B1927">
        <v>88</v>
      </c>
      <c r="C1927" t="s">
        <v>1135</v>
      </c>
      <c r="D1927" t="s">
        <v>4448</v>
      </c>
      <c r="E1927" t="s">
        <v>11</v>
      </c>
      <c r="F1927">
        <v>2010</v>
      </c>
      <c r="G1927">
        <v>5.5</v>
      </c>
      <c r="H1927">
        <v>25003072</v>
      </c>
      <c r="I1927">
        <v>24000000</v>
      </c>
      <c r="J1927">
        <f t="shared" si="30"/>
        <v>1003072</v>
      </c>
      <c r="K1927">
        <f>Table1[[#This Row],[Profit]]*100/Table1[[#This Row],[budget]]</f>
        <v>4.1794666666666664</v>
      </c>
      <c r="M1927" t="s">
        <v>999</v>
      </c>
    </row>
    <row r="1928" spans="1:17" x14ac:dyDescent="0.45">
      <c r="A1928" t="s">
        <v>2015</v>
      </c>
      <c r="B1928">
        <v>96</v>
      </c>
      <c r="C1928" t="s">
        <v>259</v>
      </c>
      <c r="D1928" t="s">
        <v>5570</v>
      </c>
      <c r="E1928" t="s">
        <v>11</v>
      </c>
      <c r="F1928">
        <v>1999</v>
      </c>
      <c r="G1928">
        <v>6.4</v>
      </c>
      <c r="H1928">
        <v>7292175</v>
      </c>
      <c r="I1928">
        <v>7000000</v>
      </c>
      <c r="J1928">
        <f t="shared" si="30"/>
        <v>292175</v>
      </c>
      <c r="K1928">
        <f>Table1[[#This Row],[Profit]]*100/Table1[[#This Row],[budget]]</f>
        <v>4.1739285714285712</v>
      </c>
      <c r="M1928" t="s">
        <v>589</v>
      </c>
      <c r="N1928" t="s">
        <v>2286</v>
      </c>
    </row>
    <row r="1929" spans="1:17" x14ac:dyDescent="0.45">
      <c r="A1929" t="s">
        <v>583</v>
      </c>
      <c r="B1929">
        <v>124</v>
      </c>
      <c r="C1929" t="s">
        <v>190</v>
      </c>
      <c r="D1929" t="s">
        <v>3099</v>
      </c>
      <c r="E1929" t="s">
        <v>11</v>
      </c>
      <c r="F1929">
        <v>2002</v>
      </c>
      <c r="G1929">
        <v>7.1</v>
      </c>
      <c r="H1929">
        <v>78120196</v>
      </c>
      <c r="I1929">
        <v>75000000</v>
      </c>
      <c r="J1929">
        <f t="shared" si="30"/>
        <v>3120196</v>
      </c>
      <c r="K1929">
        <f>Table1[[#This Row],[Profit]]*100/Table1[[#This Row],[budget]]</f>
        <v>4.1602613333333336</v>
      </c>
      <c r="M1929" t="s">
        <v>589</v>
      </c>
      <c r="N1929" t="s">
        <v>6367</v>
      </c>
      <c r="O1929" t="s">
        <v>6368</v>
      </c>
    </row>
    <row r="1930" spans="1:17" x14ac:dyDescent="0.45">
      <c r="A1930" t="s">
        <v>197</v>
      </c>
      <c r="B1930">
        <v>127</v>
      </c>
      <c r="C1930" t="s">
        <v>247</v>
      </c>
      <c r="D1930" t="s">
        <v>2790</v>
      </c>
      <c r="E1930" t="s">
        <v>11</v>
      </c>
      <c r="F1930">
        <v>2012</v>
      </c>
      <c r="G1930">
        <v>8</v>
      </c>
      <c r="H1930">
        <v>124976634</v>
      </c>
      <c r="I1930">
        <v>120000000</v>
      </c>
      <c r="J1930">
        <f t="shared" si="30"/>
        <v>4976634</v>
      </c>
      <c r="K1930">
        <f>Table1[[#This Row],[Profit]]*100/Table1[[#This Row],[budget]]</f>
        <v>4.147195</v>
      </c>
      <c r="M1930" t="s">
        <v>589</v>
      </c>
      <c r="N1930" t="s">
        <v>6364</v>
      </c>
    </row>
    <row r="1931" spans="1:17" x14ac:dyDescent="0.45">
      <c r="A1931" t="s">
        <v>313</v>
      </c>
      <c r="B1931">
        <v>107</v>
      </c>
      <c r="C1931" t="s">
        <v>244</v>
      </c>
      <c r="D1931" t="s">
        <v>4989</v>
      </c>
      <c r="E1931" t="s">
        <v>11</v>
      </c>
      <c r="F1931">
        <v>2012</v>
      </c>
      <c r="G1931">
        <v>5.4</v>
      </c>
      <c r="H1931">
        <v>15608545</v>
      </c>
      <c r="I1931">
        <v>15000000</v>
      </c>
      <c r="J1931">
        <f t="shared" si="30"/>
        <v>608545</v>
      </c>
      <c r="K1931">
        <f>Table1[[#This Row],[Profit]]*100/Table1[[#This Row],[budget]]</f>
        <v>4.0569666666666668</v>
      </c>
    </row>
    <row r="1932" spans="1:17" x14ac:dyDescent="0.45">
      <c r="A1932" t="s">
        <v>802</v>
      </c>
      <c r="B1932">
        <v>111</v>
      </c>
      <c r="C1932" t="s">
        <v>578</v>
      </c>
      <c r="D1932" t="s">
        <v>3612</v>
      </c>
      <c r="E1932" t="s">
        <v>11</v>
      </c>
      <c r="F1932">
        <v>1994</v>
      </c>
      <c r="G1932">
        <v>6.3</v>
      </c>
      <c r="H1932">
        <v>46815748</v>
      </c>
      <c r="I1932">
        <v>45000000</v>
      </c>
      <c r="J1932">
        <f t="shared" si="30"/>
        <v>1815748</v>
      </c>
      <c r="K1932">
        <f>Table1[[#This Row],[Profit]]*100/Table1[[#This Row],[budget]]</f>
        <v>4.0349955555555557</v>
      </c>
      <c r="M1932" t="s">
        <v>178</v>
      </c>
      <c r="N1932" t="s">
        <v>6359</v>
      </c>
      <c r="O1932" t="s">
        <v>1426</v>
      </c>
    </row>
    <row r="1933" spans="1:17" x14ac:dyDescent="0.45">
      <c r="A1933" t="s">
        <v>57</v>
      </c>
      <c r="B1933">
        <v>104</v>
      </c>
      <c r="C1933" t="s">
        <v>318</v>
      </c>
      <c r="D1933" t="s">
        <v>3064</v>
      </c>
      <c r="E1933" t="s">
        <v>11</v>
      </c>
      <c r="F1933">
        <v>2011</v>
      </c>
      <c r="G1933">
        <v>6.2</v>
      </c>
      <c r="H1933">
        <v>78009155</v>
      </c>
      <c r="I1933">
        <v>75000000</v>
      </c>
      <c r="J1933">
        <f t="shared" si="30"/>
        <v>3009155</v>
      </c>
      <c r="K1933">
        <f>Table1[[#This Row],[Profit]]*100/Table1[[#This Row],[budget]]</f>
        <v>4.0122066666666667</v>
      </c>
      <c r="M1933" t="s">
        <v>302</v>
      </c>
      <c r="N1933" t="s">
        <v>6359</v>
      </c>
    </row>
    <row r="1934" spans="1:17" x14ac:dyDescent="0.45">
      <c r="A1934" t="s">
        <v>694</v>
      </c>
      <c r="B1934">
        <v>99</v>
      </c>
      <c r="C1934" t="s">
        <v>88</v>
      </c>
      <c r="D1934" t="s">
        <v>3291</v>
      </c>
      <c r="E1934" t="s">
        <v>11</v>
      </c>
      <c r="F1934">
        <v>2016</v>
      </c>
      <c r="G1934">
        <v>5.9</v>
      </c>
      <c r="H1934">
        <v>62401264</v>
      </c>
      <c r="I1934">
        <v>60000000</v>
      </c>
      <c r="J1934">
        <f t="shared" si="30"/>
        <v>2401264</v>
      </c>
      <c r="K1934">
        <f>Table1[[#This Row],[Profit]]*100/Table1[[#This Row],[budget]]</f>
        <v>4.0021066666666663</v>
      </c>
      <c r="M1934" t="s">
        <v>6359</v>
      </c>
      <c r="N1934" t="s">
        <v>589</v>
      </c>
      <c r="O1934" t="s">
        <v>1426</v>
      </c>
    </row>
    <row r="1935" spans="1:17" x14ac:dyDescent="0.45">
      <c r="A1935" t="s">
        <v>305</v>
      </c>
      <c r="B1935">
        <v>105</v>
      </c>
      <c r="C1935" t="s">
        <v>898</v>
      </c>
      <c r="D1935" t="s">
        <v>2895</v>
      </c>
      <c r="E1935" t="s">
        <v>11</v>
      </c>
      <c r="F1935">
        <v>1990</v>
      </c>
      <c r="G1935">
        <v>6.1</v>
      </c>
      <c r="H1935">
        <v>103738726</v>
      </c>
      <c r="I1935">
        <v>100000000</v>
      </c>
      <c r="J1935">
        <f t="shared" si="30"/>
        <v>3738726</v>
      </c>
      <c r="K1935">
        <f>Table1[[#This Row],[Profit]]*100/Table1[[#This Row],[budget]]</f>
        <v>3.7387260000000002</v>
      </c>
      <c r="M1935" t="s">
        <v>302</v>
      </c>
      <c r="N1935" t="s">
        <v>6359</v>
      </c>
      <c r="O1935" t="s">
        <v>6360</v>
      </c>
      <c r="P1935" t="s">
        <v>2286</v>
      </c>
      <c r="Q1935" t="s">
        <v>1426</v>
      </c>
    </row>
    <row r="1936" spans="1:17" x14ac:dyDescent="0.45">
      <c r="A1936" t="s">
        <v>446</v>
      </c>
      <c r="B1936">
        <v>101</v>
      </c>
      <c r="C1936" t="s">
        <v>702</v>
      </c>
      <c r="D1936" t="s">
        <v>4528</v>
      </c>
      <c r="E1936" t="s">
        <v>11</v>
      </c>
      <c r="F1936">
        <v>1996</v>
      </c>
      <c r="G1936">
        <v>6.5</v>
      </c>
      <c r="H1936">
        <v>22294341</v>
      </c>
      <c r="I1936">
        <v>21500000</v>
      </c>
      <c r="J1936">
        <f t="shared" si="30"/>
        <v>794341</v>
      </c>
      <c r="K1936">
        <f>Table1[[#This Row],[Profit]]*100/Table1[[#This Row],[budget]]</f>
        <v>3.6946093023255813</v>
      </c>
      <c r="M1936" t="s">
        <v>302</v>
      </c>
    </row>
    <row r="1937" spans="1:17" x14ac:dyDescent="0.45">
      <c r="A1937" t="s">
        <v>767</v>
      </c>
      <c r="B1937">
        <v>110</v>
      </c>
      <c r="C1937" t="s">
        <v>768</v>
      </c>
      <c r="D1937" t="s">
        <v>3388</v>
      </c>
      <c r="E1937" t="s">
        <v>11</v>
      </c>
      <c r="F1937">
        <v>2000</v>
      </c>
      <c r="G1937">
        <v>6.6</v>
      </c>
      <c r="H1937">
        <v>56932305</v>
      </c>
      <c r="I1937">
        <v>55000000</v>
      </c>
      <c r="J1937">
        <f t="shared" si="30"/>
        <v>1932305</v>
      </c>
      <c r="K1937">
        <f>Table1[[#This Row],[Profit]]*100/Table1[[#This Row],[budget]]</f>
        <v>3.5132818181818184</v>
      </c>
      <c r="M1937" t="s">
        <v>178</v>
      </c>
      <c r="N1937" t="s">
        <v>302</v>
      </c>
      <c r="O1937" t="s">
        <v>1910</v>
      </c>
    </row>
    <row r="1938" spans="1:17" x14ac:dyDescent="0.45">
      <c r="A1938" t="s">
        <v>2274</v>
      </c>
      <c r="B1938">
        <v>101</v>
      </c>
      <c r="C1938" t="s">
        <v>395</v>
      </c>
      <c r="D1938" t="s">
        <v>5936</v>
      </c>
      <c r="E1938" t="s">
        <v>11</v>
      </c>
      <c r="F1938">
        <v>2016</v>
      </c>
      <c r="G1938">
        <v>5</v>
      </c>
      <c r="H1938">
        <v>3105269</v>
      </c>
      <c r="I1938">
        <v>3000000</v>
      </c>
      <c r="J1938">
        <f t="shared" si="30"/>
        <v>105269</v>
      </c>
      <c r="K1938">
        <f>Table1[[#This Row],[Profit]]*100/Table1[[#This Row],[budget]]</f>
        <v>3.5089666666666668</v>
      </c>
      <c r="M1938" t="s">
        <v>302</v>
      </c>
    </row>
    <row r="1939" spans="1:17" x14ac:dyDescent="0.45">
      <c r="A1939" t="s">
        <v>1301</v>
      </c>
      <c r="B1939">
        <v>92</v>
      </c>
      <c r="C1939" t="s">
        <v>1555</v>
      </c>
      <c r="D1939" t="s">
        <v>5492</v>
      </c>
      <c r="E1939" t="s">
        <v>11</v>
      </c>
      <c r="F1939">
        <v>2000</v>
      </c>
      <c r="G1939">
        <v>6.9</v>
      </c>
      <c r="H1939">
        <v>8279017</v>
      </c>
      <c r="I1939">
        <v>8000000</v>
      </c>
      <c r="J1939">
        <f t="shared" si="30"/>
        <v>279017</v>
      </c>
      <c r="K1939">
        <f>Table1[[#This Row],[Profit]]*100/Table1[[#This Row],[budget]]</f>
        <v>3.4877125000000002</v>
      </c>
      <c r="M1939" t="s">
        <v>999</v>
      </c>
    </row>
    <row r="1940" spans="1:17" x14ac:dyDescent="0.45">
      <c r="A1940" t="s">
        <v>833</v>
      </c>
      <c r="B1940">
        <v>98</v>
      </c>
      <c r="C1940" t="s">
        <v>834</v>
      </c>
      <c r="D1940" t="s">
        <v>3224</v>
      </c>
      <c r="E1940" t="s">
        <v>11</v>
      </c>
      <c r="F1940">
        <v>2009</v>
      </c>
      <c r="G1940">
        <v>5.7</v>
      </c>
      <c r="H1940">
        <v>67128202</v>
      </c>
      <c r="I1940">
        <v>65000000</v>
      </c>
      <c r="J1940">
        <f t="shared" si="30"/>
        <v>2128202</v>
      </c>
      <c r="K1940">
        <f>Table1[[#This Row],[Profit]]*100/Table1[[#This Row],[budget]]</f>
        <v>3.274156923076923</v>
      </c>
      <c r="M1940" t="s">
        <v>178</v>
      </c>
      <c r="N1940" t="s">
        <v>6363</v>
      </c>
      <c r="O1940" t="s">
        <v>6364</v>
      </c>
      <c r="P1940" t="s">
        <v>1630</v>
      </c>
      <c r="Q1940" t="s">
        <v>1426</v>
      </c>
    </row>
    <row r="1941" spans="1:17" x14ac:dyDescent="0.45">
      <c r="A1941" t="s">
        <v>12</v>
      </c>
      <c r="B1941">
        <v>169</v>
      </c>
      <c r="C1941" t="s">
        <v>13</v>
      </c>
      <c r="D1941" t="s">
        <v>2570</v>
      </c>
      <c r="E1941" t="s">
        <v>11</v>
      </c>
      <c r="F1941">
        <v>2007</v>
      </c>
      <c r="G1941">
        <v>7.1</v>
      </c>
      <c r="H1941">
        <v>309404152</v>
      </c>
      <c r="I1941">
        <v>300000000</v>
      </c>
      <c r="J1941">
        <f t="shared" si="30"/>
        <v>9404152</v>
      </c>
      <c r="K1941">
        <f>Table1[[#This Row],[Profit]]*100/Table1[[#This Row],[budget]]</f>
        <v>3.1347173333333331</v>
      </c>
      <c r="M1941" t="s">
        <v>178</v>
      </c>
      <c r="N1941" t="s">
        <v>6364</v>
      </c>
    </row>
    <row r="1942" spans="1:17" x14ac:dyDescent="0.45">
      <c r="A1942" t="s">
        <v>143</v>
      </c>
      <c r="B1942">
        <v>115</v>
      </c>
      <c r="C1942" t="s">
        <v>392</v>
      </c>
      <c r="D1942" t="s">
        <v>3821</v>
      </c>
      <c r="E1942" t="s">
        <v>11</v>
      </c>
      <c r="F1942">
        <v>2002</v>
      </c>
      <c r="G1942">
        <v>5.6</v>
      </c>
      <c r="H1942">
        <v>39177215</v>
      </c>
      <c r="I1942">
        <v>38000000</v>
      </c>
      <c r="J1942">
        <f t="shared" si="30"/>
        <v>1177215</v>
      </c>
      <c r="K1942">
        <f>Table1[[#This Row],[Profit]]*100/Table1[[#This Row],[budget]]</f>
        <v>3.0979342105263159</v>
      </c>
      <c r="M1942" t="s">
        <v>589</v>
      </c>
      <c r="N1942" t="s">
        <v>1426</v>
      </c>
    </row>
    <row r="1943" spans="1:17" x14ac:dyDescent="0.45">
      <c r="A1943" t="s">
        <v>928</v>
      </c>
      <c r="B1943">
        <v>105</v>
      </c>
      <c r="C1943" t="s">
        <v>1160</v>
      </c>
      <c r="D1943" t="s">
        <v>4003</v>
      </c>
      <c r="E1943" t="s">
        <v>11</v>
      </c>
      <c r="F1943">
        <v>2006</v>
      </c>
      <c r="G1943">
        <v>5.6</v>
      </c>
      <c r="H1943">
        <v>34014398</v>
      </c>
      <c r="I1943">
        <v>33000000</v>
      </c>
      <c r="J1943">
        <f t="shared" si="30"/>
        <v>1014398</v>
      </c>
      <c r="K1943">
        <f>Table1[[#This Row],[Profit]]*100/Table1[[#This Row],[budget]]</f>
        <v>3.0739333333333332</v>
      </c>
      <c r="M1943" t="s">
        <v>178</v>
      </c>
      <c r="N1943" t="s">
        <v>6359</v>
      </c>
      <c r="O1943" t="s">
        <v>589</v>
      </c>
      <c r="P1943" t="s">
        <v>1426</v>
      </c>
    </row>
    <row r="1944" spans="1:17" x14ac:dyDescent="0.45">
      <c r="A1944" t="s">
        <v>83</v>
      </c>
      <c r="B1944">
        <v>142</v>
      </c>
      <c r="C1944" t="s">
        <v>190</v>
      </c>
      <c r="D1944" t="s">
        <v>2824</v>
      </c>
      <c r="E1944" t="s">
        <v>11</v>
      </c>
      <c r="F1944">
        <v>2000</v>
      </c>
      <c r="G1944">
        <v>7.1</v>
      </c>
      <c r="H1944">
        <v>113330342</v>
      </c>
      <c r="I1944">
        <v>110000000</v>
      </c>
      <c r="J1944">
        <f t="shared" si="30"/>
        <v>3330342</v>
      </c>
      <c r="K1944">
        <f>Table1[[#This Row],[Profit]]*100/Table1[[#This Row],[budget]]</f>
        <v>3.0275836363636364</v>
      </c>
      <c r="M1944" t="s">
        <v>589</v>
      </c>
      <c r="N1944" t="s">
        <v>6367</v>
      </c>
      <c r="O1944" t="s">
        <v>6368</v>
      </c>
    </row>
    <row r="1945" spans="1:17" x14ac:dyDescent="0.45">
      <c r="A1945" t="s">
        <v>1321</v>
      </c>
      <c r="B1945">
        <v>118</v>
      </c>
      <c r="C1945" t="s">
        <v>48</v>
      </c>
      <c r="D1945" t="s">
        <v>4288</v>
      </c>
      <c r="E1945" t="s">
        <v>11</v>
      </c>
      <c r="F1945">
        <v>2014</v>
      </c>
      <c r="G1945">
        <v>6.7</v>
      </c>
      <c r="H1945">
        <v>26761283</v>
      </c>
      <c r="I1945">
        <v>26000000</v>
      </c>
      <c r="J1945">
        <f t="shared" si="30"/>
        <v>761283</v>
      </c>
      <c r="K1945">
        <f>Table1[[#This Row],[Profit]]*100/Table1[[#This Row],[budget]]</f>
        <v>2.9280115384615386</v>
      </c>
      <c r="M1945" t="s">
        <v>2286</v>
      </c>
    </row>
    <row r="1946" spans="1:17" x14ac:dyDescent="0.45">
      <c r="A1946" t="s">
        <v>221</v>
      </c>
      <c r="B1946">
        <v>94</v>
      </c>
      <c r="C1946" t="s">
        <v>2047</v>
      </c>
      <c r="D1946" t="s">
        <v>5634</v>
      </c>
      <c r="E1946" t="s">
        <v>410</v>
      </c>
      <c r="F1946">
        <v>2002</v>
      </c>
      <c r="G1946">
        <v>7.5</v>
      </c>
      <c r="H1946">
        <v>6165429</v>
      </c>
      <c r="I1946">
        <v>6000000</v>
      </c>
      <c r="J1946">
        <f t="shared" si="30"/>
        <v>165429</v>
      </c>
      <c r="K1946">
        <f>Table1[[#This Row],[Profit]]*100/Table1[[#This Row],[budget]]</f>
        <v>2.7571500000000002</v>
      </c>
      <c r="M1946" t="s">
        <v>6358</v>
      </c>
      <c r="N1946" t="s">
        <v>589</v>
      </c>
      <c r="O1946" t="s">
        <v>6367</v>
      </c>
    </row>
    <row r="1947" spans="1:17" x14ac:dyDescent="0.45">
      <c r="A1947" t="s">
        <v>1086</v>
      </c>
      <c r="B1947">
        <v>110</v>
      </c>
      <c r="C1947" t="s">
        <v>259</v>
      </c>
      <c r="D1947" t="s">
        <v>3796</v>
      </c>
      <c r="E1947" t="s">
        <v>11</v>
      </c>
      <c r="F1947">
        <v>2012</v>
      </c>
      <c r="G1947">
        <v>5.7</v>
      </c>
      <c r="H1947">
        <v>41102171</v>
      </c>
      <c r="I1947">
        <v>40000000</v>
      </c>
      <c r="J1947">
        <f t="shared" si="30"/>
        <v>1102171</v>
      </c>
      <c r="K1947">
        <f>Table1[[#This Row],[Profit]]*100/Table1[[#This Row],[budget]]</f>
        <v>2.7554275000000001</v>
      </c>
      <c r="M1947" t="s">
        <v>589</v>
      </c>
      <c r="N1947" t="s">
        <v>2286</v>
      </c>
    </row>
    <row r="1948" spans="1:17" x14ac:dyDescent="0.45">
      <c r="A1948" t="s">
        <v>1288</v>
      </c>
      <c r="B1948">
        <v>103</v>
      </c>
      <c r="C1948" t="s">
        <v>318</v>
      </c>
      <c r="D1948" t="s">
        <v>4226</v>
      </c>
      <c r="E1948" t="s">
        <v>11</v>
      </c>
      <c r="F1948">
        <v>2013</v>
      </c>
      <c r="G1948">
        <v>6.6</v>
      </c>
      <c r="H1948">
        <v>28751715</v>
      </c>
      <c r="I1948">
        <v>28000000</v>
      </c>
      <c r="J1948">
        <f t="shared" si="30"/>
        <v>751715</v>
      </c>
      <c r="K1948">
        <f>Table1[[#This Row],[Profit]]*100/Table1[[#This Row],[budget]]</f>
        <v>2.6846964285714288</v>
      </c>
      <c r="M1948" t="s">
        <v>302</v>
      </c>
      <c r="N1948" t="s">
        <v>6359</v>
      </c>
    </row>
    <row r="1949" spans="1:17" x14ac:dyDescent="0.45">
      <c r="A1949" t="s">
        <v>1353</v>
      </c>
      <c r="B1949">
        <v>88</v>
      </c>
      <c r="C1949" t="s">
        <v>1354</v>
      </c>
      <c r="D1949" t="s">
        <v>4363</v>
      </c>
      <c r="E1949" t="s">
        <v>11</v>
      </c>
      <c r="F1949">
        <v>2009</v>
      </c>
      <c r="G1949">
        <v>3.5</v>
      </c>
      <c r="H1949">
        <v>25615792</v>
      </c>
      <c r="I1949">
        <v>25000000</v>
      </c>
      <c r="J1949">
        <f t="shared" si="30"/>
        <v>615792</v>
      </c>
      <c r="K1949">
        <f>Table1[[#This Row],[Profit]]*100/Table1[[#This Row],[budget]]</f>
        <v>2.463168</v>
      </c>
      <c r="M1949" t="s">
        <v>302</v>
      </c>
      <c r="N1949" t="s">
        <v>6360</v>
      </c>
    </row>
    <row r="1950" spans="1:17" x14ac:dyDescent="0.45">
      <c r="A1950" t="s">
        <v>157</v>
      </c>
      <c r="B1950">
        <v>120</v>
      </c>
      <c r="C1950" t="s">
        <v>51</v>
      </c>
      <c r="D1950" t="s">
        <v>2693</v>
      </c>
      <c r="E1950" t="s">
        <v>11</v>
      </c>
      <c r="F1950">
        <v>2015</v>
      </c>
      <c r="G1950">
        <v>8.1</v>
      </c>
      <c r="H1950">
        <v>153629485</v>
      </c>
      <c r="I1950">
        <v>150000000</v>
      </c>
      <c r="J1950">
        <f t="shared" si="30"/>
        <v>3629485</v>
      </c>
      <c r="K1950">
        <f>Table1[[#This Row],[Profit]]*100/Table1[[#This Row],[budget]]</f>
        <v>2.4196566666666666</v>
      </c>
      <c r="M1950" t="s">
        <v>178</v>
      </c>
      <c r="N1950" t="s">
        <v>1630</v>
      </c>
      <c r="O1950" t="s">
        <v>1426</v>
      </c>
    </row>
    <row r="1951" spans="1:17" x14ac:dyDescent="0.45">
      <c r="A1951" t="s">
        <v>1298</v>
      </c>
      <c r="B1951">
        <v>110</v>
      </c>
      <c r="C1951" t="s">
        <v>965</v>
      </c>
      <c r="D1951" t="s">
        <v>5081</v>
      </c>
      <c r="E1951" t="s">
        <v>11</v>
      </c>
      <c r="F1951">
        <v>2008</v>
      </c>
      <c r="G1951">
        <v>6.9</v>
      </c>
      <c r="H1951">
        <v>13823741</v>
      </c>
      <c r="I1951">
        <v>13500000</v>
      </c>
      <c r="J1951">
        <f t="shared" si="30"/>
        <v>323741</v>
      </c>
      <c r="K1951">
        <f>Table1[[#This Row],[Profit]]*100/Table1[[#This Row],[budget]]</f>
        <v>2.3980814814814817</v>
      </c>
      <c r="M1951" t="s">
        <v>589</v>
      </c>
      <c r="N1951" t="s">
        <v>6367</v>
      </c>
      <c r="O1951" t="s">
        <v>2286</v>
      </c>
    </row>
    <row r="1952" spans="1:17" x14ac:dyDescent="0.45">
      <c r="A1952" t="s">
        <v>139</v>
      </c>
      <c r="B1952">
        <v>119</v>
      </c>
      <c r="C1952" t="s">
        <v>788</v>
      </c>
      <c r="D1952" t="s">
        <v>3462</v>
      </c>
      <c r="E1952" t="s">
        <v>11</v>
      </c>
      <c r="F1952">
        <v>2014</v>
      </c>
      <c r="G1952">
        <v>6.4</v>
      </c>
      <c r="H1952">
        <v>51178893</v>
      </c>
      <c r="I1952">
        <v>50000000</v>
      </c>
      <c r="J1952">
        <f t="shared" si="30"/>
        <v>1178893</v>
      </c>
      <c r="K1952">
        <f>Table1[[#This Row],[Profit]]*100/Table1[[#This Row],[budget]]</f>
        <v>2.3577859999999999</v>
      </c>
      <c r="M1952" t="s">
        <v>302</v>
      </c>
      <c r="N1952" t="s">
        <v>6359</v>
      </c>
      <c r="O1952" t="s">
        <v>6363</v>
      </c>
      <c r="P1952" t="s">
        <v>6365</v>
      </c>
    </row>
    <row r="1953" spans="1:16" x14ac:dyDescent="0.45">
      <c r="A1953" t="s">
        <v>1052</v>
      </c>
      <c r="B1953">
        <v>98</v>
      </c>
      <c r="C1953" t="s">
        <v>1177</v>
      </c>
      <c r="D1953" t="s">
        <v>4028</v>
      </c>
      <c r="E1953" t="s">
        <v>11</v>
      </c>
      <c r="F1953">
        <v>2005</v>
      </c>
      <c r="G1953">
        <v>6.9</v>
      </c>
      <c r="H1953">
        <v>32701088</v>
      </c>
      <c r="I1953">
        <v>32000000</v>
      </c>
      <c r="J1953">
        <f t="shared" si="30"/>
        <v>701088</v>
      </c>
      <c r="K1953">
        <f>Table1[[#This Row],[Profit]]*100/Table1[[#This Row],[budget]]</f>
        <v>2.1909000000000001</v>
      </c>
      <c r="M1953" t="s">
        <v>6363</v>
      </c>
      <c r="N1953" t="s">
        <v>6361</v>
      </c>
    </row>
    <row r="1954" spans="1:16" x14ac:dyDescent="0.45">
      <c r="A1954" t="s">
        <v>1650</v>
      </c>
      <c r="B1954">
        <v>109</v>
      </c>
      <c r="C1954" t="s">
        <v>589</v>
      </c>
      <c r="D1954" t="s">
        <v>4870</v>
      </c>
      <c r="E1954" t="s">
        <v>11</v>
      </c>
      <c r="F1954">
        <v>2002</v>
      </c>
      <c r="G1954">
        <v>7.2</v>
      </c>
      <c r="H1954">
        <v>16346122</v>
      </c>
      <c r="I1954">
        <v>16000000</v>
      </c>
      <c r="J1954">
        <f t="shared" si="30"/>
        <v>346122</v>
      </c>
      <c r="K1954">
        <f>Table1[[#This Row],[Profit]]*100/Table1[[#This Row],[budget]]</f>
        <v>2.1632625000000001</v>
      </c>
    </row>
    <row r="1955" spans="1:16" x14ac:dyDescent="0.45">
      <c r="A1955" t="s">
        <v>1162</v>
      </c>
      <c r="B1955">
        <v>140</v>
      </c>
      <c r="C1955" t="s">
        <v>88</v>
      </c>
      <c r="D1955" t="s">
        <v>4005</v>
      </c>
      <c r="E1955" t="s">
        <v>11</v>
      </c>
      <c r="F1955">
        <v>2004</v>
      </c>
      <c r="G1955">
        <v>6.5</v>
      </c>
      <c r="H1955">
        <v>33682273</v>
      </c>
      <c r="I1955">
        <v>33000000</v>
      </c>
      <c r="J1955">
        <f t="shared" si="30"/>
        <v>682273</v>
      </c>
      <c r="K1955">
        <f>Table1[[#This Row],[Profit]]*100/Table1[[#This Row],[budget]]</f>
        <v>2.0674939393939393</v>
      </c>
      <c r="M1955" t="s">
        <v>6359</v>
      </c>
      <c r="N1955" t="s">
        <v>589</v>
      </c>
      <c r="O1955" t="s">
        <v>1426</v>
      </c>
    </row>
    <row r="1956" spans="1:16" x14ac:dyDescent="0.45">
      <c r="A1956" t="s">
        <v>40</v>
      </c>
      <c r="B1956">
        <v>164</v>
      </c>
      <c r="C1956" t="s">
        <v>41</v>
      </c>
      <c r="D1956" t="s">
        <v>2580</v>
      </c>
      <c r="E1956" t="s">
        <v>11</v>
      </c>
      <c r="F1956">
        <v>2014</v>
      </c>
      <c r="G1956">
        <v>7.5</v>
      </c>
      <c r="H1956">
        <v>255108370</v>
      </c>
      <c r="I1956">
        <v>250000000</v>
      </c>
      <c r="J1956">
        <f t="shared" si="30"/>
        <v>5108370</v>
      </c>
      <c r="K1956">
        <f>Table1[[#This Row],[Profit]]*100/Table1[[#This Row],[budget]]</f>
        <v>2.0433479999999999</v>
      </c>
      <c r="M1956" t="s">
        <v>6364</v>
      </c>
    </row>
    <row r="1957" spans="1:16" x14ac:dyDescent="0.45">
      <c r="A1957" t="s">
        <v>924</v>
      </c>
      <c r="B1957">
        <v>109</v>
      </c>
      <c r="C1957" t="s">
        <v>346</v>
      </c>
      <c r="D1957" t="s">
        <v>3541</v>
      </c>
      <c r="E1957" t="s">
        <v>11</v>
      </c>
      <c r="F1957">
        <v>2005</v>
      </c>
      <c r="G1957">
        <v>6.8</v>
      </c>
      <c r="H1957">
        <v>51019112</v>
      </c>
      <c r="I1957">
        <v>50000000</v>
      </c>
      <c r="J1957">
        <f t="shared" si="30"/>
        <v>1019112</v>
      </c>
      <c r="K1957">
        <f>Table1[[#This Row],[Profit]]*100/Table1[[#This Row],[budget]]</f>
        <v>2.038224</v>
      </c>
      <c r="M1957" t="s">
        <v>302</v>
      </c>
      <c r="N1957" t="s">
        <v>1630</v>
      </c>
    </row>
    <row r="1958" spans="1:16" x14ac:dyDescent="0.45">
      <c r="A1958" t="s">
        <v>356</v>
      </c>
      <c r="B1958">
        <v>110</v>
      </c>
      <c r="C1958" t="s">
        <v>357</v>
      </c>
      <c r="D1958" t="s">
        <v>5287</v>
      </c>
      <c r="E1958" t="s">
        <v>11</v>
      </c>
      <c r="F1958">
        <v>1997</v>
      </c>
      <c r="G1958">
        <v>7.3</v>
      </c>
      <c r="H1958">
        <v>10200000</v>
      </c>
      <c r="I1958">
        <v>10000000</v>
      </c>
      <c r="J1958">
        <f t="shared" si="30"/>
        <v>200000</v>
      </c>
      <c r="K1958">
        <f>Table1[[#This Row],[Profit]]*100/Table1[[#This Row],[budget]]</f>
        <v>2</v>
      </c>
      <c r="M1958" t="s">
        <v>6366</v>
      </c>
      <c r="N1958" t="s">
        <v>1426</v>
      </c>
    </row>
    <row r="1959" spans="1:16" x14ac:dyDescent="0.45">
      <c r="A1959" t="s">
        <v>953</v>
      </c>
      <c r="B1959">
        <v>118</v>
      </c>
      <c r="C1959" t="s">
        <v>680</v>
      </c>
      <c r="D1959" t="s">
        <v>3648</v>
      </c>
      <c r="E1959" t="s">
        <v>11</v>
      </c>
      <c r="F1959">
        <v>1996</v>
      </c>
      <c r="G1959">
        <v>5.6</v>
      </c>
      <c r="H1959">
        <v>44834712</v>
      </c>
      <c r="I1959">
        <v>44000000</v>
      </c>
      <c r="J1959">
        <f t="shared" si="30"/>
        <v>834712</v>
      </c>
      <c r="K1959">
        <f>Table1[[#This Row],[Profit]]*100/Table1[[#This Row],[budget]]</f>
        <v>1.8970727272727272</v>
      </c>
      <c r="M1959" t="s">
        <v>1426</v>
      </c>
    </row>
    <row r="1960" spans="1:16" x14ac:dyDescent="0.45">
      <c r="A1960" t="s">
        <v>857</v>
      </c>
      <c r="B1960">
        <v>94</v>
      </c>
      <c r="C1960" t="s">
        <v>1143</v>
      </c>
      <c r="D1960" t="s">
        <v>4768</v>
      </c>
      <c r="E1960" t="s">
        <v>11</v>
      </c>
      <c r="F1960">
        <v>2010</v>
      </c>
      <c r="G1960">
        <v>7.6</v>
      </c>
      <c r="H1960">
        <v>18329466</v>
      </c>
      <c r="I1960">
        <v>18000000</v>
      </c>
      <c r="J1960">
        <f t="shared" si="30"/>
        <v>329466</v>
      </c>
      <c r="K1960">
        <f>Table1[[#This Row],[Profit]]*100/Table1[[#This Row],[budget]]</f>
        <v>1.8303666666666667</v>
      </c>
      <c r="M1960" t="s">
        <v>6358</v>
      </c>
      <c r="N1960" t="s">
        <v>589</v>
      </c>
      <c r="O1960" t="s">
        <v>1426</v>
      </c>
    </row>
    <row r="1961" spans="1:16" x14ac:dyDescent="0.45">
      <c r="A1961" t="s">
        <v>477</v>
      </c>
      <c r="B1961">
        <v>118</v>
      </c>
      <c r="C1961" t="s">
        <v>527</v>
      </c>
      <c r="D1961" t="s">
        <v>4133</v>
      </c>
      <c r="E1961" t="s">
        <v>11</v>
      </c>
      <c r="F1961">
        <v>2014</v>
      </c>
      <c r="G1961">
        <v>6.2</v>
      </c>
      <c r="H1961">
        <v>30523568</v>
      </c>
      <c r="I1961">
        <v>30000000</v>
      </c>
      <c r="J1961">
        <f t="shared" si="30"/>
        <v>523568</v>
      </c>
      <c r="K1961">
        <f>Table1[[#This Row],[Profit]]*100/Table1[[#This Row],[budget]]</f>
        <v>1.7452266666666667</v>
      </c>
      <c r="M1961" t="s">
        <v>6366</v>
      </c>
      <c r="N1961" t="s">
        <v>1426</v>
      </c>
    </row>
    <row r="1962" spans="1:16" x14ac:dyDescent="0.45">
      <c r="A1962" t="s">
        <v>597</v>
      </c>
      <c r="B1962">
        <v>139</v>
      </c>
      <c r="C1962" t="s">
        <v>713</v>
      </c>
      <c r="D1962" t="s">
        <v>4129</v>
      </c>
      <c r="E1962" t="s">
        <v>11</v>
      </c>
      <c r="F1962">
        <v>2014</v>
      </c>
      <c r="G1962">
        <v>6.9</v>
      </c>
      <c r="H1962">
        <v>30513940</v>
      </c>
      <c r="I1962">
        <v>30000000</v>
      </c>
      <c r="J1962">
        <f t="shared" si="30"/>
        <v>513940</v>
      </c>
      <c r="K1962">
        <f>Table1[[#This Row],[Profit]]*100/Table1[[#This Row],[budget]]</f>
        <v>1.7131333333333334</v>
      </c>
      <c r="M1962" t="s">
        <v>589</v>
      </c>
      <c r="N1962" t="s">
        <v>6360</v>
      </c>
    </row>
    <row r="1963" spans="1:16" x14ac:dyDescent="0.45">
      <c r="A1963" t="s">
        <v>145</v>
      </c>
      <c r="B1963">
        <v>129</v>
      </c>
      <c r="C1963" t="s">
        <v>943</v>
      </c>
      <c r="D1963" t="s">
        <v>4300</v>
      </c>
      <c r="E1963" t="s">
        <v>11</v>
      </c>
      <c r="F1963">
        <v>2008</v>
      </c>
      <c r="G1963">
        <v>6.4</v>
      </c>
      <c r="H1963">
        <v>25517500</v>
      </c>
      <c r="I1963">
        <v>25100000</v>
      </c>
      <c r="J1963">
        <f t="shared" si="30"/>
        <v>417500</v>
      </c>
      <c r="K1963">
        <f>Table1[[#This Row],[Profit]]*100/Table1[[#This Row],[budget]]</f>
        <v>1.6633466135458168</v>
      </c>
      <c r="M1963" t="s">
        <v>589</v>
      </c>
      <c r="N1963" t="s">
        <v>6367</v>
      </c>
    </row>
    <row r="1964" spans="1:16" x14ac:dyDescent="0.45">
      <c r="A1964" t="s">
        <v>842</v>
      </c>
      <c r="B1964">
        <v>128</v>
      </c>
      <c r="C1964" t="s">
        <v>680</v>
      </c>
      <c r="D1964" t="s">
        <v>3494</v>
      </c>
      <c r="E1964" t="s">
        <v>11</v>
      </c>
      <c r="F1964">
        <v>2005</v>
      </c>
      <c r="G1964">
        <v>7</v>
      </c>
      <c r="H1964">
        <v>50815288</v>
      </c>
      <c r="I1964">
        <v>50000000</v>
      </c>
      <c r="J1964">
        <f t="shared" si="30"/>
        <v>815288</v>
      </c>
      <c r="K1964">
        <f>Table1[[#This Row],[Profit]]*100/Table1[[#This Row],[budget]]</f>
        <v>1.630576</v>
      </c>
      <c r="M1964" t="s">
        <v>1426</v>
      </c>
    </row>
    <row r="1965" spans="1:16" x14ac:dyDescent="0.45">
      <c r="A1965" t="s">
        <v>246</v>
      </c>
      <c r="B1965">
        <v>92</v>
      </c>
      <c r="C1965" t="s">
        <v>51</v>
      </c>
      <c r="D1965" t="s">
        <v>2770</v>
      </c>
      <c r="E1965" t="s">
        <v>11</v>
      </c>
      <c r="F1965">
        <v>2007</v>
      </c>
      <c r="G1965">
        <v>5.6</v>
      </c>
      <c r="H1965">
        <v>131920333</v>
      </c>
      <c r="I1965">
        <v>130000000</v>
      </c>
      <c r="J1965">
        <f t="shared" si="30"/>
        <v>1920333</v>
      </c>
      <c r="K1965">
        <f>Table1[[#This Row],[Profit]]*100/Table1[[#This Row],[budget]]</f>
        <v>1.4771792307692309</v>
      </c>
      <c r="M1965" t="s">
        <v>178</v>
      </c>
      <c r="N1965" t="s">
        <v>1630</v>
      </c>
      <c r="O1965" t="s">
        <v>1426</v>
      </c>
    </row>
    <row r="1966" spans="1:16" x14ac:dyDescent="0.45">
      <c r="A1966" t="s">
        <v>196</v>
      </c>
      <c r="B1966">
        <v>135</v>
      </c>
      <c r="C1966" t="s">
        <v>479</v>
      </c>
      <c r="D1966" t="s">
        <v>3069</v>
      </c>
      <c r="E1966" t="s">
        <v>11</v>
      </c>
      <c r="F1966">
        <v>1997</v>
      </c>
      <c r="G1966">
        <v>6.7</v>
      </c>
      <c r="H1966">
        <v>76081498</v>
      </c>
      <c r="I1966">
        <v>75000000</v>
      </c>
      <c r="J1966">
        <f t="shared" si="30"/>
        <v>1081498</v>
      </c>
      <c r="K1966">
        <f>Table1[[#This Row],[Profit]]*100/Table1[[#This Row],[budget]]</f>
        <v>1.4419973333333334</v>
      </c>
      <c r="M1966" t="s">
        <v>6359</v>
      </c>
      <c r="N1966" t="s">
        <v>6366</v>
      </c>
      <c r="O1966" t="s">
        <v>2286</v>
      </c>
      <c r="P1966" t="s">
        <v>1426</v>
      </c>
    </row>
    <row r="1967" spans="1:16" x14ac:dyDescent="0.45">
      <c r="A1967" t="s">
        <v>42</v>
      </c>
      <c r="B1967">
        <v>142</v>
      </c>
      <c r="C1967" t="s">
        <v>10</v>
      </c>
      <c r="D1967" t="s">
        <v>2607</v>
      </c>
      <c r="E1967" t="s">
        <v>11</v>
      </c>
      <c r="F1967">
        <v>2014</v>
      </c>
      <c r="G1967">
        <v>6.7</v>
      </c>
      <c r="H1967">
        <v>202853933</v>
      </c>
      <c r="I1967">
        <v>200000000</v>
      </c>
      <c r="J1967">
        <f t="shared" si="30"/>
        <v>2853933</v>
      </c>
      <c r="K1967">
        <f>Table1[[#This Row],[Profit]]*100/Table1[[#This Row],[budget]]</f>
        <v>1.4269665</v>
      </c>
      <c r="M1967" t="s">
        <v>178</v>
      </c>
      <c r="N1967" t="s">
        <v>6364</v>
      </c>
      <c r="O1967" t="s">
        <v>1630</v>
      </c>
    </row>
    <row r="1968" spans="1:16" x14ac:dyDescent="0.45">
      <c r="A1968" t="s">
        <v>769</v>
      </c>
      <c r="B1968">
        <v>91</v>
      </c>
      <c r="C1968" t="s">
        <v>90</v>
      </c>
      <c r="D1968" t="s">
        <v>3392</v>
      </c>
      <c r="E1968" t="s">
        <v>11</v>
      </c>
      <c r="F1968">
        <v>2013</v>
      </c>
      <c r="G1968">
        <v>5.9</v>
      </c>
      <c r="H1968">
        <v>55747724</v>
      </c>
      <c r="I1968">
        <v>55000000</v>
      </c>
      <c r="J1968">
        <f t="shared" si="30"/>
        <v>747724</v>
      </c>
      <c r="K1968">
        <f>Table1[[#This Row],[Profit]]*100/Table1[[#This Row],[budget]]</f>
        <v>1.3594981818181817</v>
      </c>
      <c r="M1968" t="s">
        <v>6362</v>
      </c>
      <c r="N1968" t="s">
        <v>302</v>
      </c>
      <c r="O1968" t="s">
        <v>6363</v>
      </c>
    </row>
    <row r="1969" spans="1:17" x14ac:dyDescent="0.45">
      <c r="A1969" t="s">
        <v>1451</v>
      </c>
      <c r="B1969">
        <v>90</v>
      </c>
      <c r="C1969" t="s">
        <v>554</v>
      </c>
      <c r="D1969" t="s">
        <v>4564</v>
      </c>
      <c r="E1969" t="s">
        <v>11</v>
      </c>
      <c r="F1969">
        <v>2006</v>
      </c>
      <c r="G1969">
        <v>4.7</v>
      </c>
      <c r="H1969">
        <v>20259297</v>
      </c>
      <c r="I1969">
        <v>20000000</v>
      </c>
      <c r="J1969">
        <f t="shared" si="30"/>
        <v>259297</v>
      </c>
      <c r="K1969">
        <f>Table1[[#This Row],[Profit]]*100/Table1[[#This Row],[budget]]</f>
        <v>1.2964850000000001</v>
      </c>
      <c r="M1969" t="s">
        <v>999</v>
      </c>
      <c r="N1969" t="s">
        <v>1630</v>
      </c>
      <c r="O1969" t="s">
        <v>1426</v>
      </c>
    </row>
    <row r="1970" spans="1:17" x14ac:dyDescent="0.45">
      <c r="A1970" t="s">
        <v>783</v>
      </c>
      <c r="B1970">
        <v>107</v>
      </c>
      <c r="C1970" t="s">
        <v>166</v>
      </c>
      <c r="D1970" t="s">
        <v>4871</v>
      </c>
      <c r="E1970" t="s">
        <v>11</v>
      </c>
      <c r="F1970">
        <v>2009</v>
      </c>
      <c r="G1970">
        <v>5.0999999999999996</v>
      </c>
      <c r="H1970">
        <v>16204793</v>
      </c>
      <c r="I1970">
        <v>16000000</v>
      </c>
      <c r="J1970">
        <f t="shared" si="30"/>
        <v>204793</v>
      </c>
      <c r="K1970">
        <f>Table1[[#This Row],[Profit]]*100/Table1[[#This Row],[budget]]</f>
        <v>1.2799562499999999</v>
      </c>
      <c r="M1970" t="s">
        <v>6364</v>
      </c>
      <c r="N1970" t="s">
        <v>999</v>
      </c>
    </row>
    <row r="1971" spans="1:17" x14ac:dyDescent="0.45">
      <c r="A1971" t="s">
        <v>319</v>
      </c>
      <c r="B1971">
        <v>115</v>
      </c>
      <c r="C1971" t="s">
        <v>320</v>
      </c>
      <c r="D1971" t="s">
        <v>2864</v>
      </c>
      <c r="E1971" t="s">
        <v>11</v>
      </c>
      <c r="F1971">
        <v>1996</v>
      </c>
      <c r="G1971">
        <v>6.1</v>
      </c>
      <c r="H1971">
        <v>101228120</v>
      </c>
      <c r="I1971">
        <v>100000000</v>
      </c>
      <c r="J1971">
        <f t="shared" si="30"/>
        <v>1228120</v>
      </c>
      <c r="K1971">
        <f>Table1[[#This Row],[Profit]]*100/Table1[[#This Row],[budget]]</f>
        <v>1.2281200000000001</v>
      </c>
      <c r="M1971" t="s">
        <v>589</v>
      </c>
      <c r="N1971" t="s">
        <v>6366</v>
      </c>
      <c r="O1971" t="s">
        <v>1426</v>
      </c>
    </row>
    <row r="1972" spans="1:17" x14ac:dyDescent="0.45">
      <c r="A1972" t="s">
        <v>864</v>
      </c>
      <c r="B1972">
        <v>104</v>
      </c>
      <c r="C1972" t="s">
        <v>800</v>
      </c>
      <c r="D1972" t="s">
        <v>4620</v>
      </c>
      <c r="E1972" t="s">
        <v>11</v>
      </c>
      <c r="F1972">
        <v>1998</v>
      </c>
      <c r="G1972">
        <v>6.1</v>
      </c>
      <c r="H1972">
        <v>20241395</v>
      </c>
      <c r="I1972">
        <v>20000000</v>
      </c>
      <c r="J1972">
        <f t="shared" si="30"/>
        <v>241395</v>
      </c>
      <c r="K1972">
        <f>Table1[[#This Row],[Profit]]*100/Table1[[#This Row],[budget]]</f>
        <v>1.2069749999999999</v>
      </c>
      <c r="M1972" t="s">
        <v>999</v>
      </c>
      <c r="N1972" t="s">
        <v>1426</v>
      </c>
    </row>
    <row r="1973" spans="1:17" x14ac:dyDescent="0.45">
      <c r="A1973" t="s">
        <v>63</v>
      </c>
      <c r="B1973">
        <v>125</v>
      </c>
      <c r="C1973" t="s">
        <v>21</v>
      </c>
      <c r="D1973" t="s">
        <v>2649</v>
      </c>
      <c r="E1973" t="s">
        <v>11</v>
      </c>
      <c r="F1973">
        <v>2010</v>
      </c>
      <c r="G1973">
        <v>6.8</v>
      </c>
      <c r="H1973">
        <v>172051787</v>
      </c>
      <c r="I1973">
        <v>170000000</v>
      </c>
      <c r="J1973">
        <f t="shared" si="30"/>
        <v>2051787</v>
      </c>
      <c r="K1973">
        <f>Table1[[#This Row],[Profit]]*100/Table1[[#This Row],[budget]]</f>
        <v>1.2069335294117647</v>
      </c>
      <c r="M1973" t="s">
        <v>178</v>
      </c>
      <c r="N1973" t="s">
        <v>1630</v>
      </c>
    </row>
    <row r="1974" spans="1:17" x14ac:dyDescent="0.45">
      <c r="A1974" t="s">
        <v>1425</v>
      </c>
      <c r="B1974">
        <v>83</v>
      </c>
      <c r="C1974" t="s">
        <v>302</v>
      </c>
      <c r="D1974" t="s">
        <v>4501</v>
      </c>
      <c r="E1974" t="s">
        <v>11</v>
      </c>
      <c r="F1974">
        <v>2005</v>
      </c>
      <c r="G1974">
        <v>4.5999999999999996</v>
      </c>
      <c r="H1974">
        <v>22264487</v>
      </c>
      <c r="I1974">
        <v>22000000</v>
      </c>
      <c r="J1974">
        <f t="shared" si="30"/>
        <v>264487</v>
      </c>
      <c r="K1974">
        <f>Table1[[#This Row],[Profit]]*100/Table1[[#This Row],[budget]]</f>
        <v>1.2022136363636364</v>
      </c>
    </row>
    <row r="1975" spans="1:17" x14ac:dyDescent="0.45">
      <c r="A1975" t="s">
        <v>1633</v>
      </c>
      <c r="B1975">
        <v>104</v>
      </c>
      <c r="C1975" t="s">
        <v>259</v>
      </c>
      <c r="D1975" t="s">
        <v>5830</v>
      </c>
      <c r="E1975" t="s">
        <v>11</v>
      </c>
      <c r="F1975">
        <v>2002</v>
      </c>
      <c r="G1975">
        <v>7.1</v>
      </c>
      <c r="H1975">
        <v>4046737</v>
      </c>
      <c r="I1975">
        <v>4000000</v>
      </c>
      <c r="J1975">
        <f t="shared" si="30"/>
        <v>46737</v>
      </c>
      <c r="K1975">
        <f>Table1[[#This Row],[Profit]]*100/Table1[[#This Row],[budget]]</f>
        <v>1.168425</v>
      </c>
      <c r="M1975" t="s">
        <v>589</v>
      </c>
      <c r="N1975" t="s">
        <v>2286</v>
      </c>
    </row>
    <row r="1976" spans="1:17" x14ac:dyDescent="0.45">
      <c r="A1976" t="s">
        <v>684</v>
      </c>
      <c r="B1976">
        <v>94</v>
      </c>
      <c r="C1976" t="s">
        <v>530</v>
      </c>
      <c r="D1976" t="s">
        <v>3280</v>
      </c>
      <c r="E1976" t="s">
        <v>11</v>
      </c>
      <c r="F1976">
        <v>1996</v>
      </c>
      <c r="G1976">
        <v>5.4</v>
      </c>
      <c r="H1976">
        <v>60573641</v>
      </c>
      <c r="I1976">
        <v>60000000</v>
      </c>
      <c r="J1976">
        <f t="shared" si="30"/>
        <v>573641</v>
      </c>
      <c r="K1976">
        <f>Table1[[#This Row],[Profit]]*100/Table1[[#This Row],[budget]]</f>
        <v>0.9560683333333333</v>
      </c>
      <c r="M1976" t="s">
        <v>6363</v>
      </c>
    </row>
    <row r="1977" spans="1:17" x14ac:dyDescent="0.45">
      <c r="A1977" t="s">
        <v>914</v>
      </c>
      <c r="B1977">
        <v>139</v>
      </c>
      <c r="C1977" t="s">
        <v>2064</v>
      </c>
      <c r="D1977" t="s">
        <v>5599</v>
      </c>
      <c r="E1977" t="s">
        <v>265</v>
      </c>
      <c r="F1977">
        <v>2010</v>
      </c>
      <c r="G1977">
        <v>8.1999999999999993</v>
      </c>
      <c r="H1977">
        <v>6857096</v>
      </c>
      <c r="I1977">
        <v>6800000</v>
      </c>
      <c r="J1977">
        <f t="shared" si="30"/>
        <v>57096</v>
      </c>
      <c r="K1977">
        <f>Table1[[#This Row],[Profit]]*100/Table1[[#This Row],[budget]]</f>
        <v>0.83964705882352941</v>
      </c>
      <c r="M1977" t="s">
        <v>6366</v>
      </c>
      <c r="N1977" t="s">
        <v>6368</v>
      </c>
    </row>
    <row r="1978" spans="1:17" x14ac:dyDescent="0.45">
      <c r="A1978" t="s">
        <v>1705</v>
      </c>
      <c r="B1978">
        <v>114</v>
      </c>
      <c r="C1978" t="s">
        <v>407</v>
      </c>
      <c r="D1978" t="s">
        <v>4976</v>
      </c>
      <c r="E1978" t="s">
        <v>11</v>
      </c>
      <c r="F1978">
        <v>1984</v>
      </c>
      <c r="G1978">
        <v>6</v>
      </c>
      <c r="H1978">
        <v>15100000</v>
      </c>
      <c r="I1978">
        <v>15000000</v>
      </c>
      <c r="J1978">
        <f t="shared" si="30"/>
        <v>100000</v>
      </c>
      <c r="K1978">
        <f>Table1[[#This Row],[Profit]]*100/Table1[[#This Row],[budget]]</f>
        <v>0.66666666666666663</v>
      </c>
      <c r="M1978" t="s">
        <v>999</v>
      </c>
      <c r="N1978" t="s">
        <v>1630</v>
      </c>
      <c r="O1978" t="s">
        <v>1426</v>
      </c>
    </row>
    <row r="1979" spans="1:17" x14ac:dyDescent="0.45">
      <c r="A1979" t="s">
        <v>852</v>
      </c>
      <c r="B1979">
        <v>108</v>
      </c>
      <c r="C1979" t="s">
        <v>259</v>
      </c>
      <c r="D1979" t="s">
        <v>3681</v>
      </c>
      <c r="E1979" t="s">
        <v>11</v>
      </c>
      <c r="F1979">
        <v>2004</v>
      </c>
      <c r="G1979">
        <v>5.9</v>
      </c>
      <c r="H1979">
        <v>40203020</v>
      </c>
      <c r="I1979">
        <v>40000000</v>
      </c>
      <c r="J1979">
        <f t="shared" si="30"/>
        <v>203020</v>
      </c>
      <c r="K1979">
        <f>Table1[[#This Row],[Profit]]*100/Table1[[#This Row],[budget]]</f>
        <v>0.50754999999999995</v>
      </c>
      <c r="M1979" t="s">
        <v>589</v>
      </c>
      <c r="N1979" t="s">
        <v>2286</v>
      </c>
    </row>
    <row r="1980" spans="1:17" x14ac:dyDescent="0.45">
      <c r="A1980" t="s">
        <v>294</v>
      </c>
      <c r="B1980">
        <v>102</v>
      </c>
      <c r="C1980" t="s">
        <v>485</v>
      </c>
      <c r="D1980" t="s">
        <v>3020</v>
      </c>
      <c r="E1980" t="s">
        <v>11</v>
      </c>
      <c r="F1980">
        <v>2011</v>
      </c>
      <c r="G1980">
        <v>5.2</v>
      </c>
      <c r="H1980">
        <v>80360866</v>
      </c>
      <c r="I1980">
        <v>80000000</v>
      </c>
      <c r="J1980">
        <f t="shared" si="30"/>
        <v>360866</v>
      </c>
      <c r="K1980">
        <f>Table1[[#This Row],[Profit]]*100/Table1[[#This Row],[budget]]</f>
        <v>0.4510825</v>
      </c>
      <c r="M1980" t="s">
        <v>6363</v>
      </c>
      <c r="N1980" t="s">
        <v>2286</v>
      </c>
    </row>
    <row r="1981" spans="1:17" x14ac:dyDescent="0.45">
      <c r="A1981" t="s">
        <v>546</v>
      </c>
      <c r="B1981">
        <v>112</v>
      </c>
      <c r="C1981" t="s">
        <v>560</v>
      </c>
      <c r="D1981" t="s">
        <v>3122</v>
      </c>
      <c r="E1981" t="s">
        <v>11</v>
      </c>
      <c r="F1981">
        <v>2008</v>
      </c>
      <c r="G1981">
        <v>5.6</v>
      </c>
      <c r="H1981">
        <v>70224196</v>
      </c>
      <c r="I1981">
        <v>70000000</v>
      </c>
      <c r="J1981">
        <f t="shared" si="30"/>
        <v>224196</v>
      </c>
      <c r="K1981">
        <f>Table1[[#This Row],[Profit]]*100/Table1[[#This Row],[budget]]</f>
        <v>0.32028000000000001</v>
      </c>
      <c r="M1981" t="s">
        <v>178</v>
      </c>
      <c r="N1981" t="s">
        <v>302</v>
      </c>
      <c r="O1981" t="s">
        <v>2286</v>
      </c>
      <c r="P1981" t="s">
        <v>1426</v>
      </c>
    </row>
    <row r="1982" spans="1:17" x14ac:dyDescent="0.45">
      <c r="A1982" t="s">
        <v>843</v>
      </c>
      <c r="B1982">
        <v>95</v>
      </c>
      <c r="C1982" t="s">
        <v>573</v>
      </c>
      <c r="D1982" t="s">
        <v>3496</v>
      </c>
      <c r="E1982" t="s">
        <v>11</v>
      </c>
      <c r="F1982">
        <v>2014</v>
      </c>
      <c r="G1982">
        <v>7.3</v>
      </c>
      <c r="H1982">
        <v>50150619</v>
      </c>
      <c r="I1982">
        <v>50000000</v>
      </c>
      <c r="J1982">
        <f t="shared" si="30"/>
        <v>150619</v>
      </c>
      <c r="K1982">
        <f>Table1[[#This Row],[Profit]]*100/Table1[[#This Row],[budget]]</f>
        <v>0.30123800000000001</v>
      </c>
      <c r="M1982" t="s">
        <v>6362</v>
      </c>
      <c r="N1982" t="s">
        <v>302</v>
      </c>
      <c r="O1982" t="s">
        <v>6363</v>
      </c>
      <c r="P1982" t="s">
        <v>6364</v>
      </c>
      <c r="Q1982" t="s">
        <v>2286</v>
      </c>
    </row>
    <row r="1983" spans="1:17" x14ac:dyDescent="0.45">
      <c r="A1983" t="s">
        <v>426</v>
      </c>
      <c r="B1983">
        <v>97</v>
      </c>
      <c r="C1983" t="s">
        <v>595</v>
      </c>
      <c r="D1983" t="s">
        <v>3323</v>
      </c>
      <c r="E1983" t="s">
        <v>11</v>
      </c>
      <c r="F1983">
        <v>2010</v>
      </c>
      <c r="G1983">
        <v>5.9</v>
      </c>
      <c r="H1983">
        <v>60128566</v>
      </c>
      <c r="I1983">
        <v>60000000</v>
      </c>
      <c r="J1983">
        <f t="shared" si="30"/>
        <v>128566</v>
      </c>
      <c r="K1983">
        <f>Table1[[#This Row],[Profit]]*100/Table1[[#This Row],[budget]]</f>
        <v>0.21427666666666667</v>
      </c>
      <c r="M1983" t="s">
        <v>178</v>
      </c>
      <c r="N1983" t="s">
        <v>999</v>
      </c>
      <c r="O1983" t="s">
        <v>1630</v>
      </c>
    </row>
    <row r="1984" spans="1:17" x14ac:dyDescent="0.45">
      <c r="A1984" t="s">
        <v>141</v>
      </c>
      <c r="B1984">
        <v>97</v>
      </c>
      <c r="C1984" t="s">
        <v>891</v>
      </c>
      <c r="D1984" t="s">
        <v>5754</v>
      </c>
      <c r="E1984" t="s">
        <v>11</v>
      </c>
      <c r="F1984">
        <v>2009</v>
      </c>
      <c r="G1984">
        <v>7.9</v>
      </c>
      <c r="H1984">
        <v>5009677</v>
      </c>
      <c r="I1984">
        <v>5000000</v>
      </c>
      <c r="J1984">
        <f t="shared" si="30"/>
        <v>9677</v>
      </c>
      <c r="K1984">
        <f>Table1[[#This Row],[Profit]]*100/Table1[[#This Row],[budget]]</f>
        <v>0.19353999999999999</v>
      </c>
      <c r="M1984" t="s">
        <v>6366</v>
      </c>
      <c r="N1984" t="s">
        <v>1630</v>
      </c>
    </row>
    <row r="1985" spans="1:16" x14ac:dyDescent="0.45">
      <c r="A1985" t="s">
        <v>323</v>
      </c>
      <c r="B1985">
        <v>91</v>
      </c>
      <c r="C1985" t="s">
        <v>325</v>
      </c>
      <c r="D1985" t="s">
        <v>2866</v>
      </c>
      <c r="E1985" t="s">
        <v>11</v>
      </c>
      <c r="F1985">
        <v>1996</v>
      </c>
      <c r="G1985">
        <v>6.9</v>
      </c>
      <c r="H1985">
        <v>100117603</v>
      </c>
      <c r="I1985">
        <v>100000000</v>
      </c>
      <c r="J1985">
        <f t="shared" si="30"/>
        <v>117603</v>
      </c>
      <c r="K1985">
        <f>Table1[[#This Row],[Profit]]*100/Table1[[#This Row],[budget]]</f>
        <v>0.117603</v>
      </c>
      <c r="M1985" t="s">
        <v>589</v>
      </c>
      <c r="N1985" t="s">
        <v>6363</v>
      </c>
      <c r="O1985" t="s">
        <v>6365</v>
      </c>
      <c r="P1985" t="s">
        <v>2286</v>
      </c>
    </row>
    <row r="1986" spans="1:16" x14ac:dyDescent="0.45">
      <c r="A1986" t="s">
        <v>57</v>
      </c>
      <c r="B1986">
        <v>91</v>
      </c>
      <c r="C1986" t="s">
        <v>82</v>
      </c>
      <c r="D1986" t="s">
        <v>2726</v>
      </c>
      <c r="E1986" t="s">
        <v>11</v>
      </c>
      <c r="F1986">
        <v>2007</v>
      </c>
      <c r="G1986">
        <v>6.2</v>
      </c>
      <c r="H1986">
        <v>140080850</v>
      </c>
      <c r="I1986">
        <v>140000000</v>
      </c>
      <c r="J1986">
        <f t="shared" ref="J1986:J2049" si="31">H1986-I1986</f>
        <v>80850</v>
      </c>
      <c r="K1986">
        <f>Table1[[#This Row],[Profit]]*100/Table1[[#This Row],[budget]]</f>
        <v>5.7750000000000003E-2</v>
      </c>
      <c r="M1986" t="s">
        <v>302</v>
      </c>
      <c r="N1986" t="s">
        <v>6359</v>
      </c>
      <c r="O1986" t="s">
        <v>1426</v>
      </c>
    </row>
    <row r="1987" spans="1:16" x14ac:dyDescent="0.45">
      <c r="A1987" t="s">
        <v>633</v>
      </c>
      <c r="B1987">
        <v>121</v>
      </c>
      <c r="C1987" t="s">
        <v>88</v>
      </c>
      <c r="D1987" t="s">
        <v>3498</v>
      </c>
      <c r="E1987" t="s">
        <v>11</v>
      </c>
      <c r="F1987">
        <v>1997</v>
      </c>
      <c r="G1987">
        <v>6.7</v>
      </c>
      <c r="H1987">
        <v>50007168</v>
      </c>
      <c r="I1987">
        <v>50000000</v>
      </c>
      <c r="J1987">
        <f t="shared" si="31"/>
        <v>7168</v>
      </c>
      <c r="K1987">
        <f>Table1[[#This Row],[Profit]]*100/Table1[[#This Row],[budget]]</f>
        <v>1.4336E-2</v>
      </c>
      <c r="M1987" t="s">
        <v>6359</v>
      </c>
      <c r="N1987" t="s">
        <v>589</v>
      </c>
      <c r="O1987" t="s">
        <v>1426</v>
      </c>
    </row>
    <row r="1988" spans="1:16" x14ac:dyDescent="0.45">
      <c r="A1988" t="s">
        <v>2188</v>
      </c>
      <c r="B1988">
        <v>134</v>
      </c>
      <c r="C1988" t="s">
        <v>456</v>
      </c>
      <c r="D1988" t="s">
        <v>5931</v>
      </c>
      <c r="E1988" t="s">
        <v>11</v>
      </c>
      <c r="F1988">
        <v>1998</v>
      </c>
      <c r="G1988">
        <v>7.8</v>
      </c>
      <c r="H1988">
        <v>3000000</v>
      </c>
      <c r="I1988">
        <v>3000000</v>
      </c>
      <c r="J1988">
        <f t="shared" si="31"/>
        <v>0</v>
      </c>
      <c r="K1988">
        <f>Table1[[#This Row],[Profit]]*100/Table1[[#This Row],[budget]]</f>
        <v>0</v>
      </c>
      <c r="M1988" t="s">
        <v>589</v>
      </c>
    </row>
    <row r="1989" spans="1:16" x14ac:dyDescent="0.45">
      <c r="A1989" t="s">
        <v>1723</v>
      </c>
      <c r="B1989">
        <v>110</v>
      </c>
      <c r="C1989" t="s">
        <v>187</v>
      </c>
      <c r="D1989" t="s">
        <v>5025</v>
      </c>
      <c r="E1989" t="s">
        <v>11</v>
      </c>
      <c r="F1989">
        <v>2012</v>
      </c>
      <c r="G1989">
        <v>7.2</v>
      </c>
      <c r="H1989">
        <v>14989761</v>
      </c>
      <c r="I1989">
        <v>15000000</v>
      </c>
      <c r="J1989">
        <f t="shared" si="31"/>
        <v>-10239</v>
      </c>
      <c r="K1989">
        <f>Table1[[#This Row],[Profit]]*100/Table1[[#This Row],[budget]]</f>
        <v>-6.8260000000000001E-2</v>
      </c>
      <c r="M1989" t="s">
        <v>6359</v>
      </c>
    </row>
    <row r="1990" spans="1:16" x14ac:dyDescent="0.45">
      <c r="A1990" t="s">
        <v>1237</v>
      </c>
      <c r="B1990">
        <v>109</v>
      </c>
      <c r="C1990" t="s">
        <v>88</v>
      </c>
      <c r="D1990" t="s">
        <v>4556</v>
      </c>
      <c r="E1990" t="s">
        <v>11</v>
      </c>
      <c r="F1990">
        <v>2005</v>
      </c>
      <c r="G1990">
        <v>6.3</v>
      </c>
      <c r="H1990">
        <v>19976073</v>
      </c>
      <c r="I1990">
        <v>20000000</v>
      </c>
      <c r="J1990">
        <f t="shared" si="31"/>
        <v>-23927</v>
      </c>
      <c r="K1990">
        <f>Table1[[#This Row],[Profit]]*100/Table1[[#This Row],[budget]]</f>
        <v>-0.11963500000000001</v>
      </c>
      <c r="M1990" t="s">
        <v>6359</v>
      </c>
      <c r="N1990" t="s">
        <v>589</v>
      </c>
      <c r="O1990" t="s">
        <v>1426</v>
      </c>
    </row>
    <row r="1991" spans="1:16" x14ac:dyDescent="0.45">
      <c r="A1991" t="s">
        <v>1568</v>
      </c>
      <c r="B1991">
        <v>100</v>
      </c>
      <c r="C1991" t="s">
        <v>626</v>
      </c>
      <c r="D1991" t="s">
        <v>4734</v>
      </c>
      <c r="E1991" t="s">
        <v>11</v>
      </c>
      <c r="F1991">
        <v>2009</v>
      </c>
      <c r="G1991">
        <v>6.4</v>
      </c>
      <c r="H1991">
        <v>18439082</v>
      </c>
      <c r="I1991">
        <v>18500000</v>
      </c>
      <c r="J1991">
        <f t="shared" si="31"/>
        <v>-60918</v>
      </c>
      <c r="K1991">
        <f>Table1[[#This Row],[Profit]]*100/Table1[[#This Row],[budget]]</f>
        <v>-0.32928648648648651</v>
      </c>
      <c r="M1991" t="s">
        <v>6364</v>
      </c>
      <c r="N1991" t="s">
        <v>2286</v>
      </c>
    </row>
    <row r="1992" spans="1:16" x14ac:dyDescent="0.45">
      <c r="A1992" t="s">
        <v>1263</v>
      </c>
      <c r="B1992">
        <v>97</v>
      </c>
      <c r="C1992" t="s">
        <v>279</v>
      </c>
      <c r="D1992" t="s">
        <v>4977</v>
      </c>
      <c r="E1992" t="s">
        <v>11</v>
      </c>
      <c r="F1992">
        <v>2012</v>
      </c>
      <c r="G1992">
        <v>6.2</v>
      </c>
      <c r="H1992">
        <v>14938570</v>
      </c>
      <c r="I1992">
        <v>15000000</v>
      </c>
      <c r="J1992">
        <f t="shared" si="31"/>
        <v>-61430</v>
      </c>
      <c r="K1992">
        <f>Table1[[#This Row],[Profit]]*100/Table1[[#This Row],[budget]]</f>
        <v>-0.40953333333333336</v>
      </c>
      <c r="M1992" t="s">
        <v>1426</v>
      </c>
    </row>
    <row r="1993" spans="1:16" x14ac:dyDescent="0.45">
      <c r="A1993" t="s">
        <v>1482</v>
      </c>
      <c r="B1993">
        <v>87</v>
      </c>
      <c r="C1993" t="s">
        <v>828</v>
      </c>
      <c r="D1993" t="s">
        <v>4259</v>
      </c>
      <c r="E1993" t="s">
        <v>11</v>
      </c>
      <c r="F1993">
        <v>2008</v>
      </c>
      <c r="G1993">
        <v>3.9</v>
      </c>
      <c r="H1993">
        <v>26876529</v>
      </c>
      <c r="I1993">
        <v>27000000</v>
      </c>
      <c r="J1993">
        <f t="shared" si="31"/>
        <v>-123471</v>
      </c>
      <c r="K1993">
        <f>Table1[[#This Row],[Profit]]*100/Table1[[#This Row],[budget]]</f>
        <v>-0.45729999999999998</v>
      </c>
      <c r="M1993" t="s">
        <v>6366</v>
      </c>
    </row>
    <row r="1994" spans="1:16" x14ac:dyDescent="0.45">
      <c r="A1994" t="s">
        <v>990</v>
      </c>
      <c r="B1994">
        <v>100</v>
      </c>
      <c r="C1994" t="s">
        <v>1349</v>
      </c>
      <c r="D1994" t="s">
        <v>4701</v>
      </c>
      <c r="E1994" t="s">
        <v>11</v>
      </c>
      <c r="F1994">
        <v>1995</v>
      </c>
      <c r="G1994">
        <v>4.5</v>
      </c>
      <c r="H1994">
        <v>19900000</v>
      </c>
      <c r="I1994">
        <v>20000000</v>
      </c>
      <c r="J1994">
        <f t="shared" si="31"/>
        <v>-100000</v>
      </c>
      <c r="K1994">
        <f>Table1[[#This Row],[Profit]]*100/Table1[[#This Row],[budget]]</f>
        <v>-0.5</v>
      </c>
      <c r="M1994" t="s">
        <v>6364</v>
      </c>
      <c r="N1994" t="s">
        <v>999</v>
      </c>
      <c r="O1994" t="s">
        <v>2286</v>
      </c>
    </row>
    <row r="1995" spans="1:16" x14ac:dyDescent="0.45">
      <c r="A1995" t="s">
        <v>300</v>
      </c>
      <c r="B1995">
        <v>97</v>
      </c>
      <c r="C1995" t="s">
        <v>301</v>
      </c>
      <c r="D1995" t="s">
        <v>2843</v>
      </c>
      <c r="E1995" t="s">
        <v>11</v>
      </c>
      <c r="F1995">
        <v>2009</v>
      </c>
      <c r="G1995">
        <v>7.1</v>
      </c>
      <c r="H1995">
        <v>104374107</v>
      </c>
      <c r="I1995">
        <v>105000000</v>
      </c>
      <c r="J1995">
        <f t="shared" si="31"/>
        <v>-625893</v>
      </c>
      <c r="K1995">
        <f>Table1[[#This Row],[Profit]]*100/Table1[[#This Row],[budget]]</f>
        <v>-0.59608857142857141</v>
      </c>
      <c r="M1995" t="s">
        <v>6363</v>
      </c>
      <c r="N1995" t="s">
        <v>6364</v>
      </c>
      <c r="O1995" t="s">
        <v>6365</v>
      </c>
      <c r="P1995" t="s">
        <v>2286</v>
      </c>
    </row>
    <row r="1996" spans="1:16" x14ac:dyDescent="0.45">
      <c r="A1996" t="s">
        <v>68</v>
      </c>
      <c r="B1996">
        <v>149</v>
      </c>
      <c r="C1996" t="s">
        <v>887</v>
      </c>
      <c r="D1996" t="s">
        <v>4297</v>
      </c>
      <c r="E1996" t="s">
        <v>11</v>
      </c>
      <c r="F1996">
        <v>1996</v>
      </c>
      <c r="G1996">
        <v>6.9</v>
      </c>
      <c r="H1996">
        <v>25809813</v>
      </c>
      <c r="I1996">
        <v>26000000</v>
      </c>
      <c r="J1996">
        <f t="shared" si="31"/>
        <v>-190187</v>
      </c>
      <c r="K1996">
        <f>Table1[[#This Row],[Profit]]*100/Table1[[#This Row],[budget]]</f>
        <v>-0.73148846153846159</v>
      </c>
      <c r="M1996" t="s">
        <v>589</v>
      </c>
      <c r="N1996" t="s">
        <v>6360</v>
      </c>
    </row>
    <row r="1997" spans="1:16" x14ac:dyDescent="0.45">
      <c r="A1997" t="s">
        <v>2102</v>
      </c>
      <c r="B1997">
        <v>101</v>
      </c>
      <c r="C1997" t="s">
        <v>259</v>
      </c>
      <c r="D1997" t="s">
        <v>6026</v>
      </c>
      <c r="E1997" t="s">
        <v>11</v>
      </c>
      <c r="F1997">
        <v>2006</v>
      </c>
      <c r="G1997">
        <v>6.5</v>
      </c>
      <c r="H1997">
        <v>1984378</v>
      </c>
      <c r="I1997">
        <v>2000000</v>
      </c>
      <c r="J1997">
        <f t="shared" si="31"/>
        <v>-15622</v>
      </c>
      <c r="K1997">
        <f>Table1[[#This Row],[Profit]]*100/Table1[[#This Row],[budget]]</f>
        <v>-0.78110000000000002</v>
      </c>
      <c r="M1997" t="s">
        <v>589</v>
      </c>
      <c r="N1997" t="s">
        <v>2286</v>
      </c>
    </row>
    <row r="1998" spans="1:16" x14ac:dyDescent="0.45">
      <c r="A1998" t="s">
        <v>477</v>
      </c>
      <c r="B1998">
        <v>104</v>
      </c>
      <c r="C1998" t="s">
        <v>478</v>
      </c>
      <c r="D1998" t="s">
        <v>3017</v>
      </c>
      <c r="E1998" t="s">
        <v>11</v>
      </c>
      <c r="F1998">
        <v>2008</v>
      </c>
      <c r="G1998">
        <v>5.5</v>
      </c>
      <c r="H1998">
        <v>79363785</v>
      </c>
      <c r="I1998">
        <v>80000000</v>
      </c>
      <c r="J1998">
        <f t="shared" si="31"/>
        <v>-636215</v>
      </c>
      <c r="K1998">
        <f>Table1[[#This Row],[Profit]]*100/Table1[[#This Row],[budget]]</f>
        <v>-0.79526874999999997</v>
      </c>
      <c r="M1998" t="s">
        <v>1630</v>
      </c>
      <c r="N1998" t="s">
        <v>1426</v>
      </c>
    </row>
    <row r="1999" spans="1:16" x14ac:dyDescent="0.45">
      <c r="A1999" t="s">
        <v>433</v>
      </c>
      <c r="B1999">
        <v>83</v>
      </c>
      <c r="C1999" t="s">
        <v>90</v>
      </c>
      <c r="D1999" t="s">
        <v>2974</v>
      </c>
      <c r="E1999" t="s">
        <v>11</v>
      </c>
      <c r="F1999">
        <v>2006</v>
      </c>
      <c r="G1999">
        <v>6.2</v>
      </c>
      <c r="H1999">
        <v>84303558</v>
      </c>
      <c r="I1999">
        <v>85000000</v>
      </c>
      <c r="J1999">
        <f t="shared" si="31"/>
        <v>-696442</v>
      </c>
      <c r="K1999">
        <f>Table1[[#This Row],[Profit]]*100/Table1[[#This Row],[budget]]</f>
        <v>-0.81934352941176469</v>
      </c>
      <c r="M1999" t="s">
        <v>6362</v>
      </c>
      <c r="N1999" t="s">
        <v>302</v>
      </c>
      <c r="O1999" t="s">
        <v>6363</v>
      </c>
    </row>
    <row r="2000" spans="1:16" x14ac:dyDescent="0.45">
      <c r="A2000" t="s">
        <v>184</v>
      </c>
      <c r="B2000">
        <v>95</v>
      </c>
      <c r="C2000" t="s">
        <v>152</v>
      </c>
      <c r="D2000" t="s">
        <v>2720</v>
      </c>
      <c r="E2000" t="s">
        <v>11</v>
      </c>
      <c r="F2000">
        <v>2016</v>
      </c>
      <c r="G2000">
        <v>7.2</v>
      </c>
      <c r="H2000">
        <v>143523463</v>
      </c>
      <c r="I2000">
        <v>145000000</v>
      </c>
      <c r="J2000">
        <f t="shared" si="31"/>
        <v>-1476537</v>
      </c>
      <c r="K2000">
        <f>Table1[[#This Row],[Profit]]*100/Table1[[#This Row],[budget]]</f>
        <v>-1.0183013793103448</v>
      </c>
      <c r="M2000" t="s">
        <v>178</v>
      </c>
      <c r="N2000" t="s">
        <v>6362</v>
      </c>
      <c r="O2000" t="s">
        <v>302</v>
      </c>
      <c r="P2000" t="s">
        <v>6363</v>
      </c>
    </row>
    <row r="2001" spans="1:16" x14ac:dyDescent="0.45">
      <c r="A2001" t="s">
        <v>853</v>
      </c>
      <c r="B2001">
        <v>115</v>
      </c>
      <c r="C2001" t="s">
        <v>396</v>
      </c>
      <c r="D2001" t="s">
        <v>3664</v>
      </c>
      <c r="E2001" t="s">
        <v>11</v>
      </c>
      <c r="F2001">
        <v>2002</v>
      </c>
      <c r="G2001">
        <v>6.3</v>
      </c>
      <c r="H2001">
        <v>41543207</v>
      </c>
      <c r="I2001">
        <v>42000000</v>
      </c>
      <c r="J2001">
        <f t="shared" si="31"/>
        <v>-456793</v>
      </c>
      <c r="K2001">
        <f>Table1[[#This Row],[Profit]]*100/Table1[[#This Row],[budget]]</f>
        <v>-1.0876023809523809</v>
      </c>
      <c r="M2001" t="s">
        <v>589</v>
      </c>
      <c r="N2001" t="s">
        <v>6366</v>
      </c>
      <c r="O2001" t="s">
        <v>1426</v>
      </c>
    </row>
    <row r="2002" spans="1:16" x14ac:dyDescent="0.45">
      <c r="A2002" t="s">
        <v>2157</v>
      </c>
      <c r="B2002">
        <v>122</v>
      </c>
      <c r="C2002" t="s">
        <v>589</v>
      </c>
      <c r="D2002" t="s">
        <v>5813</v>
      </c>
      <c r="E2002" t="s">
        <v>265</v>
      </c>
      <c r="F2002">
        <v>2010</v>
      </c>
      <c r="G2002">
        <v>7.2</v>
      </c>
      <c r="H2002">
        <v>3950029</v>
      </c>
      <c r="I2002">
        <v>4000000</v>
      </c>
      <c r="J2002">
        <f t="shared" si="31"/>
        <v>-49971</v>
      </c>
      <c r="K2002">
        <f>Table1[[#This Row],[Profit]]*100/Table1[[#This Row],[budget]]</f>
        <v>-1.2492749999999999</v>
      </c>
    </row>
    <row r="2003" spans="1:16" x14ac:dyDescent="0.45">
      <c r="A2003" t="s">
        <v>1129</v>
      </c>
      <c r="B2003">
        <v>123</v>
      </c>
      <c r="C2003" t="s">
        <v>297</v>
      </c>
      <c r="D2003" t="s">
        <v>3928</v>
      </c>
      <c r="E2003" t="s">
        <v>11</v>
      </c>
      <c r="F2003">
        <v>2015</v>
      </c>
      <c r="G2003">
        <v>7.1</v>
      </c>
      <c r="H2003">
        <v>34531832</v>
      </c>
      <c r="I2003">
        <v>35000000</v>
      </c>
      <c r="J2003">
        <f t="shared" si="31"/>
        <v>-468168</v>
      </c>
      <c r="K2003">
        <f>Table1[[#This Row],[Profit]]*100/Table1[[#This Row],[budget]]</f>
        <v>-1.3376228571428572</v>
      </c>
      <c r="M2003" t="s">
        <v>589</v>
      </c>
      <c r="N2003" t="s">
        <v>6361</v>
      </c>
    </row>
    <row r="2004" spans="1:16" x14ac:dyDescent="0.45">
      <c r="A2004" t="s">
        <v>983</v>
      </c>
      <c r="B2004">
        <v>87</v>
      </c>
      <c r="C2004" t="s">
        <v>318</v>
      </c>
      <c r="D2004" t="s">
        <v>3935</v>
      </c>
      <c r="E2004" t="s">
        <v>11</v>
      </c>
      <c r="F2004">
        <v>2015</v>
      </c>
      <c r="G2004">
        <v>5.0999999999999996</v>
      </c>
      <c r="H2004">
        <v>34507079</v>
      </c>
      <c r="I2004">
        <v>35000000</v>
      </c>
      <c r="J2004">
        <f t="shared" si="31"/>
        <v>-492921</v>
      </c>
      <c r="K2004">
        <f>Table1[[#This Row],[Profit]]*100/Table1[[#This Row],[budget]]</f>
        <v>-1.4083457142857143</v>
      </c>
      <c r="M2004" t="s">
        <v>302</v>
      </c>
      <c r="N2004" t="s">
        <v>6359</v>
      </c>
    </row>
    <row r="2005" spans="1:16" x14ac:dyDescent="0.45">
      <c r="A2005" t="s">
        <v>868</v>
      </c>
      <c r="B2005">
        <v>96</v>
      </c>
      <c r="C2005" t="s">
        <v>392</v>
      </c>
      <c r="D2005" t="s">
        <v>4029</v>
      </c>
      <c r="E2005" t="s">
        <v>11</v>
      </c>
      <c r="F2005">
        <v>2005</v>
      </c>
      <c r="G2005">
        <v>7.5</v>
      </c>
      <c r="H2005">
        <v>31493782</v>
      </c>
      <c r="I2005">
        <v>32000000</v>
      </c>
      <c r="J2005">
        <f t="shared" si="31"/>
        <v>-506218</v>
      </c>
      <c r="K2005">
        <f>Table1[[#This Row],[Profit]]*100/Table1[[#This Row],[budget]]</f>
        <v>-1.58193125</v>
      </c>
      <c r="M2005" t="s">
        <v>589</v>
      </c>
      <c r="N2005" t="s">
        <v>1426</v>
      </c>
    </row>
    <row r="2006" spans="1:16" x14ac:dyDescent="0.45">
      <c r="A2006" t="s">
        <v>1499</v>
      </c>
      <c r="B2006">
        <v>124</v>
      </c>
      <c r="C2006" t="s">
        <v>589</v>
      </c>
      <c r="D2006" t="s">
        <v>4624</v>
      </c>
      <c r="E2006" t="s">
        <v>11</v>
      </c>
      <c r="F2006">
        <v>2007</v>
      </c>
      <c r="G2006">
        <v>7.5</v>
      </c>
      <c r="H2006">
        <v>19661987</v>
      </c>
      <c r="I2006">
        <v>20000000</v>
      </c>
      <c r="J2006">
        <f t="shared" si="31"/>
        <v>-338013</v>
      </c>
      <c r="K2006">
        <f>Table1[[#This Row],[Profit]]*100/Table1[[#This Row],[budget]]</f>
        <v>-1.6900649999999999</v>
      </c>
    </row>
    <row r="2007" spans="1:16" x14ac:dyDescent="0.45">
      <c r="A2007" t="s">
        <v>2095</v>
      </c>
      <c r="B2007">
        <v>84</v>
      </c>
      <c r="C2007" t="s">
        <v>749</v>
      </c>
      <c r="D2007" t="s">
        <v>5660</v>
      </c>
      <c r="E2007" t="s">
        <v>492</v>
      </c>
      <c r="F2007">
        <v>2012</v>
      </c>
      <c r="G2007">
        <v>5.5</v>
      </c>
      <c r="H2007">
        <v>5895238</v>
      </c>
      <c r="I2007">
        <v>6000000</v>
      </c>
      <c r="J2007">
        <f t="shared" si="31"/>
        <v>-104762</v>
      </c>
      <c r="K2007">
        <f>Table1[[#This Row],[Profit]]*100/Table1[[#This Row],[budget]]</f>
        <v>-1.7460333333333333</v>
      </c>
      <c r="M2007" t="s">
        <v>1910</v>
      </c>
    </row>
    <row r="2008" spans="1:16" x14ac:dyDescent="0.45">
      <c r="A2008" t="s">
        <v>2418</v>
      </c>
      <c r="B2008">
        <v>100</v>
      </c>
      <c r="C2008" t="s">
        <v>589</v>
      </c>
      <c r="D2008" t="s">
        <v>6144</v>
      </c>
      <c r="E2008" t="s">
        <v>11</v>
      </c>
      <c r="F2008">
        <v>1998</v>
      </c>
      <c r="G2008">
        <v>7.2</v>
      </c>
      <c r="H2008">
        <v>982214</v>
      </c>
      <c r="I2008">
        <v>1000000</v>
      </c>
      <c r="J2008">
        <f t="shared" si="31"/>
        <v>-17786</v>
      </c>
      <c r="K2008">
        <f>Table1[[#This Row],[Profit]]*100/Table1[[#This Row],[budget]]</f>
        <v>-1.7786</v>
      </c>
    </row>
    <row r="2009" spans="1:16" x14ac:dyDescent="0.45">
      <c r="A2009" t="s">
        <v>966</v>
      </c>
      <c r="B2009">
        <v>122</v>
      </c>
      <c r="C2009" t="s">
        <v>259</v>
      </c>
      <c r="D2009" t="s">
        <v>3665</v>
      </c>
      <c r="E2009" t="s">
        <v>11</v>
      </c>
      <c r="F2009">
        <v>1996</v>
      </c>
      <c r="G2009">
        <v>6.5</v>
      </c>
      <c r="H2009">
        <v>41252428</v>
      </c>
      <c r="I2009">
        <v>42000000</v>
      </c>
      <c r="J2009">
        <f t="shared" si="31"/>
        <v>-747572</v>
      </c>
      <c r="K2009">
        <f>Table1[[#This Row],[Profit]]*100/Table1[[#This Row],[budget]]</f>
        <v>-1.7799333333333334</v>
      </c>
      <c r="M2009" t="s">
        <v>589</v>
      </c>
      <c r="N2009" t="s">
        <v>2286</v>
      </c>
    </row>
    <row r="2010" spans="1:16" x14ac:dyDescent="0.45">
      <c r="A2010" t="s">
        <v>540</v>
      </c>
      <c r="B2010">
        <v>91</v>
      </c>
      <c r="C2010" t="s">
        <v>541</v>
      </c>
      <c r="D2010" t="s">
        <v>3086</v>
      </c>
      <c r="E2010" t="s">
        <v>11</v>
      </c>
      <c r="F2010">
        <v>2006</v>
      </c>
      <c r="G2010">
        <v>6.6</v>
      </c>
      <c r="H2010">
        <v>73661010</v>
      </c>
      <c r="I2010">
        <v>75000000</v>
      </c>
      <c r="J2010">
        <f t="shared" si="31"/>
        <v>-1338990</v>
      </c>
      <c r="K2010">
        <f>Table1[[#This Row],[Profit]]*100/Table1[[#This Row],[budget]]</f>
        <v>-1.78532</v>
      </c>
      <c r="M2010" t="s">
        <v>302</v>
      </c>
      <c r="N2010" t="s">
        <v>6363</v>
      </c>
      <c r="O2010" t="s">
        <v>6364</v>
      </c>
      <c r="P2010" t="s">
        <v>6366</v>
      </c>
    </row>
    <row r="2011" spans="1:16" x14ac:dyDescent="0.45">
      <c r="A2011" t="s">
        <v>671</v>
      </c>
      <c r="B2011">
        <v>112</v>
      </c>
      <c r="C2011" t="s">
        <v>306</v>
      </c>
      <c r="D2011" t="s">
        <v>4804</v>
      </c>
      <c r="E2011" t="s">
        <v>11</v>
      </c>
      <c r="F2011">
        <v>2012</v>
      </c>
      <c r="G2011">
        <v>6.3</v>
      </c>
      <c r="H2011">
        <v>16684352</v>
      </c>
      <c r="I2011">
        <v>17000000</v>
      </c>
      <c r="J2011">
        <f t="shared" si="31"/>
        <v>-315648</v>
      </c>
      <c r="K2011">
        <f>Table1[[#This Row],[Profit]]*100/Table1[[#This Row],[budget]]</f>
        <v>-1.8567529411764705</v>
      </c>
      <c r="M2011" t="s">
        <v>2286</v>
      </c>
    </row>
    <row r="2012" spans="1:16" x14ac:dyDescent="0.45">
      <c r="A2012" t="s">
        <v>260</v>
      </c>
      <c r="B2012">
        <v>123</v>
      </c>
      <c r="C2012" t="s">
        <v>626</v>
      </c>
      <c r="D2012" t="s">
        <v>3564</v>
      </c>
      <c r="E2012" t="s">
        <v>11</v>
      </c>
      <c r="F2012">
        <v>2001</v>
      </c>
      <c r="G2012">
        <v>6.4</v>
      </c>
      <c r="H2012">
        <v>47095453</v>
      </c>
      <c r="I2012">
        <v>48000000</v>
      </c>
      <c r="J2012">
        <f t="shared" si="31"/>
        <v>-904547</v>
      </c>
      <c r="K2012">
        <f>Table1[[#This Row],[Profit]]*100/Table1[[#This Row],[budget]]</f>
        <v>-1.8844729166666667</v>
      </c>
      <c r="M2012" t="s">
        <v>6364</v>
      </c>
      <c r="N2012" t="s">
        <v>2286</v>
      </c>
    </row>
    <row r="2013" spans="1:16" x14ac:dyDescent="0.45">
      <c r="A2013" t="s">
        <v>50</v>
      </c>
      <c r="B2013">
        <v>100</v>
      </c>
      <c r="C2013" t="s">
        <v>946</v>
      </c>
      <c r="D2013" t="s">
        <v>5343</v>
      </c>
      <c r="E2013" t="s">
        <v>11</v>
      </c>
      <c r="F2013">
        <v>1998</v>
      </c>
      <c r="G2013">
        <v>6.3</v>
      </c>
      <c r="H2013">
        <v>9801782</v>
      </c>
      <c r="I2013">
        <v>10000000</v>
      </c>
      <c r="J2013">
        <f t="shared" si="31"/>
        <v>-198218</v>
      </c>
      <c r="K2013">
        <f>Table1[[#This Row],[Profit]]*100/Table1[[#This Row],[budget]]</f>
        <v>-1.9821800000000001</v>
      </c>
      <c r="M2013" t="s">
        <v>6359</v>
      </c>
      <c r="N2013" t="s">
        <v>1426</v>
      </c>
    </row>
    <row r="2014" spans="1:16" x14ac:dyDescent="0.45">
      <c r="A2014" t="s">
        <v>75</v>
      </c>
      <c r="B2014">
        <v>117</v>
      </c>
      <c r="C2014" t="s">
        <v>589</v>
      </c>
      <c r="D2014" t="s">
        <v>3203</v>
      </c>
      <c r="E2014" t="s">
        <v>11</v>
      </c>
      <c r="F2014">
        <v>2003</v>
      </c>
      <c r="G2014">
        <v>6.4</v>
      </c>
      <c r="H2014">
        <v>63695760</v>
      </c>
      <c r="I2014">
        <v>65000000</v>
      </c>
      <c r="J2014">
        <f t="shared" si="31"/>
        <v>-1304240</v>
      </c>
      <c r="K2014">
        <f>Table1[[#This Row],[Profit]]*100/Table1[[#This Row],[budget]]</f>
        <v>-2.0065230769230769</v>
      </c>
    </row>
    <row r="2015" spans="1:16" x14ac:dyDescent="0.45">
      <c r="A2015" t="s">
        <v>2246</v>
      </c>
      <c r="B2015">
        <v>92</v>
      </c>
      <c r="C2015" t="s">
        <v>456</v>
      </c>
      <c r="D2015" t="s">
        <v>5904</v>
      </c>
      <c r="E2015" t="s">
        <v>11</v>
      </c>
      <c r="F2015">
        <v>2008</v>
      </c>
      <c r="G2015">
        <v>6.5</v>
      </c>
      <c r="H2015">
        <v>2926565</v>
      </c>
      <c r="I2015">
        <v>3000000</v>
      </c>
      <c r="J2015">
        <f t="shared" si="31"/>
        <v>-73435</v>
      </c>
      <c r="K2015">
        <f>Table1[[#This Row],[Profit]]*100/Table1[[#This Row],[budget]]</f>
        <v>-2.4478333333333335</v>
      </c>
      <c r="M2015" t="s">
        <v>589</v>
      </c>
    </row>
    <row r="2016" spans="1:16" x14ac:dyDescent="0.45">
      <c r="A2016" t="s">
        <v>844</v>
      </c>
      <c r="B2016">
        <v>105</v>
      </c>
      <c r="C2016" t="s">
        <v>279</v>
      </c>
      <c r="D2016" t="s">
        <v>3497</v>
      </c>
      <c r="E2016" t="s">
        <v>11</v>
      </c>
      <c r="F2016">
        <v>2006</v>
      </c>
      <c r="G2016">
        <v>5.8</v>
      </c>
      <c r="H2016">
        <v>48745150</v>
      </c>
      <c r="I2016">
        <v>50000000</v>
      </c>
      <c r="J2016">
        <f t="shared" si="31"/>
        <v>-1254850</v>
      </c>
      <c r="K2016">
        <f>Table1[[#This Row],[Profit]]*100/Table1[[#This Row],[budget]]</f>
        <v>-2.5097</v>
      </c>
      <c r="M2016" t="s">
        <v>1426</v>
      </c>
    </row>
    <row r="2017" spans="1:16" x14ac:dyDescent="0.45">
      <c r="A2017" t="s">
        <v>2537</v>
      </c>
      <c r="B2017">
        <v>93</v>
      </c>
      <c r="C2017" t="s">
        <v>19</v>
      </c>
      <c r="D2017" t="s">
        <v>6299</v>
      </c>
      <c r="E2017" t="s">
        <v>11</v>
      </c>
      <c r="F2017">
        <v>2009</v>
      </c>
      <c r="G2017">
        <v>7.4</v>
      </c>
      <c r="H2017">
        <v>155984</v>
      </c>
      <c r="I2017">
        <v>160000</v>
      </c>
      <c r="J2017">
        <f t="shared" si="31"/>
        <v>-4016</v>
      </c>
      <c r="K2017">
        <f>Table1[[#This Row],[Profit]]*100/Table1[[#This Row],[budget]]</f>
        <v>-2.5099999999999998</v>
      </c>
    </row>
    <row r="2018" spans="1:16" x14ac:dyDescent="0.45">
      <c r="A2018" t="s">
        <v>824</v>
      </c>
      <c r="B2018">
        <v>115</v>
      </c>
      <c r="C2018" t="s">
        <v>456</v>
      </c>
      <c r="D2018" t="s">
        <v>5061</v>
      </c>
      <c r="E2018" t="s">
        <v>11</v>
      </c>
      <c r="F2018">
        <v>1994</v>
      </c>
      <c r="G2018">
        <v>6.9</v>
      </c>
      <c r="H2018">
        <v>13640000</v>
      </c>
      <c r="I2018">
        <v>14000000</v>
      </c>
      <c r="J2018">
        <f t="shared" si="31"/>
        <v>-360000</v>
      </c>
      <c r="K2018">
        <f>Table1[[#This Row],[Profit]]*100/Table1[[#This Row],[budget]]</f>
        <v>-2.5714285714285716</v>
      </c>
      <c r="M2018" t="s">
        <v>589</v>
      </c>
    </row>
    <row r="2019" spans="1:16" x14ac:dyDescent="0.45">
      <c r="A2019" t="s">
        <v>260</v>
      </c>
      <c r="B2019">
        <v>122</v>
      </c>
      <c r="C2019" t="s">
        <v>893</v>
      </c>
      <c r="D2019" t="s">
        <v>3415</v>
      </c>
      <c r="E2019" t="s">
        <v>11</v>
      </c>
      <c r="F2019">
        <v>2007</v>
      </c>
      <c r="G2019">
        <v>7.8</v>
      </c>
      <c r="H2019">
        <v>53574088</v>
      </c>
      <c r="I2019">
        <v>55000000</v>
      </c>
      <c r="J2019">
        <f t="shared" si="31"/>
        <v>-1425912</v>
      </c>
      <c r="K2019">
        <f>Table1[[#This Row],[Profit]]*100/Table1[[#This Row],[budget]]</f>
        <v>-2.5925672727272726</v>
      </c>
      <c r="M2019" t="s">
        <v>6359</v>
      </c>
      <c r="N2019" t="s">
        <v>589</v>
      </c>
      <c r="O2019" t="s">
        <v>1910</v>
      </c>
    </row>
    <row r="2020" spans="1:16" x14ac:dyDescent="0.45">
      <c r="A2020" t="s">
        <v>574</v>
      </c>
      <c r="B2020">
        <v>113</v>
      </c>
      <c r="C2020" t="s">
        <v>306</v>
      </c>
      <c r="D2020" t="s">
        <v>3365</v>
      </c>
      <c r="E2020" t="s">
        <v>11</v>
      </c>
      <c r="F2020">
        <v>2011</v>
      </c>
      <c r="G2020">
        <v>5.7</v>
      </c>
      <c r="H2020">
        <v>54540525</v>
      </c>
      <c r="I2020">
        <v>56000000</v>
      </c>
      <c r="J2020">
        <f t="shared" si="31"/>
        <v>-1459475</v>
      </c>
      <c r="K2020">
        <f>Table1[[#This Row],[Profit]]*100/Table1[[#This Row],[budget]]</f>
        <v>-2.6062053571428572</v>
      </c>
      <c r="M2020" t="s">
        <v>2286</v>
      </c>
    </row>
    <row r="2021" spans="1:16" x14ac:dyDescent="0.45">
      <c r="A2021" t="s">
        <v>43</v>
      </c>
      <c r="B2021">
        <v>124</v>
      </c>
      <c r="C2021" t="s">
        <v>251</v>
      </c>
      <c r="D2021" t="s">
        <v>2771</v>
      </c>
      <c r="E2021" t="s">
        <v>11</v>
      </c>
      <c r="F2021">
        <v>2012</v>
      </c>
      <c r="G2021">
        <v>7</v>
      </c>
      <c r="H2021">
        <v>126464904</v>
      </c>
      <c r="I2021">
        <v>130000000</v>
      </c>
      <c r="J2021">
        <f t="shared" si="31"/>
        <v>-3535096</v>
      </c>
      <c r="K2021">
        <f>Table1[[#This Row],[Profit]]*100/Table1[[#This Row],[budget]]</f>
        <v>-2.7193046153846154</v>
      </c>
      <c r="M2021" t="s">
        <v>6366</v>
      </c>
      <c r="N2021" t="s">
        <v>1630</v>
      </c>
    </row>
    <row r="2022" spans="1:16" x14ac:dyDescent="0.45">
      <c r="A2022" t="s">
        <v>698</v>
      </c>
      <c r="B2022">
        <v>104</v>
      </c>
      <c r="C2022" t="s">
        <v>450</v>
      </c>
      <c r="D2022" t="s">
        <v>3555</v>
      </c>
      <c r="E2022" t="s">
        <v>11</v>
      </c>
      <c r="F2022">
        <v>1998</v>
      </c>
      <c r="G2022">
        <v>6.1</v>
      </c>
      <c r="H2022">
        <v>46611204</v>
      </c>
      <c r="I2022">
        <v>48000000</v>
      </c>
      <c r="J2022">
        <f t="shared" si="31"/>
        <v>-1388796</v>
      </c>
      <c r="K2022">
        <f>Table1[[#This Row],[Profit]]*100/Table1[[#This Row],[budget]]</f>
        <v>-2.8933249999999999</v>
      </c>
      <c r="M2022" t="s">
        <v>589</v>
      </c>
      <c r="N2022" t="s">
        <v>6364</v>
      </c>
      <c r="O2022" t="s">
        <v>2286</v>
      </c>
    </row>
    <row r="2023" spans="1:16" x14ac:dyDescent="0.45">
      <c r="A2023" t="s">
        <v>154</v>
      </c>
      <c r="B2023">
        <v>94</v>
      </c>
      <c r="C2023" t="s">
        <v>359</v>
      </c>
      <c r="D2023" t="s">
        <v>5930</v>
      </c>
      <c r="E2023" t="s">
        <v>2270</v>
      </c>
      <c r="F2023">
        <v>2005</v>
      </c>
      <c r="G2023">
        <v>7.3</v>
      </c>
      <c r="H2023">
        <v>2912363</v>
      </c>
      <c r="I2023">
        <v>3000000</v>
      </c>
      <c r="J2023">
        <f t="shared" si="31"/>
        <v>-87637</v>
      </c>
      <c r="K2023">
        <f>Table1[[#This Row],[Profit]]*100/Table1[[#This Row],[budget]]</f>
        <v>-2.9212333333333333</v>
      </c>
      <c r="M2023" t="s">
        <v>589</v>
      </c>
    </row>
    <row r="2024" spans="1:16" x14ac:dyDescent="0.45">
      <c r="A2024" t="s">
        <v>296</v>
      </c>
      <c r="B2024">
        <v>140</v>
      </c>
      <c r="C2024" t="s">
        <v>310</v>
      </c>
      <c r="D2024" t="s">
        <v>2859</v>
      </c>
      <c r="E2024" t="s">
        <v>11</v>
      </c>
      <c r="F2024">
        <v>2009</v>
      </c>
      <c r="G2024">
        <v>7</v>
      </c>
      <c r="H2024">
        <v>97030725</v>
      </c>
      <c r="I2024">
        <v>100000000</v>
      </c>
      <c r="J2024">
        <f t="shared" si="31"/>
        <v>-2969275</v>
      </c>
      <c r="K2024">
        <f>Table1[[#This Row],[Profit]]*100/Table1[[#This Row],[budget]]</f>
        <v>-2.9692750000000001</v>
      </c>
      <c r="M2024" t="s">
        <v>6359</v>
      </c>
      <c r="N2024" t="s">
        <v>589</v>
      </c>
      <c r="O2024" t="s">
        <v>6367</v>
      </c>
      <c r="P2024" t="s">
        <v>2286</v>
      </c>
    </row>
    <row r="2025" spans="1:16" x14ac:dyDescent="0.45">
      <c r="A2025" t="s">
        <v>1654</v>
      </c>
      <c r="B2025">
        <v>100</v>
      </c>
      <c r="C2025" t="s">
        <v>819</v>
      </c>
      <c r="D2025" t="s">
        <v>4876</v>
      </c>
      <c r="E2025" t="s">
        <v>11</v>
      </c>
      <c r="F2025">
        <v>1999</v>
      </c>
      <c r="G2025">
        <v>7</v>
      </c>
      <c r="H2025">
        <v>15500000</v>
      </c>
      <c r="I2025">
        <v>16000000</v>
      </c>
      <c r="J2025">
        <f t="shared" si="31"/>
        <v>-500000</v>
      </c>
      <c r="K2025">
        <f>Table1[[#This Row],[Profit]]*100/Table1[[#This Row],[budget]]</f>
        <v>-3.125</v>
      </c>
      <c r="M2025" t="s">
        <v>1630</v>
      </c>
      <c r="N2025" t="s">
        <v>1426</v>
      </c>
    </row>
    <row r="2026" spans="1:16" x14ac:dyDescent="0.45">
      <c r="A2026" t="s">
        <v>1153</v>
      </c>
      <c r="B2026">
        <v>98</v>
      </c>
      <c r="C2026" t="s">
        <v>88</v>
      </c>
      <c r="D2026" t="s">
        <v>4451</v>
      </c>
      <c r="E2026" t="s">
        <v>11</v>
      </c>
      <c r="F2026">
        <v>2010</v>
      </c>
      <c r="G2026">
        <v>6.5</v>
      </c>
      <c r="H2026">
        <v>23225911</v>
      </c>
      <c r="I2026">
        <v>24000000</v>
      </c>
      <c r="J2026">
        <f t="shared" si="31"/>
        <v>-774089</v>
      </c>
      <c r="K2026">
        <f>Table1[[#This Row],[Profit]]*100/Table1[[#This Row],[budget]]</f>
        <v>-3.2253708333333333</v>
      </c>
      <c r="M2026" t="s">
        <v>6359</v>
      </c>
      <c r="N2026" t="s">
        <v>589</v>
      </c>
      <c r="O2026" t="s">
        <v>1426</v>
      </c>
    </row>
    <row r="2027" spans="1:16" x14ac:dyDescent="0.45">
      <c r="A2027" t="s">
        <v>284</v>
      </c>
      <c r="B2027">
        <v>102</v>
      </c>
      <c r="C2027" t="s">
        <v>285</v>
      </c>
      <c r="D2027" t="s">
        <v>2828</v>
      </c>
      <c r="E2027" t="s">
        <v>11</v>
      </c>
      <c r="F2027">
        <v>2014</v>
      </c>
      <c r="G2027">
        <v>6.2</v>
      </c>
      <c r="H2027">
        <v>106369117</v>
      </c>
      <c r="I2027">
        <v>110000000</v>
      </c>
      <c r="J2027">
        <f t="shared" si="31"/>
        <v>-3630883</v>
      </c>
      <c r="K2027">
        <f>Table1[[#This Row],[Profit]]*100/Table1[[#This Row],[budget]]</f>
        <v>-3.3008027272727274</v>
      </c>
      <c r="M2027" t="s">
        <v>589</v>
      </c>
      <c r="N2027" t="s">
        <v>6364</v>
      </c>
      <c r="O2027" t="s">
        <v>6368</v>
      </c>
    </row>
    <row r="2028" spans="1:16" x14ac:dyDescent="0.45">
      <c r="A2028" t="s">
        <v>131</v>
      </c>
      <c r="B2028">
        <v>129</v>
      </c>
      <c r="C2028" t="s">
        <v>357</v>
      </c>
      <c r="D2028" t="s">
        <v>3500</v>
      </c>
      <c r="E2028" t="s">
        <v>11</v>
      </c>
      <c r="F2028">
        <v>1997</v>
      </c>
      <c r="G2028">
        <v>7.8</v>
      </c>
      <c r="H2028">
        <v>48265581</v>
      </c>
      <c r="I2028">
        <v>50000000</v>
      </c>
      <c r="J2028">
        <f t="shared" si="31"/>
        <v>-1734419</v>
      </c>
      <c r="K2028">
        <f>Table1[[#This Row],[Profit]]*100/Table1[[#This Row],[budget]]</f>
        <v>-3.4688379999999999</v>
      </c>
      <c r="M2028" t="s">
        <v>6366</v>
      </c>
      <c r="N2028" t="s">
        <v>1426</v>
      </c>
    </row>
    <row r="2029" spans="1:16" x14ac:dyDescent="0.45">
      <c r="A2029" t="s">
        <v>2447</v>
      </c>
      <c r="B2029">
        <v>107</v>
      </c>
      <c r="C2029" t="s">
        <v>259</v>
      </c>
      <c r="D2029" t="s">
        <v>6180</v>
      </c>
      <c r="E2029" t="s">
        <v>11</v>
      </c>
      <c r="F2029">
        <v>2003</v>
      </c>
      <c r="G2029">
        <v>7.2</v>
      </c>
      <c r="H2029">
        <v>819939</v>
      </c>
      <c r="I2029">
        <v>850000</v>
      </c>
      <c r="J2029">
        <f t="shared" si="31"/>
        <v>-30061</v>
      </c>
      <c r="K2029">
        <f>Table1[[#This Row],[Profit]]*100/Table1[[#This Row],[budget]]</f>
        <v>-3.5365882352941176</v>
      </c>
      <c r="M2029" t="s">
        <v>589</v>
      </c>
      <c r="N2029" t="s">
        <v>2286</v>
      </c>
    </row>
    <row r="2030" spans="1:16" x14ac:dyDescent="0.45">
      <c r="A2030" t="s">
        <v>197</v>
      </c>
      <c r="B2030">
        <v>138</v>
      </c>
      <c r="C2030" t="s">
        <v>127</v>
      </c>
      <c r="D2030" t="s">
        <v>2742</v>
      </c>
      <c r="E2030" t="s">
        <v>11</v>
      </c>
      <c r="F2030">
        <v>2003</v>
      </c>
      <c r="G2030">
        <v>5.7</v>
      </c>
      <c r="H2030">
        <v>132122995</v>
      </c>
      <c r="I2030">
        <v>137000000</v>
      </c>
      <c r="J2030">
        <f t="shared" si="31"/>
        <v>-4877005</v>
      </c>
      <c r="K2030">
        <f>Table1[[#This Row],[Profit]]*100/Table1[[#This Row],[budget]]</f>
        <v>-3.5598576642335766</v>
      </c>
      <c r="M2030" t="s">
        <v>1630</v>
      </c>
    </row>
    <row r="2031" spans="1:16" x14ac:dyDescent="0.45">
      <c r="A2031" t="s">
        <v>43</v>
      </c>
      <c r="B2031">
        <v>117</v>
      </c>
      <c r="C2031" t="s">
        <v>518</v>
      </c>
      <c r="D2031" t="s">
        <v>4214</v>
      </c>
      <c r="E2031" t="s">
        <v>11</v>
      </c>
      <c r="F2031">
        <v>1982</v>
      </c>
      <c r="G2031">
        <v>8.1999999999999993</v>
      </c>
      <c r="H2031">
        <v>27000000</v>
      </c>
      <c r="I2031">
        <v>28000000</v>
      </c>
      <c r="J2031">
        <f t="shared" si="31"/>
        <v>-1000000</v>
      </c>
      <c r="K2031">
        <f>Table1[[#This Row],[Profit]]*100/Table1[[#This Row],[budget]]</f>
        <v>-3.5714285714285716</v>
      </c>
      <c r="M2031" t="s">
        <v>1426</v>
      </c>
    </row>
    <row r="2032" spans="1:16" x14ac:dyDescent="0.45">
      <c r="A2032" t="s">
        <v>37</v>
      </c>
      <c r="B2032">
        <v>136</v>
      </c>
      <c r="C2032" t="s">
        <v>13</v>
      </c>
      <c r="D2032" t="s">
        <v>2579</v>
      </c>
      <c r="E2032" t="s">
        <v>11</v>
      </c>
      <c r="F2032">
        <v>2011</v>
      </c>
      <c r="G2032">
        <v>6.7</v>
      </c>
      <c r="H2032">
        <v>241063875</v>
      </c>
      <c r="I2032">
        <v>250000000</v>
      </c>
      <c r="J2032">
        <f t="shared" si="31"/>
        <v>-8936125</v>
      </c>
      <c r="K2032">
        <f>Table1[[#This Row],[Profit]]*100/Table1[[#This Row],[budget]]</f>
        <v>-3.5744500000000001</v>
      </c>
      <c r="M2032" t="s">
        <v>178</v>
      </c>
      <c r="N2032" t="s">
        <v>6364</v>
      </c>
    </row>
    <row r="2033" spans="1:17" x14ac:dyDescent="0.45">
      <c r="A2033" t="s">
        <v>1521</v>
      </c>
      <c r="B2033">
        <v>96</v>
      </c>
      <c r="C2033" t="s">
        <v>1651</v>
      </c>
      <c r="D2033" t="s">
        <v>4872</v>
      </c>
      <c r="E2033" t="s">
        <v>11</v>
      </c>
      <c r="F2033">
        <v>2000</v>
      </c>
      <c r="G2033">
        <v>5.6</v>
      </c>
      <c r="H2033">
        <v>15427192</v>
      </c>
      <c r="I2033">
        <v>16000000</v>
      </c>
      <c r="J2033">
        <f t="shared" si="31"/>
        <v>-572808</v>
      </c>
      <c r="K2033">
        <f>Table1[[#This Row],[Profit]]*100/Table1[[#This Row],[budget]]</f>
        <v>-3.58005</v>
      </c>
      <c r="M2033" t="s">
        <v>6359</v>
      </c>
      <c r="N2033" t="s">
        <v>6366</v>
      </c>
    </row>
    <row r="2034" spans="1:17" x14ac:dyDescent="0.45">
      <c r="A2034" t="s">
        <v>1015</v>
      </c>
      <c r="B2034">
        <v>94</v>
      </c>
      <c r="C2034" t="s">
        <v>302</v>
      </c>
      <c r="D2034" t="s">
        <v>3753</v>
      </c>
      <c r="E2034" t="s">
        <v>11</v>
      </c>
      <c r="F2034">
        <v>2014</v>
      </c>
      <c r="G2034">
        <v>5.0999999999999996</v>
      </c>
      <c r="H2034">
        <v>38543473</v>
      </c>
      <c r="I2034">
        <v>40000000</v>
      </c>
      <c r="J2034">
        <f t="shared" si="31"/>
        <v>-1456527</v>
      </c>
      <c r="K2034">
        <f>Table1[[#This Row],[Profit]]*100/Table1[[#This Row],[budget]]</f>
        <v>-3.6413175</v>
      </c>
    </row>
    <row r="2035" spans="1:17" x14ac:dyDescent="0.45">
      <c r="A2035" t="s">
        <v>43</v>
      </c>
      <c r="B2035">
        <v>125</v>
      </c>
      <c r="C2035" t="s">
        <v>266</v>
      </c>
      <c r="D2035" t="s">
        <v>3499</v>
      </c>
      <c r="E2035" t="s">
        <v>11</v>
      </c>
      <c r="F2035">
        <v>1997</v>
      </c>
      <c r="G2035">
        <v>5.8</v>
      </c>
      <c r="H2035">
        <v>48154732</v>
      </c>
      <c r="I2035">
        <v>50000000</v>
      </c>
      <c r="J2035">
        <f t="shared" si="31"/>
        <v>-1845268</v>
      </c>
      <c r="K2035">
        <f>Table1[[#This Row],[Profit]]*100/Table1[[#This Row],[budget]]</f>
        <v>-3.6905359999999998</v>
      </c>
      <c r="M2035" t="s">
        <v>589</v>
      </c>
      <c r="N2035" t="s">
        <v>6368</v>
      </c>
    </row>
    <row r="2036" spans="1:17" x14ac:dyDescent="0.45">
      <c r="A2036" t="s">
        <v>1361</v>
      </c>
      <c r="B2036">
        <v>99</v>
      </c>
      <c r="C2036" t="s">
        <v>1362</v>
      </c>
      <c r="D2036" t="s">
        <v>4371</v>
      </c>
      <c r="E2036" t="s">
        <v>11</v>
      </c>
      <c r="F2036">
        <v>2010</v>
      </c>
      <c r="G2036">
        <v>5.6</v>
      </c>
      <c r="H2036">
        <v>24042490</v>
      </c>
      <c r="I2036">
        <v>25000000</v>
      </c>
      <c r="J2036">
        <f t="shared" si="31"/>
        <v>-957510</v>
      </c>
      <c r="K2036">
        <f>Table1[[#This Row],[Profit]]*100/Table1[[#This Row],[budget]]</f>
        <v>-3.8300399999999999</v>
      </c>
      <c r="M2036" t="s">
        <v>999</v>
      </c>
      <c r="N2036" t="s">
        <v>1426</v>
      </c>
    </row>
    <row r="2037" spans="1:17" x14ac:dyDescent="0.45">
      <c r="A2037" t="s">
        <v>1075</v>
      </c>
      <c r="B2037">
        <v>131</v>
      </c>
      <c r="C2037" t="s">
        <v>48</v>
      </c>
      <c r="D2037" t="s">
        <v>3419</v>
      </c>
      <c r="E2037" t="s">
        <v>11</v>
      </c>
      <c r="F2037">
        <v>1999</v>
      </c>
      <c r="G2037">
        <v>6.1</v>
      </c>
      <c r="H2037">
        <v>52799004</v>
      </c>
      <c r="I2037">
        <v>55000000</v>
      </c>
      <c r="J2037">
        <f t="shared" si="31"/>
        <v>-2200996</v>
      </c>
      <c r="K2037">
        <f>Table1[[#This Row],[Profit]]*100/Table1[[#This Row],[budget]]</f>
        <v>-4.0018109090909091</v>
      </c>
      <c r="M2037" t="s">
        <v>2286</v>
      </c>
    </row>
    <row r="2038" spans="1:17" x14ac:dyDescent="0.45">
      <c r="A2038" t="s">
        <v>22</v>
      </c>
      <c r="B2038">
        <v>121</v>
      </c>
      <c r="C2038" t="s">
        <v>392</v>
      </c>
      <c r="D2038" t="s">
        <v>4827</v>
      </c>
      <c r="E2038" t="s">
        <v>11</v>
      </c>
      <c r="F2038">
        <v>1998</v>
      </c>
      <c r="G2038">
        <v>7.5</v>
      </c>
      <c r="H2038">
        <v>16311763</v>
      </c>
      <c r="I2038">
        <v>17000000</v>
      </c>
      <c r="J2038">
        <f t="shared" si="31"/>
        <v>-688237</v>
      </c>
      <c r="K2038">
        <f>Table1[[#This Row],[Profit]]*100/Table1[[#This Row],[budget]]</f>
        <v>-4.0484529411764703</v>
      </c>
      <c r="M2038" t="s">
        <v>589</v>
      </c>
      <c r="N2038" t="s">
        <v>1426</v>
      </c>
    </row>
    <row r="2039" spans="1:17" x14ac:dyDescent="0.45">
      <c r="A2039" t="s">
        <v>30</v>
      </c>
      <c r="B2039">
        <v>169</v>
      </c>
      <c r="C2039" t="s">
        <v>21</v>
      </c>
      <c r="D2039" t="s">
        <v>2595</v>
      </c>
      <c r="E2039" t="s">
        <v>11</v>
      </c>
      <c r="F2039">
        <v>2006</v>
      </c>
      <c r="G2039">
        <v>6.1</v>
      </c>
      <c r="H2039">
        <v>200069408</v>
      </c>
      <c r="I2039">
        <v>209000000</v>
      </c>
      <c r="J2039">
        <f t="shared" si="31"/>
        <v>-8930592</v>
      </c>
      <c r="K2039">
        <f>Table1[[#This Row],[Profit]]*100/Table1[[#This Row],[budget]]</f>
        <v>-4.2730105263157894</v>
      </c>
      <c r="M2039" t="s">
        <v>178</v>
      </c>
      <c r="N2039" t="s">
        <v>1630</v>
      </c>
    </row>
    <row r="2040" spans="1:17" x14ac:dyDescent="0.45">
      <c r="A2040" t="s">
        <v>64</v>
      </c>
      <c r="B2040">
        <v>106</v>
      </c>
      <c r="C2040" t="s">
        <v>65</v>
      </c>
      <c r="D2040" t="s">
        <v>2608</v>
      </c>
      <c r="E2040" t="s">
        <v>11</v>
      </c>
      <c r="F2040">
        <v>2011</v>
      </c>
      <c r="G2040">
        <v>6.3</v>
      </c>
      <c r="H2040">
        <v>191450875</v>
      </c>
      <c r="I2040">
        <v>200000000</v>
      </c>
      <c r="J2040">
        <f t="shared" si="31"/>
        <v>-8549125</v>
      </c>
      <c r="K2040">
        <f>Table1[[#This Row],[Profit]]*100/Table1[[#This Row],[budget]]</f>
        <v>-4.2745625</v>
      </c>
      <c r="M2040" t="s">
        <v>6362</v>
      </c>
      <c r="N2040" t="s">
        <v>302</v>
      </c>
      <c r="O2040" t="s">
        <v>6363</v>
      </c>
      <c r="P2040" t="s">
        <v>6361</v>
      </c>
    </row>
    <row r="2041" spans="1:17" x14ac:dyDescent="0.45">
      <c r="A2041" t="s">
        <v>738</v>
      </c>
      <c r="B2041">
        <v>97</v>
      </c>
      <c r="C2041" t="s">
        <v>159</v>
      </c>
      <c r="D2041" t="s">
        <v>4469</v>
      </c>
      <c r="E2041" t="s">
        <v>11</v>
      </c>
      <c r="F2041">
        <v>2001</v>
      </c>
      <c r="G2041">
        <v>6.6</v>
      </c>
      <c r="H2041">
        <v>21973182</v>
      </c>
      <c r="I2041">
        <v>23000000</v>
      </c>
      <c r="J2041">
        <f t="shared" si="31"/>
        <v>-1026818</v>
      </c>
      <c r="K2041">
        <f>Table1[[#This Row],[Profit]]*100/Table1[[#This Row],[budget]]</f>
        <v>-4.4644260869565215</v>
      </c>
      <c r="M2041" t="s">
        <v>1426</v>
      </c>
    </row>
    <row r="2042" spans="1:17" x14ac:dyDescent="0.45">
      <c r="A2042" t="s">
        <v>1120</v>
      </c>
      <c r="B2042">
        <v>102</v>
      </c>
      <c r="C2042" t="s">
        <v>200</v>
      </c>
      <c r="D2042" t="s">
        <v>3915</v>
      </c>
      <c r="E2042" t="s">
        <v>11</v>
      </c>
      <c r="F2042">
        <v>1994</v>
      </c>
      <c r="G2042">
        <v>3.8</v>
      </c>
      <c r="H2042">
        <v>33423521</v>
      </c>
      <c r="I2042">
        <v>35000000</v>
      </c>
      <c r="J2042">
        <f t="shared" si="31"/>
        <v>-1576479</v>
      </c>
      <c r="K2042">
        <f>Table1[[#This Row],[Profit]]*100/Table1[[#This Row],[budget]]</f>
        <v>-4.5042257142857141</v>
      </c>
      <c r="M2042" t="s">
        <v>178</v>
      </c>
      <c r="N2042" t="s">
        <v>302</v>
      </c>
      <c r="O2042" t="s">
        <v>1426</v>
      </c>
    </row>
    <row r="2043" spans="1:17" x14ac:dyDescent="0.45">
      <c r="A2043" t="s">
        <v>1000</v>
      </c>
      <c r="B2043">
        <v>131</v>
      </c>
      <c r="C2043" t="s">
        <v>306</v>
      </c>
      <c r="D2043" t="s">
        <v>4135</v>
      </c>
      <c r="E2043" t="s">
        <v>11</v>
      </c>
      <c r="F2043">
        <v>2012</v>
      </c>
      <c r="G2043">
        <v>6.2</v>
      </c>
      <c r="H2043">
        <v>28644770</v>
      </c>
      <c r="I2043">
        <v>30000000</v>
      </c>
      <c r="J2043">
        <f t="shared" si="31"/>
        <v>-1355230</v>
      </c>
      <c r="K2043">
        <f>Table1[[#This Row],[Profit]]*100/Table1[[#This Row],[budget]]</f>
        <v>-4.517433333333333</v>
      </c>
      <c r="M2043" t="s">
        <v>2286</v>
      </c>
    </row>
    <row r="2044" spans="1:17" x14ac:dyDescent="0.45">
      <c r="A2044" t="s">
        <v>990</v>
      </c>
      <c r="B2044">
        <v>111</v>
      </c>
      <c r="C2044" t="s">
        <v>828</v>
      </c>
      <c r="D2044" t="s">
        <v>3751</v>
      </c>
      <c r="E2044" t="s">
        <v>11</v>
      </c>
      <c r="F2044">
        <v>2011</v>
      </c>
      <c r="G2044">
        <v>6.2</v>
      </c>
      <c r="H2044">
        <v>38176892</v>
      </c>
      <c r="I2044">
        <v>40000000</v>
      </c>
      <c r="J2044">
        <f t="shared" si="31"/>
        <v>-1823108</v>
      </c>
      <c r="K2044">
        <f>Table1[[#This Row],[Profit]]*100/Table1[[#This Row],[budget]]</f>
        <v>-4.5577699999999997</v>
      </c>
      <c r="M2044" t="s">
        <v>6366</v>
      </c>
    </row>
    <row r="2045" spans="1:17" x14ac:dyDescent="0.45">
      <c r="A2045" t="s">
        <v>400</v>
      </c>
      <c r="B2045">
        <v>92</v>
      </c>
      <c r="C2045" t="s">
        <v>401</v>
      </c>
      <c r="D2045" t="s">
        <v>2941</v>
      </c>
      <c r="E2045" t="s">
        <v>11</v>
      </c>
      <c r="F2045">
        <v>2015</v>
      </c>
      <c r="G2045">
        <v>5</v>
      </c>
      <c r="H2045">
        <v>85884815</v>
      </c>
      <c r="I2045">
        <v>90000000</v>
      </c>
      <c r="J2045">
        <f t="shared" si="31"/>
        <v>-4115185</v>
      </c>
      <c r="K2045">
        <f>Table1[[#This Row],[Profit]]*100/Table1[[#This Row],[budget]]</f>
        <v>-4.5724277777777775</v>
      </c>
      <c r="M2045" t="s">
        <v>6362</v>
      </c>
      <c r="N2045" t="s">
        <v>302</v>
      </c>
      <c r="O2045" t="s">
        <v>6363</v>
      </c>
      <c r="P2045" t="s">
        <v>6364</v>
      </c>
      <c r="Q2045" t="s">
        <v>6360</v>
      </c>
    </row>
    <row r="2046" spans="1:17" x14ac:dyDescent="0.45">
      <c r="A2046" t="s">
        <v>1581</v>
      </c>
      <c r="B2046">
        <v>115</v>
      </c>
      <c r="C2046" t="s">
        <v>1159</v>
      </c>
      <c r="D2046" t="s">
        <v>4770</v>
      </c>
      <c r="E2046" t="s">
        <v>11</v>
      </c>
      <c r="F2046">
        <v>2000</v>
      </c>
      <c r="G2046">
        <v>6.7</v>
      </c>
      <c r="H2046">
        <v>17174870</v>
      </c>
      <c r="I2046">
        <v>18000000</v>
      </c>
      <c r="J2046">
        <f t="shared" si="31"/>
        <v>-825130</v>
      </c>
      <c r="K2046">
        <f>Table1[[#This Row],[Profit]]*100/Table1[[#This Row],[budget]]</f>
        <v>-4.5840555555555556</v>
      </c>
      <c r="M2046" t="s">
        <v>6360</v>
      </c>
      <c r="N2046" t="s">
        <v>2286</v>
      </c>
    </row>
    <row r="2047" spans="1:17" x14ac:dyDescent="0.45">
      <c r="A2047" t="s">
        <v>365</v>
      </c>
      <c r="B2047">
        <v>87</v>
      </c>
      <c r="C2047" t="s">
        <v>302</v>
      </c>
      <c r="D2047" t="s">
        <v>5403</v>
      </c>
      <c r="E2047" t="s">
        <v>11</v>
      </c>
      <c r="F2047">
        <v>2007</v>
      </c>
      <c r="G2047">
        <v>7.4</v>
      </c>
      <c r="H2047">
        <v>8579684</v>
      </c>
      <c r="I2047">
        <v>9000000</v>
      </c>
      <c r="J2047">
        <f t="shared" si="31"/>
        <v>-420316</v>
      </c>
      <c r="K2047">
        <f>Table1[[#This Row],[Profit]]*100/Table1[[#This Row],[budget]]</f>
        <v>-4.670177777777778</v>
      </c>
    </row>
    <row r="2048" spans="1:17" x14ac:dyDescent="0.45">
      <c r="A2048" t="s">
        <v>370</v>
      </c>
      <c r="B2048">
        <v>146</v>
      </c>
      <c r="C2048" t="s">
        <v>259</v>
      </c>
      <c r="D2048" t="s">
        <v>2884</v>
      </c>
      <c r="E2048" t="s">
        <v>11</v>
      </c>
      <c r="F2048">
        <v>2010</v>
      </c>
      <c r="G2048">
        <v>4.3</v>
      </c>
      <c r="H2048">
        <v>95328937</v>
      </c>
      <c r="I2048">
        <v>100000000</v>
      </c>
      <c r="J2048">
        <f t="shared" si="31"/>
        <v>-4671063</v>
      </c>
      <c r="K2048">
        <f>Table1[[#This Row],[Profit]]*100/Table1[[#This Row],[budget]]</f>
        <v>-4.6710630000000002</v>
      </c>
      <c r="M2048" t="s">
        <v>589</v>
      </c>
      <c r="N2048" t="s">
        <v>2286</v>
      </c>
    </row>
    <row r="2049" spans="1:16" x14ac:dyDescent="0.45">
      <c r="A2049" t="s">
        <v>813</v>
      </c>
      <c r="B2049">
        <v>94</v>
      </c>
      <c r="C2049" t="s">
        <v>1642</v>
      </c>
      <c r="D2049" t="s">
        <v>3979</v>
      </c>
      <c r="E2049" t="s">
        <v>11</v>
      </c>
      <c r="F2049">
        <v>2001</v>
      </c>
      <c r="G2049">
        <v>5.4</v>
      </c>
      <c r="H2049">
        <v>33357476</v>
      </c>
      <c r="I2049">
        <v>35000000</v>
      </c>
      <c r="J2049">
        <f t="shared" si="31"/>
        <v>-1642524</v>
      </c>
      <c r="K2049">
        <f>Table1[[#This Row],[Profit]]*100/Table1[[#This Row],[budget]]</f>
        <v>-4.6929257142857139</v>
      </c>
      <c r="M2049" t="s">
        <v>302</v>
      </c>
      <c r="N2049" t="s">
        <v>6359</v>
      </c>
      <c r="O2049" t="s">
        <v>6363</v>
      </c>
    </row>
    <row r="2050" spans="1:16" x14ac:dyDescent="0.45">
      <c r="A2050" t="s">
        <v>835</v>
      </c>
      <c r="B2050">
        <v>99</v>
      </c>
      <c r="C2050" t="s">
        <v>71</v>
      </c>
      <c r="D2050" t="s">
        <v>3682</v>
      </c>
      <c r="E2050" t="s">
        <v>11</v>
      </c>
      <c r="F2050">
        <v>2009</v>
      </c>
      <c r="G2050">
        <v>6.4</v>
      </c>
      <c r="H2050">
        <v>38105077</v>
      </c>
      <c r="I2050">
        <v>40000000</v>
      </c>
      <c r="J2050">
        <f t="shared" ref="J2050:J2113" si="32">H2050-I2050</f>
        <v>-1894923</v>
      </c>
      <c r="K2050">
        <f>Table1[[#This Row],[Profit]]*100/Table1[[#This Row],[budget]]</f>
        <v>-4.7373075</v>
      </c>
      <c r="M2050" t="s">
        <v>6359</v>
      </c>
      <c r="N2050" t="s">
        <v>1426</v>
      </c>
    </row>
    <row r="2051" spans="1:16" x14ac:dyDescent="0.45">
      <c r="A2051" t="s">
        <v>706</v>
      </c>
      <c r="B2051">
        <v>95</v>
      </c>
      <c r="C2051" t="s">
        <v>530</v>
      </c>
      <c r="D2051" t="s">
        <v>3747</v>
      </c>
      <c r="E2051" t="s">
        <v>11</v>
      </c>
      <c r="F2051">
        <v>1994</v>
      </c>
      <c r="G2051">
        <v>5.2</v>
      </c>
      <c r="H2051">
        <v>38087756</v>
      </c>
      <c r="I2051">
        <v>40000000</v>
      </c>
      <c r="J2051">
        <f t="shared" si="32"/>
        <v>-1912244</v>
      </c>
      <c r="K2051">
        <f>Table1[[#This Row],[Profit]]*100/Table1[[#This Row],[budget]]</f>
        <v>-4.7806100000000002</v>
      </c>
      <c r="M2051" t="s">
        <v>6363</v>
      </c>
    </row>
    <row r="2052" spans="1:16" x14ac:dyDescent="0.45">
      <c r="A2052" t="s">
        <v>849</v>
      </c>
      <c r="B2052">
        <v>89</v>
      </c>
      <c r="C2052" t="s">
        <v>17</v>
      </c>
      <c r="D2052" t="s">
        <v>3505</v>
      </c>
      <c r="E2052" t="s">
        <v>11</v>
      </c>
      <c r="F2052">
        <v>2014</v>
      </c>
      <c r="G2052">
        <v>5.8</v>
      </c>
      <c r="H2052">
        <v>47553512</v>
      </c>
      <c r="I2052">
        <v>50000000</v>
      </c>
      <c r="J2052">
        <f t="shared" si="32"/>
        <v>-2446488</v>
      </c>
      <c r="K2052">
        <f>Table1[[#This Row],[Profit]]*100/Table1[[#This Row],[budget]]</f>
        <v>-4.892976</v>
      </c>
      <c r="M2052" t="s">
        <v>1426</v>
      </c>
    </row>
    <row r="2053" spans="1:16" x14ac:dyDescent="0.45">
      <c r="A2053" t="s">
        <v>1388</v>
      </c>
      <c r="B2053">
        <v>104</v>
      </c>
      <c r="C2053" t="s">
        <v>1494</v>
      </c>
      <c r="D2053" t="s">
        <v>6000</v>
      </c>
      <c r="E2053" t="s">
        <v>11</v>
      </c>
      <c r="F2053">
        <v>2005</v>
      </c>
      <c r="G2053">
        <v>7.4</v>
      </c>
      <c r="H2053">
        <v>1900725</v>
      </c>
      <c r="I2053">
        <v>2000000</v>
      </c>
      <c r="J2053">
        <f t="shared" si="32"/>
        <v>-99275</v>
      </c>
      <c r="K2053">
        <f>Table1[[#This Row],[Profit]]*100/Table1[[#This Row],[budget]]</f>
        <v>-4.9637500000000001</v>
      </c>
      <c r="M2053" t="s">
        <v>589</v>
      </c>
      <c r="N2053" t="s">
        <v>1910</v>
      </c>
    </row>
    <row r="2054" spans="1:16" x14ac:dyDescent="0.45">
      <c r="A2054" t="s">
        <v>1706</v>
      </c>
      <c r="B2054">
        <v>87</v>
      </c>
      <c r="C2054" t="s">
        <v>302</v>
      </c>
      <c r="D2054" t="s">
        <v>4979</v>
      </c>
      <c r="E2054" t="s">
        <v>11</v>
      </c>
      <c r="F2054">
        <v>2001</v>
      </c>
      <c r="G2054">
        <v>4.5</v>
      </c>
      <c r="H2054">
        <v>14249005</v>
      </c>
      <c r="I2054">
        <v>15000000</v>
      </c>
      <c r="J2054">
        <f t="shared" si="32"/>
        <v>-750995</v>
      </c>
      <c r="K2054">
        <f>Table1[[#This Row],[Profit]]*100/Table1[[#This Row],[budget]]</f>
        <v>-5.0066333333333333</v>
      </c>
    </row>
    <row r="2055" spans="1:16" x14ac:dyDescent="0.45">
      <c r="A2055" t="s">
        <v>671</v>
      </c>
      <c r="B2055">
        <v>94</v>
      </c>
      <c r="C2055" t="s">
        <v>187</v>
      </c>
      <c r="D2055" t="s">
        <v>4769</v>
      </c>
      <c r="E2055" t="s">
        <v>11</v>
      </c>
      <c r="F2055">
        <v>2000</v>
      </c>
      <c r="G2055">
        <v>6.7</v>
      </c>
      <c r="H2055">
        <v>17071230</v>
      </c>
      <c r="I2055">
        <v>18000000</v>
      </c>
      <c r="J2055">
        <f t="shared" si="32"/>
        <v>-928770</v>
      </c>
      <c r="K2055">
        <f>Table1[[#This Row],[Profit]]*100/Table1[[#This Row],[budget]]</f>
        <v>-5.1598333333333333</v>
      </c>
      <c r="M2055" t="s">
        <v>6359</v>
      </c>
    </row>
    <row r="2056" spans="1:16" x14ac:dyDescent="0.45">
      <c r="A2056" t="s">
        <v>1925</v>
      </c>
      <c r="B2056">
        <v>130</v>
      </c>
      <c r="C2056" t="s">
        <v>1926</v>
      </c>
      <c r="D2056" t="s">
        <v>5351</v>
      </c>
      <c r="E2056" t="s">
        <v>265</v>
      </c>
      <c r="F2056">
        <v>1998</v>
      </c>
      <c r="G2056">
        <v>7.7</v>
      </c>
      <c r="H2056">
        <v>9473382</v>
      </c>
      <c r="I2056">
        <v>10000000</v>
      </c>
      <c r="J2056">
        <f t="shared" si="32"/>
        <v>-526618</v>
      </c>
      <c r="K2056">
        <f>Table1[[#This Row],[Profit]]*100/Table1[[#This Row],[budget]]</f>
        <v>-5.2661800000000003</v>
      </c>
      <c r="M2056" t="s">
        <v>6360</v>
      </c>
      <c r="N2056" t="s">
        <v>6366</v>
      </c>
      <c r="O2056" t="s">
        <v>2286</v>
      </c>
    </row>
    <row r="2057" spans="1:16" x14ac:dyDescent="0.45">
      <c r="A2057" t="s">
        <v>56</v>
      </c>
      <c r="B2057">
        <v>125</v>
      </c>
      <c r="C2057" t="s">
        <v>247</v>
      </c>
      <c r="D2057" t="s">
        <v>3132</v>
      </c>
      <c r="E2057" t="s">
        <v>11</v>
      </c>
      <c r="F2057">
        <v>2003</v>
      </c>
      <c r="G2057">
        <v>8</v>
      </c>
      <c r="H2057">
        <v>66257002</v>
      </c>
      <c r="I2057">
        <v>70000000</v>
      </c>
      <c r="J2057">
        <f t="shared" si="32"/>
        <v>-3742998</v>
      </c>
      <c r="K2057">
        <f>Table1[[#This Row],[Profit]]*100/Table1[[#This Row],[budget]]</f>
        <v>-5.3471399999999996</v>
      </c>
      <c r="M2057" t="s">
        <v>589</v>
      </c>
      <c r="N2057" t="s">
        <v>6364</v>
      </c>
    </row>
    <row r="2058" spans="1:16" x14ac:dyDescent="0.45">
      <c r="A2058" t="s">
        <v>686</v>
      </c>
      <c r="B2058">
        <v>115</v>
      </c>
      <c r="C2058" t="s">
        <v>589</v>
      </c>
      <c r="D2058" t="s">
        <v>3281</v>
      </c>
      <c r="E2058" t="s">
        <v>11</v>
      </c>
      <c r="F2058">
        <v>1998</v>
      </c>
      <c r="G2058">
        <v>6.5</v>
      </c>
      <c r="H2058">
        <v>56702901</v>
      </c>
      <c r="I2058">
        <v>60000000</v>
      </c>
      <c r="J2058">
        <f t="shared" si="32"/>
        <v>-3297099</v>
      </c>
      <c r="K2058">
        <f>Table1[[#This Row],[Profit]]*100/Table1[[#This Row],[budget]]</f>
        <v>-5.4951650000000001</v>
      </c>
    </row>
    <row r="2059" spans="1:16" x14ac:dyDescent="0.45">
      <c r="A2059" t="s">
        <v>315</v>
      </c>
      <c r="B2059">
        <v>121</v>
      </c>
      <c r="C2059" t="s">
        <v>922</v>
      </c>
      <c r="D2059" t="s">
        <v>5136</v>
      </c>
      <c r="E2059" t="s">
        <v>11</v>
      </c>
      <c r="F2059">
        <v>1993</v>
      </c>
      <c r="G2059">
        <v>8</v>
      </c>
      <c r="H2059">
        <v>12281500</v>
      </c>
      <c r="I2059">
        <v>13000000</v>
      </c>
      <c r="J2059">
        <f t="shared" si="32"/>
        <v>-718500</v>
      </c>
      <c r="K2059">
        <f>Table1[[#This Row],[Profit]]*100/Table1[[#This Row],[budget]]</f>
        <v>-5.5269230769230768</v>
      </c>
      <c r="M2059" t="s">
        <v>6359</v>
      </c>
      <c r="N2059" t="s">
        <v>589</v>
      </c>
      <c r="O2059" t="s">
        <v>2286</v>
      </c>
      <c r="P2059" t="s">
        <v>1426</v>
      </c>
    </row>
    <row r="2060" spans="1:16" x14ac:dyDescent="0.45">
      <c r="A2060" t="s">
        <v>574</v>
      </c>
      <c r="B2060">
        <v>113</v>
      </c>
      <c r="C2060" t="s">
        <v>456</v>
      </c>
      <c r="D2060" t="s">
        <v>4622</v>
      </c>
      <c r="E2060" t="s">
        <v>11</v>
      </c>
      <c r="F2060">
        <v>2007</v>
      </c>
      <c r="G2060">
        <v>5.9</v>
      </c>
      <c r="H2060">
        <v>18882880</v>
      </c>
      <c r="I2060">
        <v>20000000</v>
      </c>
      <c r="J2060">
        <f t="shared" si="32"/>
        <v>-1117120</v>
      </c>
      <c r="K2060">
        <f>Table1[[#This Row],[Profit]]*100/Table1[[#This Row],[budget]]</f>
        <v>-5.5856000000000003</v>
      </c>
      <c r="M2060" t="s">
        <v>589</v>
      </c>
    </row>
    <row r="2061" spans="1:16" x14ac:dyDescent="0.45">
      <c r="A2061" t="s">
        <v>856</v>
      </c>
      <c r="B2061">
        <v>103</v>
      </c>
      <c r="C2061" t="s">
        <v>48</v>
      </c>
      <c r="D2061" t="s">
        <v>3748</v>
      </c>
      <c r="E2061" t="s">
        <v>11</v>
      </c>
      <c r="F2061">
        <v>2000</v>
      </c>
      <c r="G2061">
        <v>5.5</v>
      </c>
      <c r="H2061">
        <v>37752931</v>
      </c>
      <c r="I2061">
        <v>40000000</v>
      </c>
      <c r="J2061">
        <f t="shared" si="32"/>
        <v>-2247069</v>
      </c>
      <c r="K2061">
        <f>Table1[[#This Row],[Profit]]*100/Table1[[#This Row],[budget]]</f>
        <v>-5.6176725000000003</v>
      </c>
      <c r="M2061" t="s">
        <v>2286</v>
      </c>
    </row>
    <row r="2062" spans="1:16" x14ac:dyDescent="0.45">
      <c r="A2062" t="s">
        <v>102</v>
      </c>
      <c r="B2062">
        <v>88</v>
      </c>
      <c r="C2062" t="s">
        <v>51</v>
      </c>
      <c r="D2062" t="s">
        <v>2982</v>
      </c>
      <c r="E2062" t="s">
        <v>11</v>
      </c>
      <c r="F2062">
        <v>2008</v>
      </c>
      <c r="G2062">
        <v>6.1</v>
      </c>
      <c r="H2062">
        <v>80170146</v>
      </c>
      <c r="I2062">
        <v>85000000</v>
      </c>
      <c r="J2062">
        <f t="shared" si="32"/>
        <v>-4829854</v>
      </c>
      <c r="K2062">
        <f>Table1[[#This Row],[Profit]]*100/Table1[[#This Row],[budget]]</f>
        <v>-5.6821811764705883</v>
      </c>
      <c r="M2062" t="s">
        <v>178</v>
      </c>
      <c r="N2062" t="s">
        <v>1630</v>
      </c>
      <c r="O2062" t="s">
        <v>1426</v>
      </c>
    </row>
    <row r="2063" spans="1:16" x14ac:dyDescent="0.45">
      <c r="A2063" t="s">
        <v>1962</v>
      </c>
      <c r="B2063">
        <v>122</v>
      </c>
      <c r="C2063" t="s">
        <v>600</v>
      </c>
      <c r="D2063" t="s">
        <v>5571</v>
      </c>
      <c r="E2063" t="s">
        <v>11</v>
      </c>
      <c r="F2063">
        <v>2004</v>
      </c>
      <c r="G2063">
        <v>6.2</v>
      </c>
      <c r="H2063">
        <v>6601079</v>
      </c>
      <c r="I2063">
        <v>7000000</v>
      </c>
      <c r="J2063">
        <f t="shared" si="32"/>
        <v>-398921</v>
      </c>
      <c r="K2063">
        <f>Table1[[#This Row],[Profit]]*100/Table1[[#This Row],[budget]]</f>
        <v>-5.6988714285714286</v>
      </c>
      <c r="M2063" t="s">
        <v>589</v>
      </c>
      <c r="N2063" t="s">
        <v>6365</v>
      </c>
      <c r="O2063" t="s">
        <v>2286</v>
      </c>
    </row>
    <row r="2064" spans="1:16" x14ac:dyDescent="0.45">
      <c r="A2064" t="s">
        <v>198</v>
      </c>
      <c r="B2064">
        <v>122</v>
      </c>
      <c r="C2064" t="s">
        <v>51</v>
      </c>
      <c r="D2064" t="s">
        <v>2758</v>
      </c>
      <c r="E2064" t="s">
        <v>11</v>
      </c>
      <c r="F2064">
        <v>2013</v>
      </c>
      <c r="G2064">
        <v>5.8</v>
      </c>
      <c r="H2064">
        <v>122512052</v>
      </c>
      <c r="I2064">
        <v>130000000</v>
      </c>
      <c r="J2064">
        <f t="shared" si="32"/>
        <v>-7487948</v>
      </c>
      <c r="K2064">
        <f>Table1[[#This Row],[Profit]]*100/Table1[[#This Row],[budget]]</f>
        <v>-5.7599600000000004</v>
      </c>
      <c r="M2064" t="s">
        <v>178</v>
      </c>
      <c r="N2064" t="s">
        <v>1630</v>
      </c>
      <c r="O2064" t="s">
        <v>1426</v>
      </c>
    </row>
    <row r="2065" spans="1:16" x14ac:dyDescent="0.45">
      <c r="A2065" t="s">
        <v>1700</v>
      </c>
      <c r="B2065">
        <v>92</v>
      </c>
      <c r="C2065" t="s">
        <v>173</v>
      </c>
      <c r="D2065" t="s">
        <v>4697</v>
      </c>
      <c r="E2065" t="s">
        <v>11</v>
      </c>
      <c r="F2065">
        <v>2006</v>
      </c>
      <c r="G2065">
        <v>4.7</v>
      </c>
      <c r="H2065">
        <v>18843314</v>
      </c>
      <c r="I2065">
        <v>20000000</v>
      </c>
      <c r="J2065">
        <f t="shared" si="32"/>
        <v>-1156686</v>
      </c>
      <c r="K2065">
        <f>Table1[[#This Row],[Profit]]*100/Table1[[#This Row],[budget]]</f>
        <v>-5.7834300000000001</v>
      </c>
      <c r="M2065" t="s">
        <v>589</v>
      </c>
      <c r="N2065" t="s">
        <v>1426</v>
      </c>
    </row>
    <row r="2066" spans="1:16" x14ac:dyDescent="0.45">
      <c r="A2066" t="s">
        <v>808</v>
      </c>
      <c r="B2066">
        <v>141</v>
      </c>
      <c r="C2066" t="s">
        <v>359</v>
      </c>
      <c r="D2066" t="s">
        <v>3507</v>
      </c>
      <c r="E2066" t="s">
        <v>11</v>
      </c>
      <c r="F2066">
        <v>2014</v>
      </c>
      <c r="G2066">
        <v>7.4</v>
      </c>
      <c r="H2066">
        <v>47105085</v>
      </c>
      <c r="I2066">
        <v>50000000</v>
      </c>
      <c r="J2066">
        <f t="shared" si="32"/>
        <v>-2894915</v>
      </c>
      <c r="K2066">
        <f>Table1[[#This Row],[Profit]]*100/Table1[[#This Row],[budget]]</f>
        <v>-5.7898300000000003</v>
      </c>
      <c r="M2066" t="s">
        <v>589</v>
      </c>
    </row>
    <row r="2067" spans="1:16" x14ac:dyDescent="0.45">
      <c r="A2067" t="s">
        <v>1360</v>
      </c>
      <c r="B2067">
        <v>97</v>
      </c>
      <c r="C2067" t="s">
        <v>209</v>
      </c>
      <c r="D2067" t="s">
        <v>4370</v>
      </c>
      <c r="E2067" t="s">
        <v>11</v>
      </c>
      <c r="F2067">
        <v>2010</v>
      </c>
      <c r="G2067">
        <v>6.4</v>
      </c>
      <c r="H2067">
        <v>23527955</v>
      </c>
      <c r="I2067">
        <v>25000000</v>
      </c>
      <c r="J2067">
        <f t="shared" si="32"/>
        <v>-1472045</v>
      </c>
      <c r="K2067">
        <f>Table1[[#This Row],[Profit]]*100/Table1[[#This Row],[budget]]</f>
        <v>-5.8881800000000002</v>
      </c>
      <c r="M2067" t="s">
        <v>6359</v>
      </c>
      <c r="N2067" t="s">
        <v>589</v>
      </c>
      <c r="O2067" t="s">
        <v>6366</v>
      </c>
      <c r="P2067" t="s">
        <v>1426</v>
      </c>
    </row>
    <row r="2068" spans="1:16" x14ac:dyDescent="0.45">
      <c r="A2068" t="s">
        <v>692</v>
      </c>
      <c r="B2068">
        <v>124</v>
      </c>
      <c r="C2068" t="s">
        <v>693</v>
      </c>
      <c r="D2068" t="s">
        <v>3290</v>
      </c>
      <c r="E2068" t="s">
        <v>11</v>
      </c>
      <c r="F2068">
        <v>2015</v>
      </c>
      <c r="G2068">
        <v>6.6</v>
      </c>
      <c r="H2068">
        <v>56443482</v>
      </c>
      <c r="I2068">
        <v>60000000</v>
      </c>
      <c r="J2068">
        <f t="shared" si="32"/>
        <v>-3556518</v>
      </c>
      <c r="K2068">
        <f>Table1[[#This Row],[Profit]]*100/Table1[[#This Row],[budget]]</f>
        <v>-5.92753</v>
      </c>
      <c r="M2068" t="s">
        <v>302</v>
      </c>
      <c r="N2068" t="s">
        <v>589</v>
      </c>
    </row>
    <row r="2069" spans="1:16" x14ac:dyDescent="0.45">
      <c r="A2069" t="s">
        <v>1373</v>
      </c>
      <c r="B2069">
        <v>115</v>
      </c>
      <c r="C2069" t="s">
        <v>581</v>
      </c>
      <c r="D2069" t="s">
        <v>4855</v>
      </c>
      <c r="E2069" t="s">
        <v>11</v>
      </c>
      <c r="F2069">
        <v>2009</v>
      </c>
      <c r="G2069">
        <v>5.6</v>
      </c>
      <c r="H2069">
        <v>15045676</v>
      </c>
      <c r="I2069">
        <v>16000000</v>
      </c>
      <c r="J2069">
        <f t="shared" si="32"/>
        <v>-954324</v>
      </c>
      <c r="K2069">
        <f>Table1[[#This Row],[Profit]]*100/Table1[[#This Row],[budget]]</f>
        <v>-5.9645250000000001</v>
      </c>
      <c r="M2069" t="s">
        <v>6364</v>
      </c>
      <c r="N2069" t="s">
        <v>6366</v>
      </c>
      <c r="O2069" t="s">
        <v>1426</v>
      </c>
    </row>
    <row r="2070" spans="1:16" x14ac:dyDescent="0.45">
      <c r="A2070" t="s">
        <v>143</v>
      </c>
      <c r="B2070">
        <v>128</v>
      </c>
      <c r="C2070" t="s">
        <v>15</v>
      </c>
      <c r="D2070" t="s">
        <v>2745</v>
      </c>
      <c r="E2070" t="s">
        <v>11</v>
      </c>
      <c r="F2070">
        <v>1999</v>
      </c>
      <c r="G2070">
        <v>6.4</v>
      </c>
      <c r="H2070">
        <v>126930660</v>
      </c>
      <c r="I2070">
        <v>135000000</v>
      </c>
      <c r="J2070">
        <f t="shared" si="32"/>
        <v>-8069340</v>
      </c>
      <c r="K2070">
        <f>Table1[[#This Row],[Profit]]*100/Table1[[#This Row],[budget]]</f>
        <v>-5.9772888888888893</v>
      </c>
      <c r="M2070" t="s">
        <v>178</v>
      </c>
      <c r="N2070" t="s">
        <v>1426</v>
      </c>
    </row>
    <row r="2071" spans="1:16" x14ac:dyDescent="0.45">
      <c r="A2071" t="s">
        <v>1784</v>
      </c>
      <c r="B2071">
        <v>121</v>
      </c>
      <c r="C2071" t="s">
        <v>589</v>
      </c>
      <c r="D2071" t="s">
        <v>5759</v>
      </c>
      <c r="E2071" t="s">
        <v>11</v>
      </c>
      <c r="F2071">
        <v>2015</v>
      </c>
      <c r="G2071">
        <v>4.5999999999999996</v>
      </c>
      <c r="H2071">
        <v>4700361</v>
      </c>
      <c r="I2071">
        <v>5000000</v>
      </c>
      <c r="J2071">
        <f t="shared" si="32"/>
        <v>-299639</v>
      </c>
      <c r="K2071">
        <f>Table1[[#This Row],[Profit]]*100/Table1[[#This Row],[budget]]</f>
        <v>-5.9927799999999998</v>
      </c>
    </row>
    <row r="2072" spans="1:16" x14ac:dyDescent="0.45">
      <c r="A2072" t="s">
        <v>845</v>
      </c>
      <c r="B2072">
        <v>132</v>
      </c>
      <c r="C2072" t="s">
        <v>846</v>
      </c>
      <c r="D2072" t="s">
        <v>3501</v>
      </c>
      <c r="E2072" t="s">
        <v>11</v>
      </c>
      <c r="F2072">
        <v>2006</v>
      </c>
      <c r="G2072">
        <v>6.6</v>
      </c>
      <c r="H2072">
        <v>46982632</v>
      </c>
      <c r="I2072">
        <v>50000000</v>
      </c>
      <c r="J2072">
        <f t="shared" si="32"/>
        <v>-3017368</v>
      </c>
      <c r="K2072">
        <f>Table1[[#This Row],[Profit]]*100/Table1[[#This Row],[budget]]</f>
        <v>-6.0347359999999997</v>
      </c>
      <c r="M2072" t="s">
        <v>999</v>
      </c>
      <c r="N2072" t="s">
        <v>6366</v>
      </c>
    </row>
    <row r="2073" spans="1:16" x14ac:dyDescent="0.45">
      <c r="A2073" t="s">
        <v>1293</v>
      </c>
      <c r="B2073">
        <v>104</v>
      </c>
      <c r="C2073" t="s">
        <v>946</v>
      </c>
      <c r="D2073" t="s">
        <v>4514</v>
      </c>
      <c r="E2073" t="s">
        <v>11</v>
      </c>
      <c r="F2073">
        <v>2008</v>
      </c>
      <c r="G2073">
        <v>5.8</v>
      </c>
      <c r="H2073">
        <v>20668843</v>
      </c>
      <c r="I2073">
        <v>22000000</v>
      </c>
      <c r="J2073">
        <f t="shared" si="32"/>
        <v>-1331157</v>
      </c>
      <c r="K2073">
        <f>Table1[[#This Row],[Profit]]*100/Table1[[#This Row],[budget]]</f>
        <v>-6.0507136363636365</v>
      </c>
      <c r="M2073" t="s">
        <v>6359</v>
      </c>
      <c r="N2073" t="s">
        <v>1426</v>
      </c>
    </row>
    <row r="2074" spans="1:16" x14ac:dyDescent="0.45">
      <c r="A2074" t="s">
        <v>863</v>
      </c>
      <c r="B2074">
        <v>109</v>
      </c>
      <c r="C2074" t="s">
        <v>498</v>
      </c>
      <c r="D2074" t="s">
        <v>3797</v>
      </c>
      <c r="E2074" t="s">
        <v>11</v>
      </c>
      <c r="F2074">
        <v>2011</v>
      </c>
      <c r="G2074">
        <v>6.7</v>
      </c>
      <c r="H2074">
        <v>37553932</v>
      </c>
      <c r="I2074">
        <v>40000000</v>
      </c>
      <c r="J2074">
        <f t="shared" si="32"/>
        <v>-2446068</v>
      </c>
      <c r="K2074">
        <f>Table1[[#This Row],[Profit]]*100/Table1[[#This Row],[budget]]</f>
        <v>-6.11517</v>
      </c>
      <c r="M2074" t="s">
        <v>1630</v>
      </c>
      <c r="N2074" t="s">
        <v>1426</v>
      </c>
    </row>
    <row r="2075" spans="1:16" x14ac:dyDescent="0.45">
      <c r="A2075" t="s">
        <v>403</v>
      </c>
      <c r="B2075">
        <v>91</v>
      </c>
      <c r="C2075" t="s">
        <v>302</v>
      </c>
      <c r="D2075" t="s">
        <v>3051</v>
      </c>
      <c r="E2075" t="s">
        <v>11</v>
      </c>
      <c r="F2075">
        <v>2011</v>
      </c>
      <c r="G2075">
        <v>3.4</v>
      </c>
      <c r="H2075">
        <v>74158157</v>
      </c>
      <c r="I2075">
        <v>79000000</v>
      </c>
      <c r="J2075">
        <f t="shared" si="32"/>
        <v>-4841843</v>
      </c>
      <c r="K2075">
        <f>Table1[[#This Row],[Profit]]*100/Table1[[#This Row],[budget]]</f>
        <v>-6.1289151898734175</v>
      </c>
    </row>
    <row r="2076" spans="1:16" x14ac:dyDescent="0.45">
      <c r="A2076" t="s">
        <v>232</v>
      </c>
      <c r="B2076">
        <v>118</v>
      </c>
      <c r="C2076" t="s">
        <v>46</v>
      </c>
      <c r="D2076" t="s">
        <v>2906</v>
      </c>
      <c r="E2076" t="s">
        <v>11</v>
      </c>
      <c r="F2076">
        <v>2010</v>
      </c>
      <c r="G2076">
        <v>5.9</v>
      </c>
      <c r="H2076">
        <v>88761720</v>
      </c>
      <c r="I2076">
        <v>95000000</v>
      </c>
      <c r="J2076">
        <f t="shared" si="32"/>
        <v>-6238280</v>
      </c>
      <c r="K2076">
        <f>Table1[[#This Row],[Profit]]*100/Table1[[#This Row],[budget]]</f>
        <v>-6.5666105263157899</v>
      </c>
      <c r="M2076" t="s">
        <v>6363</v>
      </c>
      <c r="N2076" t="s">
        <v>6364</v>
      </c>
    </row>
    <row r="2077" spans="1:16" x14ac:dyDescent="0.45">
      <c r="A2077" t="s">
        <v>1014</v>
      </c>
      <c r="B2077">
        <v>109</v>
      </c>
      <c r="C2077" t="s">
        <v>346</v>
      </c>
      <c r="D2077" t="s">
        <v>3749</v>
      </c>
      <c r="E2077" t="s">
        <v>11</v>
      </c>
      <c r="F2077">
        <v>2011</v>
      </c>
      <c r="G2077">
        <v>7</v>
      </c>
      <c r="H2077">
        <v>37371385</v>
      </c>
      <c r="I2077">
        <v>40000000</v>
      </c>
      <c r="J2077">
        <f t="shared" si="32"/>
        <v>-2628615</v>
      </c>
      <c r="K2077">
        <f>Table1[[#This Row],[Profit]]*100/Table1[[#This Row],[budget]]</f>
        <v>-6.5715374999999998</v>
      </c>
      <c r="M2077" t="s">
        <v>302</v>
      </c>
      <c r="N2077" t="s">
        <v>1630</v>
      </c>
    </row>
    <row r="2078" spans="1:16" x14ac:dyDescent="0.45">
      <c r="A2078" t="s">
        <v>687</v>
      </c>
      <c r="B2078">
        <v>92</v>
      </c>
      <c r="C2078" t="s">
        <v>60</v>
      </c>
      <c r="D2078" t="s">
        <v>3282</v>
      </c>
      <c r="E2078" t="s">
        <v>11</v>
      </c>
      <c r="F2078">
        <v>2012</v>
      </c>
      <c r="G2078">
        <v>7</v>
      </c>
      <c r="H2078">
        <v>55994557</v>
      </c>
      <c r="I2078">
        <v>60000000</v>
      </c>
      <c r="J2078">
        <f t="shared" si="32"/>
        <v>-4005443</v>
      </c>
      <c r="K2078">
        <f>Table1[[#This Row],[Profit]]*100/Table1[[#This Row],[budget]]</f>
        <v>-6.6757383333333333</v>
      </c>
      <c r="M2078" t="s">
        <v>6362</v>
      </c>
      <c r="N2078" t="s">
        <v>302</v>
      </c>
      <c r="O2078" t="s">
        <v>6363</v>
      </c>
      <c r="P2078" t="s">
        <v>6364</v>
      </c>
    </row>
    <row r="2079" spans="1:16" x14ac:dyDescent="0.45">
      <c r="A2079" t="s">
        <v>93</v>
      </c>
      <c r="B2079">
        <v>170</v>
      </c>
      <c r="C2079" t="s">
        <v>281</v>
      </c>
      <c r="D2079" t="s">
        <v>2827</v>
      </c>
      <c r="E2079" t="s">
        <v>11</v>
      </c>
      <c r="F2079">
        <v>2004</v>
      </c>
      <c r="G2079">
        <v>7.5</v>
      </c>
      <c r="H2079">
        <v>102608827</v>
      </c>
      <c r="I2079">
        <v>110000000</v>
      </c>
      <c r="J2079">
        <f t="shared" si="32"/>
        <v>-7391173</v>
      </c>
      <c r="K2079">
        <f>Table1[[#This Row],[Profit]]*100/Table1[[#This Row],[budget]]</f>
        <v>-6.7192481818181822</v>
      </c>
      <c r="M2079" t="s">
        <v>589</v>
      </c>
    </row>
    <row r="2080" spans="1:16" x14ac:dyDescent="0.45">
      <c r="A2080" t="s">
        <v>647</v>
      </c>
      <c r="B2080">
        <v>150</v>
      </c>
      <c r="C2080" t="s">
        <v>1103</v>
      </c>
      <c r="D2080" t="s">
        <v>3916</v>
      </c>
      <c r="E2080" t="s">
        <v>11</v>
      </c>
      <c r="F2080">
        <v>2002</v>
      </c>
      <c r="G2080">
        <v>8.5</v>
      </c>
      <c r="H2080">
        <v>32519322</v>
      </c>
      <c r="I2080">
        <v>35000000</v>
      </c>
      <c r="J2080">
        <f t="shared" si="32"/>
        <v>-2480678</v>
      </c>
      <c r="K2080">
        <f>Table1[[#This Row],[Profit]]*100/Table1[[#This Row],[budget]]</f>
        <v>-7.0876514285714283</v>
      </c>
      <c r="M2080" t="s">
        <v>589</v>
      </c>
      <c r="N2080" t="s">
        <v>6368</v>
      </c>
    </row>
    <row r="2081" spans="1:15" x14ac:dyDescent="0.45">
      <c r="A2081" t="s">
        <v>531</v>
      </c>
      <c r="B2081">
        <v>125</v>
      </c>
      <c r="C2081" t="s">
        <v>585</v>
      </c>
      <c r="D2081" t="s">
        <v>3133</v>
      </c>
      <c r="E2081" t="s">
        <v>11</v>
      </c>
      <c r="F2081">
        <v>1994</v>
      </c>
      <c r="G2081">
        <v>6.2</v>
      </c>
      <c r="H2081">
        <v>65012000</v>
      </c>
      <c r="I2081">
        <v>70000000</v>
      </c>
      <c r="J2081">
        <f t="shared" si="32"/>
        <v>-4988000</v>
      </c>
      <c r="K2081">
        <f>Table1[[#This Row],[Profit]]*100/Table1[[#This Row],[budget]]</f>
        <v>-7.1257142857142854</v>
      </c>
      <c r="M2081" t="s">
        <v>999</v>
      </c>
      <c r="N2081" t="s">
        <v>2286</v>
      </c>
      <c r="O2081" t="s">
        <v>1426</v>
      </c>
    </row>
    <row r="2082" spans="1:15" x14ac:dyDescent="0.45">
      <c r="A2082" t="s">
        <v>205</v>
      </c>
      <c r="B2082">
        <v>118</v>
      </c>
      <c r="C2082" t="s">
        <v>281</v>
      </c>
      <c r="D2082" t="s">
        <v>5265</v>
      </c>
      <c r="E2082" t="s">
        <v>11</v>
      </c>
      <c r="F2082">
        <v>2004</v>
      </c>
      <c r="G2082">
        <v>7.1</v>
      </c>
      <c r="H2082">
        <v>10214647</v>
      </c>
      <c r="I2082">
        <v>11000000</v>
      </c>
      <c r="J2082">
        <f t="shared" si="32"/>
        <v>-785353</v>
      </c>
      <c r="K2082">
        <f>Table1[[#This Row],[Profit]]*100/Table1[[#This Row],[budget]]</f>
        <v>-7.1395727272727276</v>
      </c>
      <c r="M2082" t="s">
        <v>589</v>
      </c>
    </row>
    <row r="2083" spans="1:15" x14ac:dyDescent="0.45">
      <c r="A2083" t="s">
        <v>87</v>
      </c>
      <c r="B2083">
        <v>129</v>
      </c>
      <c r="C2083" t="s">
        <v>127</v>
      </c>
      <c r="D2083" t="s">
        <v>2690</v>
      </c>
      <c r="E2083" t="s">
        <v>11</v>
      </c>
      <c r="F2083">
        <v>2003</v>
      </c>
      <c r="G2083">
        <v>6.7</v>
      </c>
      <c r="H2083">
        <v>139259759</v>
      </c>
      <c r="I2083">
        <v>150000000</v>
      </c>
      <c r="J2083">
        <f t="shared" si="32"/>
        <v>-10740241</v>
      </c>
      <c r="K2083">
        <f>Table1[[#This Row],[Profit]]*100/Table1[[#This Row],[budget]]</f>
        <v>-7.1601606666666671</v>
      </c>
      <c r="M2083" t="s">
        <v>1630</v>
      </c>
    </row>
    <row r="2084" spans="1:15" x14ac:dyDescent="0.45">
      <c r="A2084" t="s">
        <v>1582</v>
      </c>
      <c r="B2084">
        <v>91</v>
      </c>
      <c r="C2084" t="s">
        <v>187</v>
      </c>
      <c r="D2084" t="s">
        <v>4771</v>
      </c>
      <c r="E2084" t="s">
        <v>11</v>
      </c>
      <c r="F2084">
        <v>2004</v>
      </c>
      <c r="G2084">
        <v>5.2</v>
      </c>
      <c r="H2084">
        <v>16702864</v>
      </c>
      <c r="I2084">
        <v>18000000</v>
      </c>
      <c r="J2084">
        <f t="shared" si="32"/>
        <v>-1297136</v>
      </c>
      <c r="K2084">
        <f>Table1[[#This Row],[Profit]]*100/Table1[[#This Row],[budget]]</f>
        <v>-7.2063111111111109</v>
      </c>
      <c r="M2084" t="s">
        <v>6359</v>
      </c>
    </row>
    <row r="2085" spans="1:15" x14ac:dyDescent="0.45">
      <c r="A2085" t="s">
        <v>1306</v>
      </c>
      <c r="B2085">
        <v>114</v>
      </c>
      <c r="C2085" t="s">
        <v>396</v>
      </c>
      <c r="D2085" t="s">
        <v>4229</v>
      </c>
      <c r="E2085" t="s">
        <v>11</v>
      </c>
      <c r="F2085">
        <v>2014</v>
      </c>
      <c r="G2085">
        <v>6.5</v>
      </c>
      <c r="H2085">
        <v>25977365</v>
      </c>
      <c r="I2085">
        <v>28000000</v>
      </c>
      <c r="J2085">
        <f t="shared" si="32"/>
        <v>-2022635</v>
      </c>
      <c r="K2085">
        <f>Table1[[#This Row],[Profit]]*100/Table1[[#This Row],[budget]]</f>
        <v>-7.2236964285714285</v>
      </c>
      <c r="M2085" t="s">
        <v>589</v>
      </c>
      <c r="N2085" t="s">
        <v>6366</v>
      </c>
      <c r="O2085" t="s">
        <v>1426</v>
      </c>
    </row>
    <row r="2086" spans="1:15" x14ac:dyDescent="0.45">
      <c r="A2086" t="s">
        <v>983</v>
      </c>
      <c r="B2086">
        <v>95</v>
      </c>
      <c r="C2086" t="s">
        <v>456</v>
      </c>
      <c r="D2086" t="s">
        <v>3750</v>
      </c>
      <c r="E2086" t="s">
        <v>11</v>
      </c>
      <c r="F2086">
        <v>2012</v>
      </c>
      <c r="G2086">
        <v>5.8</v>
      </c>
      <c r="H2086">
        <v>37101011</v>
      </c>
      <c r="I2086">
        <v>40000000</v>
      </c>
      <c r="J2086">
        <f t="shared" si="32"/>
        <v>-2898989</v>
      </c>
      <c r="K2086">
        <f>Table1[[#This Row],[Profit]]*100/Table1[[#This Row],[budget]]</f>
        <v>-7.2474724999999998</v>
      </c>
      <c r="M2086" t="s">
        <v>589</v>
      </c>
    </row>
    <row r="2087" spans="1:15" x14ac:dyDescent="0.45">
      <c r="A2087" t="s">
        <v>196</v>
      </c>
      <c r="B2087">
        <v>127</v>
      </c>
      <c r="C2087" t="s">
        <v>71</v>
      </c>
      <c r="D2087" t="s">
        <v>2734</v>
      </c>
      <c r="E2087" t="s">
        <v>11</v>
      </c>
      <c r="F2087">
        <v>1998</v>
      </c>
      <c r="G2087">
        <v>6.6</v>
      </c>
      <c r="H2087">
        <v>129734803</v>
      </c>
      <c r="I2087">
        <v>140000000</v>
      </c>
      <c r="J2087">
        <f t="shared" si="32"/>
        <v>-10265197</v>
      </c>
      <c r="K2087">
        <f>Table1[[#This Row],[Profit]]*100/Table1[[#This Row],[budget]]</f>
        <v>-7.3322835714285715</v>
      </c>
      <c r="M2087" t="s">
        <v>6359</v>
      </c>
      <c r="N2087" t="s">
        <v>1426</v>
      </c>
    </row>
    <row r="2088" spans="1:15" x14ac:dyDescent="0.45">
      <c r="A2088" t="s">
        <v>145</v>
      </c>
      <c r="B2088">
        <v>140</v>
      </c>
      <c r="C2088" t="s">
        <v>1010</v>
      </c>
      <c r="D2088" t="s">
        <v>3815</v>
      </c>
      <c r="E2088" t="s">
        <v>11</v>
      </c>
      <c r="F2088">
        <v>1991</v>
      </c>
      <c r="G2088">
        <v>7.2</v>
      </c>
      <c r="H2088">
        <v>35183792</v>
      </c>
      <c r="I2088">
        <v>38000000</v>
      </c>
      <c r="J2088">
        <f t="shared" si="32"/>
        <v>-2816208</v>
      </c>
      <c r="K2088">
        <f>Table1[[#This Row],[Profit]]*100/Table1[[#This Row],[budget]]</f>
        <v>-7.4110736842105265</v>
      </c>
      <c r="M2088" t="s">
        <v>589</v>
      </c>
      <c r="N2088" t="s">
        <v>6360</v>
      </c>
      <c r="O2088" t="s">
        <v>6365</v>
      </c>
    </row>
    <row r="2089" spans="1:15" x14ac:dyDescent="0.45">
      <c r="A2089" t="s">
        <v>671</v>
      </c>
      <c r="B2089">
        <v>88</v>
      </c>
      <c r="C2089" t="s">
        <v>302</v>
      </c>
      <c r="D2089" t="s">
        <v>4873</v>
      </c>
      <c r="E2089" t="s">
        <v>11</v>
      </c>
      <c r="F2089">
        <v>1987</v>
      </c>
      <c r="G2089">
        <v>7.6</v>
      </c>
      <c r="H2089">
        <v>14792779</v>
      </c>
      <c r="I2089">
        <v>16000000</v>
      </c>
      <c r="J2089">
        <f t="shared" si="32"/>
        <v>-1207221</v>
      </c>
      <c r="K2089">
        <f>Table1[[#This Row],[Profit]]*100/Table1[[#This Row],[budget]]</f>
        <v>-7.5451312499999998</v>
      </c>
    </row>
    <row r="2090" spans="1:15" x14ac:dyDescent="0.45">
      <c r="A2090" t="s">
        <v>327</v>
      </c>
      <c r="B2090">
        <v>103</v>
      </c>
      <c r="C2090" t="s">
        <v>15</v>
      </c>
      <c r="D2090" t="s">
        <v>2918</v>
      </c>
      <c r="E2090" t="s">
        <v>11</v>
      </c>
      <c r="F2090">
        <v>2012</v>
      </c>
      <c r="G2090">
        <v>6.7</v>
      </c>
      <c r="H2090">
        <v>85017401</v>
      </c>
      <c r="I2090">
        <v>92000000</v>
      </c>
      <c r="J2090">
        <f t="shared" si="32"/>
        <v>-6982599</v>
      </c>
      <c r="K2090">
        <f>Table1[[#This Row],[Profit]]*100/Table1[[#This Row],[budget]]</f>
        <v>-7.5897815217391305</v>
      </c>
      <c r="M2090" t="s">
        <v>178</v>
      </c>
      <c r="N2090" t="s">
        <v>1426</v>
      </c>
    </row>
    <row r="2091" spans="1:15" x14ac:dyDescent="0.45">
      <c r="A2091" t="s">
        <v>606</v>
      </c>
      <c r="B2091">
        <v>117</v>
      </c>
      <c r="C2091" t="s">
        <v>663</v>
      </c>
      <c r="D2091" t="s">
        <v>4258</v>
      </c>
      <c r="E2091" t="s">
        <v>11</v>
      </c>
      <c r="F2091">
        <v>1996</v>
      </c>
      <c r="G2091">
        <v>6.9</v>
      </c>
      <c r="H2091">
        <v>24944213</v>
      </c>
      <c r="I2091">
        <v>27000000</v>
      </c>
      <c r="J2091">
        <f t="shared" si="32"/>
        <v>-2055787</v>
      </c>
      <c r="K2091">
        <f>Table1[[#This Row],[Profit]]*100/Table1[[#This Row],[budget]]</f>
        <v>-7.614025925925926</v>
      </c>
      <c r="M2091" t="s">
        <v>6361</v>
      </c>
    </row>
    <row r="2092" spans="1:15" x14ac:dyDescent="0.45">
      <c r="A2092" t="s">
        <v>1623</v>
      </c>
      <c r="B2092">
        <v>134</v>
      </c>
      <c r="C2092" t="s">
        <v>1142</v>
      </c>
      <c r="D2092" t="s">
        <v>4833</v>
      </c>
      <c r="E2092" t="s">
        <v>11</v>
      </c>
      <c r="F2092">
        <v>1987</v>
      </c>
      <c r="G2092">
        <v>3.6</v>
      </c>
      <c r="H2092">
        <v>15681020</v>
      </c>
      <c r="I2092">
        <v>17000000</v>
      </c>
      <c r="J2092">
        <f t="shared" si="32"/>
        <v>-1318980</v>
      </c>
      <c r="K2092">
        <f>Table1[[#This Row],[Profit]]*100/Table1[[#This Row],[budget]]</f>
        <v>-7.7587058823529409</v>
      </c>
      <c r="M2092" t="s">
        <v>178</v>
      </c>
      <c r="N2092" t="s">
        <v>6363</v>
      </c>
      <c r="O2092" t="s">
        <v>1630</v>
      </c>
    </row>
    <row r="2093" spans="1:15" x14ac:dyDescent="0.45">
      <c r="A2093" t="s">
        <v>298</v>
      </c>
      <c r="B2093">
        <v>82</v>
      </c>
      <c r="C2093" t="s">
        <v>149</v>
      </c>
      <c r="D2093" t="s">
        <v>2836</v>
      </c>
      <c r="E2093" t="s">
        <v>11</v>
      </c>
      <c r="F2093">
        <v>2003</v>
      </c>
      <c r="G2093">
        <v>3.8</v>
      </c>
      <c r="H2093">
        <v>100446895</v>
      </c>
      <c r="I2093">
        <v>109000000</v>
      </c>
      <c r="J2093">
        <f t="shared" si="32"/>
        <v>-8553105</v>
      </c>
      <c r="K2093">
        <f>Table1[[#This Row],[Profit]]*100/Table1[[#This Row],[budget]]</f>
        <v>-7.8468853211009177</v>
      </c>
      <c r="M2093" t="s">
        <v>302</v>
      </c>
      <c r="N2093" t="s">
        <v>6363</v>
      </c>
      <c r="O2093" t="s">
        <v>6364</v>
      </c>
    </row>
    <row r="2094" spans="1:15" x14ac:dyDescent="0.45">
      <c r="A2094" t="s">
        <v>98</v>
      </c>
      <c r="B2094">
        <v>123</v>
      </c>
      <c r="C2094" t="s">
        <v>99</v>
      </c>
      <c r="D2094" t="s">
        <v>2641</v>
      </c>
      <c r="E2094" t="s">
        <v>11</v>
      </c>
      <c r="F2094">
        <v>2016</v>
      </c>
      <c r="G2094">
        <v>6.9</v>
      </c>
      <c r="H2094">
        <v>161087183</v>
      </c>
      <c r="I2094">
        <v>175000000</v>
      </c>
      <c r="J2094">
        <f t="shared" si="32"/>
        <v>-13912817</v>
      </c>
      <c r="K2094">
        <f>Table1[[#This Row],[Profit]]*100/Table1[[#This Row],[budget]]</f>
        <v>-7.9501811428571427</v>
      </c>
      <c r="M2094" t="s">
        <v>178</v>
      </c>
      <c r="N2094" t="s">
        <v>302</v>
      </c>
      <c r="O2094" t="s">
        <v>1630</v>
      </c>
    </row>
    <row r="2095" spans="1:15" x14ac:dyDescent="0.45">
      <c r="A2095" t="s">
        <v>796</v>
      </c>
      <c r="B2095">
        <v>87</v>
      </c>
      <c r="C2095" t="s">
        <v>940</v>
      </c>
      <c r="D2095" t="s">
        <v>6209</v>
      </c>
      <c r="E2095" t="s">
        <v>11</v>
      </c>
      <c r="F2095">
        <v>1964</v>
      </c>
      <c r="G2095">
        <v>7.7</v>
      </c>
      <c r="H2095">
        <v>515005</v>
      </c>
      <c r="I2095">
        <v>560000</v>
      </c>
      <c r="J2095">
        <f t="shared" si="32"/>
        <v>-44995</v>
      </c>
      <c r="K2095">
        <f>Table1[[#This Row],[Profit]]*100/Table1[[#This Row],[budget]]</f>
        <v>-8.0348214285714281</v>
      </c>
      <c r="M2095" t="s">
        <v>6365</v>
      </c>
    </row>
    <row r="2096" spans="1:15" x14ac:dyDescent="0.45">
      <c r="A2096" t="s">
        <v>864</v>
      </c>
      <c r="B2096">
        <v>109</v>
      </c>
      <c r="C2096" t="s">
        <v>1078</v>
      </c>
      <c r="D2096" t="s">
        <v>4904</v>
      </c>
      <c r="E2096" t="s">
        <v>11</v>
      </c>
      <c r="F2096">
        <v>1982</v>
      </c>
      <c r="G2096">
        <v>8.1999999999999993</v>
      </c>
      <c r="H2096">
        <v>13782838</v>
      </c>
      <c r="I2096">
        <v>15000000</v>
      </c>
      <c r="J2096">
        <f t="shared" si="32"/>
        <v>-1217162</v>
      </c>
      <c r="K2096">
        <f>Table1[[#This Row],[Profit]]*100/Table1[[#This Row],[budget]]</f>
        <v>-8.1144133333333333</v>
      </c>
      <c r="M2096" t="s">
        <v>6366</v>
      </c>
      <c r="N2096" t="s">
        <v>1630</v>
      </c>
    </row>
    <row r="2097" spans="1:16" x14ac:dyDescent="0.45">
      <c r="A2097" t="s">
        <v>1084</v>
      </c>
      <c r="B2097">
        <v>112</v>
      </c>
      <c r="C2097" t="s">
        <v>51</v>
      </c>
      <c r="D2097" t="s">
        <v>3829</v>
      </c>
      <c r="E2097" t="s">
        <v>11</v>
      </c>
      <c r="F2097">
        <v>2016</v>
      </c>
      <c r="G2097">
        <v>5.2</v>
      </c>
      <c r="H2097">
        <v>34912982</v>
      </c>
      <c r="I2097">
        <v>38000000</v>
      </c>
      <c r="J2097">
        <f t="shared" si="32"/>
        <v>-3087018</v>
      </c>
      <c r="K2097">
        <f>Table1[[#This Row],[Profit]]*100/Table1[[#This Row],[budget]]</f>
        <v>-8.1237315789473676</v>
      </c>
      <c r="M2097" t="s">
        <v>178</v>
      </c>
      <c r="N2097" t="s">
        <v>1630</v>
      </c>
      <c r="O2097" t="s">
        <v>1426</v>
      </c>
    </row>
    <row r="2098" spans="1:16" x14ac:dyDescent="0.45">
      <c r="A2098" t="s">
        <v>467</v>
      </c>
      <c r="B2098">
        <v>109</v>
      </c>
      <c r="C2098" t="s">
        <v>51</v>
      </c>
      <c r="D2098" t="s">
        <v>3328</v>
      </c>
      <c r="E2098" t="s">
        <v>11</v>
      </c>
      <c r="F2098">
        <v>2011</v>
      </c>
      <c r="G2098">
        <v>6.1</v>
      </c>
      <c r="H2098">
        <v>55092830</v>
      </c>
      <c r="I2098">
        <v>60000000</v>
      </c>
      <c r="J2098">
        <f t="shared" si="32"/>
        <v>-4907170</v>
      </c>
      <c r="K2098">
        <f>Table1[[#This Row],[Profit]]*100/Table1[[#This Row],[budget]]</f>
        <v>-8.1786166666666666</v>
      </c>
      <c r="M2098" t="s">
        <v>178</v>
      </c>
      <c r="N2098" t="s">
        <v>1630</v>
      </c>
      <c r="O2098" t="s">
        <v>1426</v>
      </c>
    </row>
    <row r="2099" spans="1:16" x14ac:dyDescent="0.45">
      <c r="A2099" t="s">
        <v>1711</v>
      </c>
      <c r="B2099">
        <v>107</v>
      </c>
      <c r="C2099" t="s">
        <v>48</v>
      </c>
      <c r="D2099" t="s">
        <v>4983</v>
      </c>
      <c r="E2099" t="s">
        <v>11</v>
      </c>
      <c r="F2099">
        <v>2011</v>
      </c>
      <c r="G2099">
        <v>7</v>
      </c>
      <c r="H2099">
        <v>13766014</v>
      </c>
      <c r="I2099">
        <v>15000000</v>
      </c>
      <c r="J2099">
        <f t="shared" si="32"/>
        <v>-1233986</v>
      </c>
      <c r="K2099">
        <f>Table1[[#This Row],[Profit]]*100/Table1[[#This Row],[budget]]</f>
        <v>-8.2265733333333326</v>
      </c>
      <c r="M2099" t="s">
        <v>2286</v>
      </c>
    </row>
    <row r="2100" spans="1:16" x14ac:dyDescent="0.45">
      <c r="A2100" t="s">
        <v>634</v>
      </c>
      <c r="B2100">
        <v>99</v>
      </c>
      <c r="C2100" t="s">
        <v>306</v>
      </c>
      <c r="D2100" t="s">
        <v>3204</v>
      </c>
      <c r="E2100" t="s">
        <v>11</v>
      </c>
      <c r="F2100">
        <v>2012</v>
      </c>
      <c r="G2100">
        <v>6.4</v>
      </c>
      <c r="H2100">
        <v>59617068</v>
      </c>
      <c r="I2100">
        <v>65000000</v>
      </c>
      <c r="J2100">
        <f t="shared" si="32"/>
        <v>-5382932</v>
      </c>
      <c r="K2100">
        <f>Table1[[#This Row],[Profit]]*100/Table1[[#This Row],[budget]]</f>
        <v>-8.2814338461538455</v>
      </c>
      <c r="M2100" t="s">
        <v>2286</v>
      </c>
    </row>
    <row r="2101" spans="1:16" x14ac:dyDescent="0.45">
      <c r="A2101" t="s">
        <v>894</v>
      </c>
      <c r="B2101">
        <v>112</v>
      </c>
      <c r="C2101" t="s">
        <v>88</v>
      </c>
      <c r="D2101" t="s">
        <v>3771</v>
      </c>
      <c r="E2101" t="s">
        <v>11</v>
      </c>
      <c r="F2101">
        <v>2011</v>
      </c>
      <c r="G2101">
        <v>6.4</v>
      </c>
      <c r="H2101">
        <v>36665854</v>
      </c>
      <c r="I2101">
        <v>40000000</v>
      </c>
      <c r="J2101">
        <f t="shared" si="32"/>
        <v>-3334146</v>
      </c>
      <c r="K2101">
        <f>Table1[[#This Row],[Profit]]*100/Table1[[#This Row],[budget]]</f>
        <v>-8.3353649999999995</v>
      </c>
      <c r="M2101" t="s">
        <v>6359</v>
      </c>
      <c r="N2101" t="s">
        <v>589</v>
      </c>
      <c r="O2101" t="s">
        <v>1426</v>
      </c>
    </row>
    <row r="2102" spans="1:16" x14ac:dyDescent="0.45">
      <c r="A2102" t="s">
        <v>483</v>
      </c>
      <c r="B2102">
        <v>83</v>
      </c>
      <c r="C2102" t="s">
        <v>484</v>
      </c>
      <c r="D2102" t="s">
        <v>3019</v>
      </c>
      <c r="E2102" t="s">
        <v>11</v>
      </c>
      <c r="F2102">
        <v>2002</v>
      </c>
      <c r="G2102">
        <v>7</v>
      </c>
      <c r="H2102">
        <v>73215310</v>
      </c>
      <c r="I2102">
        <v>80000000</v>
      </c>
      <c r="J2102">
        <f t="shared" si="32"/>
        <v>-6784690</v>
      </c>
      <c r="K2102">
        <f>Table1[[#This Row],[Profit]]*100/Table1[[#This Row],[budget]]</f>
        <v>-8.4808625000000006</v>
      </c>
      <c r="M2102" t="s">
        <v>6362</v>
      </c>
      <c r="N2102" t="s">
        <v>6363</v>
      </c>
      <c r="O2102" t="s">
        <v>1910</v>
      </c>
    </row>
    <row r="2103" spans="1:16" x14ac:dyDescent="0.45">
      <c r="A2103" t="s">
        <v>610</v>
      </c>
      <c r="B2103">
        <v>124</v>
      </c>
      <c r="C2103" t="s">
        <v>578</v>
      </c>
      <c r="D2103" t="s">
        <v>3283</v>
      </c>
      <c r="E2103" t="s">
        <v>11</v>
      </c>
      <c r="F2103">
        <v>1997</v>
      </c>
      <c r="G2103">
        <v>6.3</v>
      </c>
      <c r="H2103">
        <v>54910560</v>
      </c>
      <c r="I2103">
        <v>60000000</v>
      </c>
      <c r="J2103">
        <f t="shared" si="32"/>
        <v>-5089440</v>
      </c>
      <c r="K2103">
        <f>Table1[[#This Row],[Profit]]*100/Table1[[#This Row],[budget]]</f>
        <v>-8.4824000000000002</v>
      </c>
      <c r="M2103" t="s">
        <v>178</v>
      </c>
      <c r="N2103" t="s">
        <v>6359</v>
      </c>
      <c r="O2103" t="s">
        <v>1426</v>
      </c>
    </row>
    <row r="2104" spans="1:16" x14ac:dyDescent="0.45">
      <c r="A2104" t="s">
        <v>133</v>
      </c>
      <c r="B2104">
        <v>132</v>
      </c>
      <c r="C2104" t="s">
        <v>21</v>
      </c>
      <c r="D2104" t="s">
        <v>2666</v>
      </c>
      <c r="E2104" t="s">
        <v>11</v>
      </c>
      <c r="F2104">
        <v>2011</v>
      </c>
      <c r="G2104">
        <v>7.8</v>
      </c>
      <c r="H2104">
        <v>146405371</v>
      </c>
      <c r="I2104">
        <v>160000000</v>
      </c>
      <c r="J2104">
        <f t="shared" si="32"/>
        <v>-13594629</v>
      </c>
      <c r="K2104">
        <f>Table1[[#This Row],[Profit]]*100/Table1[[#This Row],[budget]]</f>
        <v>-8.4966431250000003</v>
      </c>
      <c r="M2104" t="s">
        <v>178</v>
      </c>
      <c r="N2104" t="s">
        <v>1630</v>
      </c>
    </row>
    <row r="2105" spans="1:16" x14ac:dyDescent="0.45">
      <c r="A2105" t="s">
        <v>368</v>
      </c>
      <c r="B2105">
        <v>85</v>
      </c>
      <c r="C2105" t="s">
        <v>302</v>
      </c>
      <c r="D2105" t="s">
        <v>2901</v>
      </c>
      <c r="E2105" t="s">
        <v>11</v>
      </c>
      <c r="F2105">
        <v>2012</v>
      </c>
      <c r="G2105">
        <v>6.2</v>
      </c>
      <c r="H2105">
        <v>86897182</v>
      </c>
      <c r="I2105">
        <v>95000000</v>
      </c>
      <c r="J2105">
        <f t="shared" si="32"/>
        <v>-8102818</v>
      </c>
      <c r="K2105">
        <f>Table1[[#This Row],[Profit]]*100/Table1[[#This Row],[budget]]</f>
        <v>-8.5292821052631584</v>
      </c>
    </row>
    <row r="2106" spans="1:16" x14ac:dyDescent="0.45">
      <c r="A2106" t="s">
        <v>66</v>
      </c>
      <c r="B2106">
        <v>124</v>
      </c>
      <c r="C2106" t="s">
        <v>138</v>
      </c>
      <c r="D2106" t="s">
        <v>3081</v>
      </c>
      <c r="E2106" t="s">
        <v>11</v>
      </c>
      <c r="F2106">
        <v>2000</v>
      </c>
      <c r="G2106">
        <v>5.9</v>
      </c>
      <c r="H2106">
        <v>68473360</v>
      </c>
      <c r="I2106">
        <v>75000000</v>
      </c>
      <c r="J2106">
        <f t="shared" si="32"/>
        <v>-6526640</v>
      </c>
      <c r="K2106">
        <f>Table1[[#This Row],[Profit]]*100/Table1[[#This Row],[budget]]</f>
        <v>-8.7021866666666661</v>
      </c>
      <c r="M2106" t="s">
        <v>178</v>
      </c>
      <c r="N2106" t="s">
        <v>589</v>
      </c>
      <c r="O2106" t="s">
        <v>1426</v>
      </c>
    </row>
    <row r="2107" spans="1:16" x14ac:dyDescent="0.45">
      <c r="A2107" t="s">
        <v>12</v>
      </c>
      <c r="B2107">
        <v>107</v>
      </c>
      <c r="C2107" t="s">
        <v>213</v>
      </c>
      <c r="D2107" t="s">
        <v>2749</v>
      </c>
      <c r="E2107" t="s">
        <v>11</v>
      </c>
      <c r="F2107">
        <v>2011</v>
      </c>
      <c r="G2107">
        <v>7.2</v>
      </c>
      <c r="H2107">
        <v>123207194</v>
      </c>
      <c r="I2107">
        <v>135000000</v>
      </c>
      <c r="J2107">
        <f t="shared" si="32"/>
        <v>-11792806</v>
      </c>
      <c r="K2107">
        <f>Table1[[#This Row],[Profit]]*100/Table1[[#This Row],[budget]]</f>
        <v>-8.7354118518518522</v>
      </c>
      <c r="M2107" t="s">
        <v>6362</v>
      </c>
      <c r="N2107" t="s">
        <v>302</v>
      </c>
      <c r="O2107" t="s">
        <v>6363</v>
      </c>
      <c r="P2107" t="s">
        <v>1910</v>
      </c>
    </row>
    <row r="2108" spans="1:16" x14ac:dyDescent="0.45">
      <c r="A2108" t="s">
        <v>107</v>
      </c>
      <c r="B2108">
        <v>132</v>
      </c>
      <c r="C2108" t="s">
        <v>108</v>
      </c>
      <c r="D2108" t="s">
        <v>2652</v>
      </c>
      <c r="E2108" t="s">
        <v>11</v>
      </c>
      <c r="F2108">
        <v>2012</v>
      </c>
      <c r="G2108">
        <v>6.1</v>
      </c>
      <c r="H2108">
        <v>155111815</v>
      </c>
      <c r="I2108">
        <v>170000000</v>
      </c>
      <c r="J2108">
        <f t="shared" si="32"/>
        <v>-14888185</v>
      </c>
      <c r="K2108">
        <f>Table1[[#This Row],[Profit]]*100/Table1[[#This Row],[budget]]</f>
        <v>-8.7577558823529404</v>
      </c>
      <c r="M2108" t="s">
        <v>178</v>
      </c>
      <c r="N2108" t="s">
        <v>589</v>
      </c>
      <c r="O2108" t="s">
        <v>6364</v>
      </c>
    </row>
    <row r="2109" spans="1:16" x14ac:dyDescent="0.45">
      <c r="A2109" t="s">
        <v>655</v>
      </c>
      <c r="B2109">
        <v>98</v>
      </c>
      <c r="C2109" t="s">
        <v>187</v>
      </c>
      <c r="D2109" t="s">
        <v>3228</v>
      </c>
      <c r="E2109" t="s">
        <v>11</v>
      </c>
      <c r="F2109">
        <v>2006</v>
      </c>
      <c r="G2109">
        <v>4.3</v>
      </c>
      <c r="H2109">
        <v>58255287</v>
      </c>
      <c r="I2109">
        <v>64000000</v>
      </c>
      <c r="J2109">
        <f t="shared" si="32"/>
        <v>-5744713</v>
      </c>
      <c r="K2109">
        <f>Table1[[#This Row],[Profit]]*100/Table1[[#This Row],[budget]]</f>
        <v>-8.9761140625000007</v>
      </c>
      <c r="M2109" t="s">
        <v>6359</v>
      </c>
    </row>
    <row r="2110" spans="1:16" x14ac:dyDescent="0.45">
      <c r="A2110" t="s">
        <v>771</v>
      </c>
      <c r="B2110">
        <v>135</v>
      </c>
      <c r="C2110" t="s">
        <v>772</v>
      </c>
      <c r="D2110" t="s">
        <v>3393</v>
      </c>
      <c r="E2110" t="s">
        <v>11</v>
      </c>
      <c r="F2110">
        <v>1996</v>
      </c>
      <c r="G2110">
        <v>6.3</v>
      </c>
      <c r="H2110">
        <v>49994804</v>
      </c>
      <c r="I2110">
        <v>55000000</v>
      </c>
      <c r="J2110">
        <f t="shared" si="32"/>
        <v>-5005196</v>
      </c>
      <c r="K2110">
        <f>Table1[[#This Row],[Profit]]*100/Table1[[#This Row],[budget]]</f>
        <v>-9.1003563636363634</v>
      </c>
      <c r="M2110" t="s">
        <v>589</v>
      </c>
      <c r="N2110" t="s">
        <v>6367</v>
      </c>
      <c r="O2110" t="s">
        <v>6365</v>
      </c>
    </row>
    <row r="2111" spans="1:16" x14ac:dyDescent="0.45">
      <c r="A2111" t="s">
        <v>753</v>
      </c>
      <c r="B2111">
        <v>96</v>
      </c>
      <c r="C2111" t="s">
        <v>249</v>
      </c>
      <c r="D2111" t="s">
        <v>3356</v>
      </c>
      <c r="E2111" t="s">
        <v>11</v>
      </c>
      <c r="F2111">
        <v>2011</v>
      </c>
      <c r="G2111">
        <v>4.3</v>
      </c>
      <c r="H2111">
        <v>51774002</v>
      </c>
      <c r="I2111">
        <v>57000000</v>
      </c>
      <c r="J2111">
        <f t="shared" si="32"/>
        <v>-5225998</v>
      </c>
      <c r="K2111">
        <f>Table1[[#This Row],[Profit]]*100/Table1[[#This Row],[budget]]</f>
        <v>-9.1684175438596487</v>
      </c>
      <c r="M2111" t="s">
        <v>6364</v>
      </c>
      <c r="N2111" t="s">
        <v>1426</v>
      </c>
    </row>
    <row r="2112" spans="1:16" x14ac:dyDescent="0.45">
      <c r="A2112" t="s">
        <v>243</v>
      </c>
      <c r="B2112">
        <v>123</v>
      </c>
      <c r="C2112" t="s">
        <v>159</v>
      </c>
      <c r="D2112" t="s">
        <v>3752</v>
      </c>
      <c r="E2112" t="s">
        <v>11</v>
      </c>
      <c r="F2112">
        <v>1999</v>
      </c>
      <c r="G2112">
        <v>6.5</v>
      </c>
      <c r="H2112">
        <v>36283504</v>
      </c>
      <c r="I2112">
        <v>40000000</v>
      </c>
      <c r="J2112">
        <f t="shared" si="32"/>
        <v>-3716496</v>
      </c>
      <c r="K2112">
        <f>Table1[[#This Row],[Profit]]*100/Table1[[#This Row],[budget]]</f>
        <v>-9.2912400000000002</v>
      </c>
      <c r="M2112" t="s">
        <v>1426</v>
      </c>
    </row>
    <row r="2113" spans="1:16" x14ac:dyDescent="0.45">
      <c r="A2113" t="s">
        <v>408</v>
      </c>
      <c r="B2113">
        <v>128</v>
      </c>
      <c r="C2113" t="s">
        <v>409</v>
      </c>
      <c r="D2113" t="s">
        <v>2996</v>
      </c>
      <c r="E2113" t="s">
        <v>410</v>
      </c>
      <c r="F2113">
        <v>2005</v>
      </c>
      <c r="G2113">
        <v>6.4</v>
      </c>
      <c r="H2113">
        <v>72515360</v>
      </c>
      <c r="I2113">
        <v>80000000</v>
      </c>
      <c r="J2113">
        <f t="shared" si="32"/>
        <v>-7484640</v>
      </c>
      <c r="K2113">
        <f>Table1[[#This Row],[Profit]]*100/Table1[[#This Row],[budget]]</f>
        <v>-9.3558000000000003</v>
      </c>
      <c r="M2113" t="s">
        <v>6366</v>
      </c>
      <c r="N2113" t="s">
        <v>1426</v>
      </c>
    </row>
    <row r="2114" spans="1:16" x14ac:dyDescent="0.45">
      <c r="A2114" t="s">
        <v>242</v>
      </c>
      <c r="B2114">
        <v>135</v>
      </c>
      <c r="C2114" t="s">
        <v>15</v>
      </c>
      <c r="D2114" t="s">
        <v>2783</v>
      </c>
      <c r="E2114" t="s">
        <v>11</v>
      </c>
      <c r="F2114">
        <v>2012</v>
      </c>
      <c r="G2114">
        <v>6.7</v>
      </c>
      <c r="H2114">
        <v>113165635</v>
      </c>
      <c r="I2114">
        <v>125000000</v>
      </c>
      <c r="J2114">
        <f t="shared" ref="J2114:J2177" si="33">H2114-I2114</f>
        <v>-11834365</v>
      </c>
      <c r="K2114">
        <f>Table1[[#This Row],[Profit]]*100/Table1[[#This Row],[budget]]</f>
        <v>-9.467492</v>
      </c>
      <c r="M2114" t="s">
        <v>178</v>
      </c>
      <c r="N2114" t="s">
        <v>1426</v>
      </c>
    </row>
    <row r="2115" spans="1:16" x14ac:dyDescent="0.45">
      <c r="A2115" t="s">
        <v>56</v>
      </c>
      <c r="B2115">
        <v>87</v>
      </c>
      <c r="C2115" t="s">
        <v>1067</v>
      </c>
      <c r="D2115" t="s">
        <v>3808</v>
      </c>
      <c r="E2115" t="s">
        <v>11</v>
      </c>
      <c r="F2115">
        <v>2012</v>
      </c>
      <c r="G2115">
        <v>7</v>
      </c>
      <c r="H2115">
        <v>35287788</v>
      </c>
      <c r="I2115">
        <v>39000000</v>
      </c>
      <c r="J2115">
        <f t="shared" si="33"/>
        <v>-3712212</v>
      </c>
      <c r="K2115">
        <f>Table1[[#This Row],[Profit]]*100/Table1[[#This Row],[budget]]</f>
        <v>-9.5184923076923074</v>
      </c>
      <c r="M2115" t="s">
        <v>302</v>
      </c>
      <c r="N2115" t="s">
        <v>6363</v>
      </c>
      <c r="O2115" t="s">
        <v>999</v>
      </c>
      <c r="P2115" t="s">
        <v>1630</v>
      </c>
    </row>
    <row r="2116" spans="1:16" x14ac:dyDescent="0.45">
      <c r="A2116" t="s">
        <v>2343</v>
      </c>
      <c r="B2116">
        <v>92</v>
      </c>
      <c r="C2116" t="s">
        <v>48</v>
      </c>
      <c r="D2116" t="s">
        <v>6333</v>
      </c>
      <c r="E2116" t="s">
        <v>11</v>
      </c>
      <c r="F2116">
        <v>2005</v>
      </c>
      <c r="G2116">
        <v>6.6</v>
      </c>
      <c r="H2116">
        <v>12667</v>
      </c>
      <c r="I2116">
        <v>14000</v>
      </c>
      <c r="J2116">
        <f t="shared" si="33"/>
        <v>-1333</v>
      </c>
      <c r="K2116">
        <f>Table1[[#This Row],[Profit]]*100/Table1[[#This Row],[budget]]</f>
        <v>-9.5214285714285722</v>
      </c>
      <c r="M2116" t="s">
        <v>2286</v>
      </c>
    </row>
    <row r="2117" spans="1:16" x14ac:dyDescent="0.45">
      <c r="A2117" t="s">
        <v>214</v>
      </c>
      <c r="B2117">
        <v>123</v>
      </c>
      <c r="C2117" t="s">
        <v>17</v>
      </c>
      <c r="D2117" t="s">
        <v>2791</v>
      </c>
      <c r="E2117" t="s">
        <v>11</v>
      </c>
      <c r="F2117">
        <v>2016</v>
      </c>
      <c r="G2117">
        <v>7.1</v>
      </c>
      <c r="H2117">
        <v>108521835</v>
      </c>
      <c r="I2117">
        <v>120000000</v>
      </c>
      <c r="J2117">
        <f t="shared" si="33"/>
        <v>-11478165</v>
      </c>
      <c r="K2117">
        <f>Table1[[#This Row],[Profit]]*100/Table1[[#This Row],[budget]]</f>
        <v>-9.5651375000000005</v>
      </c>
      <c r="M2117" t="s">
        <v>1426</v>
      </c>
    </row>
    <row r="2118" spans="1:16" x14ac:dyDescent="0.45">
      <c r="A2118" t="s">
        <v>1504</v>
      </c>
      <c r="B2118">
        <v>68</v>
      </c>
      <c r="C2118" t="s">
        <v>1505</v>
      </c>
      <c r="D2118" t="s">
        <v>4627</v>
      </c>
      <c r="E2118" t="s">
        <v>11</v>
      </c>
      <c r="F2118">
        <v>2005</v>
      </c>
      <c r="G2118">
        <v>6.4</v>
      </c>
      <c r="H2118">
        <v>18081626</v>
      </c>
      <c r="I2118">
        <v>20000000</v>
      </c>
      <c r="J2118">
        <f t="shared" si="33"/>
        <v>-1918374</v>
      </c>
      <c r="K2118">
        <f>Table1[[#This Row],[Profit]]*100/Table1[[#This Row],[budget]]</f>
        <v>-9.5918700000000001</v>
      </c>
      <c r="M2118" t="s">
        <v>6363</v>
      </c>
      <c r="N2118" t="s">
        <v>6364</v>
      </c>
      <c r="O2118" t="s">
        <v>6366</v>
      </c>
    </row>
    <row r="2119" spans="1:16" x14ac:dyDescent="0.45">
      <c r="A2119" t="s">
        <v>470</v>
      </c>
      <c r="B2119">
        <v>122</v>
      </c>
      <c r="C2119" t="s">
        <v>527</v>
      </c>
      <c r="D2119" t="s">
        <v>3874</v>
      </c>
      <c r="E2119" t="s">
        <v>11</v>
      </c>
      <c r="F2119">
        <v>2001</v>
      </c>
      <c r="G2119">
        <v>6.8</v>
      </c>
      <c r="H2119">
        <v>31598308</v>
      </c>
      <c r="I2119">
        <v>35000000</v>
      </c>
      <c r="J2119">
        <f t="shared" si="33"/>
        <v>-3401692</v>
      </c>
      <c r="K2119">
        <f>Table1[[#This Row],[Profit]]*100/Table1[[#This Row],[budget]]</f>
        <v>-9.7191200000000002</v>
      </c>
      <c r="M2119" t="s">
        <v>6366</v>
      </c>
      <c r="N2119" t="s">
        <v>1426</v>
      </c>
    </row>
    <row r="2120" spans="1:16" x14ac:dyDescent="0.45">
      <c r="A2120" t="s">
        <v>1413</v>
      </c>
      <c r="B2120">
        <v>92</v>
      </c>
      <c r="C2120" t="s">
        <v>1247</v>
      </c>
      <c r="D2120" t="s">
        <v>4473</v>
      </c>
      <c r="E2120" t="s">
        <v>11</v>
      </c>
      <c r="F2120">
        <v>1987</v>
      </c>
      <c r="G2120">
        <v>2.8</v>
      </c>
      <c r="H2120">
        <v>20763013</v>
      </c>
      <c r="I2120">
        <v>23000000</v>
      </c>
      <c r="J2120">
        <f t="shared" si="33"/>
        <v>-2236987</v>
      </c>
      <c r="K2120">
        <f>Table1[[#This Row],[Profit]]*100/Table1[[#This Row],[budget]]</f>
        <v>-9.7260304347826079</v>
      </c>
      <c r="M2120" t="s">
        <v>999</v>
      </c>
      <c r="N2120" t="s">
        <v>1426</v>
      </c>
    </row>
    <row r="2121" spans="1:16" x14ac:dyDescent="0.45">
      <c r="A2121" t="s">
        <v>326</v>
      </c>
      <c r="B2121">
        <v>81</v>
      </c>
      <c r="C2121" t="s">
        <v>123</v>
      </c>
      <c r="D2121" t="s">
        <v>2714</v>
      </c>
      <c r="E2121" t="s">
        <v>11</v>
      </c>
      <c r="F2121">
        <v>2005</v>
      </c>
      <c r="G2121">
        <v>5.8</v>
      </c>
      <c r="H2121">
        <v>135381507</v>
      </c>
      <c r="I2121">
        <v>150000000</v>
      </c>
      <c r="J2121">
        <f t="shared" si="33"/>
        <v>-14618493</v>
      </c>
      <c r="K2121">
        <f>Table1[[#This Row],[Profit]]*100/Table1[[#This Row],[budget]]</f>
        <v>-9.7456619999999994</v>
      </c>
      <c r="M2121" t="s">
        <v>6362</v>
      </c>
      <c r="N2121" t="s">
        <v>302</v>
      </c>
      <c r="O2121" t="s">
        <v>6363</v>
      </c>
      <c r="P2121" t="s">
        <v>1630</v>
      </c>
    </row>
    <row r="2122" spans="1:16" x14ac:dyDescent="0.45">
      <c r="A2122" t="s">
        <v>221</v>
      </c>
      <c r="B2122">
        <v>116</v>
      </c>
      <c r="C2122" t="s">
        <v>303</v>
      </c>
      <c r="D2122" t="s">
        <v>3173</v>
      </c>
      <c r="E2122" t="s">
        <v>11</v>
      </c>
      <c r="F2122">
        <v>1997</v>
      </c>
      <c r="G2122">
        <v>6.2</v>
      </c>
      <c r="H2122">
        <v>61355436</v>
      </c>
      <c r="I2122">
        <v>68000000</v>
      </c>
      <c r="J2122">
        <f t="shared" si="33"/>
        <v>-6644564</v>
      </c>
      <c r="K2122">
        <f>Table1[[#This Row],[Profit]]*100/Table1[[#This Row],[budget]]</f>
        <v>-9.7714176470588239</v>
      </c>
      <c r="M2122" t="s">
        <v>178</v>
      </c>
      <c r="N2122" t="s">
        <v>2286</v>
      </c>
      <c r="O2122" t="s">
        <v>1630</v>
      </c>
      <c r="P2122" t="s">
        <v>1426</v>
      </c>
    </row>
    <row r="2123" spans="1:16" x14ac:dyDescent="0.45">
      <c r="A2123" t="s">
        <v>96</v>
      </c>
      <c r="B2123">
        <v>103</v>
      </c>
      <c r="C2123" t="s">
        <v>13</v>
      </c>
      <c r="D2123" t="s">
        <v>3355</v>
      </c>
      <c r="E2123" t="s">
        <v>11</v>
      </c>
      <c r="F2123">
        <v>1996</v>
      </c>
      <c r="G2123">
        <v>6.4</v>
      </c>
      <c r="H2123">
        <v>51317350</v>
      </c>
      <c r="I2123">
        <v>57000000</v>
      </c>
      <c r="J2123">
        <f t="shared" si="33"/>
        <v>-5682650</v>
      </c>
      <c r="K2123">
        <f>Table1[[#This Row],[Profit]]*100/Table1[[#This Row],[budget]]</f>
        <v>-9.9695614035087718</v>
      </c>
      <c r="M2123" t="s">
        <v>178</v>
      </c>
      <c r="N2123" t="s">
        <v>6364</v>
      </c>
    </row>
    <row r="2124" spans="1:16" x14ac:dyDescent="0.45">
      <c r="A2124" t="s">
        <v>839</v>
      </c>
      <c r="B2124">
        <v>100</v>
      </c>
      <c r="C2124" t="s">
        <v>88</v>
      </c>
      <c r="D2124" t="s">
        <v>4508</v>
      </c>
      <c r="E2124" t="s">
        <v>11</v>
      </c>
      <c r="F2124">
        <v>2013</v>
      </c>
      <c r="G2124">
        <v>6.5</v>
      </c>
      <c r="H2124">
        <v>19783777</v>
      </c>
      <c r="I2124">
        <v>22000000</v>
      </c>
      <c r="J2124">
        <f t="shared" si="33"/>
        <v>-2216223</v>
      </c>
      <c r="K2124">
        <f>Table1[[#This Row],[Profit]]*100/Table1[[#This Row],[budget]]</f>
        <v>-10.073740909090908</v>
      </c>
      <c r="M2124" t="s">
        <v>6359</v>
      </c>
      <c r="N2124" t="s">
        <v>589</v>
      </c>
      <c r="O2124" t="s">
        <v>1426</v>
      </c>
    </row>
    <row r="2125" spans="1:16" x14ac:dyDescent="0.45">
      <c r="A2125" t="s">
        <v>1363</v>
      </c>
      <c r="B2125">
        <v>103</v>
      </c>
      <c r="C2125" t="s">
        <v>71</v>
      </c>
      <c r="D2125" t="s">
        <v>4372</v>
      </c>
      <c r="E2125" t="s">
        <v>11</v>
      </c>
      <c r="F2125">
        <v>2007</v>
      </c>
      <c r="G2125">
        <v>6.3</v>
      </c>
      <c r="H2125">
        <v>22466994</v>
      </c>
      <c r="I2125">
        <v>25000000</v>
      </c>
      <c r="J2125">
        <f t="shared" si="33"/>
        <v>-2533006</v>
      </c>
      <c r="K2125">
        <f>Table1[[#This Row],[Profit]]*100/Table1[[#This Row],[budget]]</f>
        <v>-10.132023999999999</v>
      </c>
      <c r="M2125" t="s">
        <v>6359</v>
      </c>
      <c r="N2125" t="s">
        <v>1426</v>
      </c>
    </row>
    <row r="2126" spans="1:16" x14ac:dyDescent="0.45">
      <c r="A2126" t="s">
        <v>1761</v>
      </c>
      <c r="B2126">
        <v>108</v>
      </c>
      <c r="C2126" t="s">
        <v>281</v>
      </c>
      <c r="D2126" t="s">
        <v>5894</v>
      </c>
      <c r="E2126" t="s">
        <v>11</v>
      </c>
      <c r="F2126">
        <v>1996</v>
      </c>
      <c r="G2126">
        <v>6.9</v>
      </c>
      <c r="H2126">
        <v>2961991</v>
      </c>
      <c r="I2126">
        <v>3300000</v>
      </c>
      <c r="J2126">
        <f t="shared" si="33"/>
        <v>-338009</v>
      </c>
      <c r="K2126">
        <f>Table1[[#This Row],[Profit]]*100/Table1[[#This Row],[budget]]</f>
        <v>-10.24269696969697</v>
      </c>
      <c r="M2126" t="s">
        <v>589</v>
      </c>
    </row>
    <row r="2127" spans="1:16" x14ac:dyDescent="0.45">
      <c r="A2127" t="s">
        <v>208</v>
      </c>
      <c r="B2127">
        <v>135</v>
      </c>
      <c r="C2127" t="s">
        <v>21</v>
      </c>
      <c r="D2127" t="s">
        <v>2711</v>
      </c>
      <c r="E2127" t="s">
        <v>11</v>
      </c>
      <c r="F2127">
        <v>2008</v>
      </c>
      <c r="G2127">
        <v>6.8</v>
      </c>
      <c r="H2127">
        <v>134518390</v>
      </c>
      <c r="I2127">
        <v>150000000</v>
      </c>
      <c r="J2127">
        <f t="shared" si="33"/>
        <v>-15481610</v>
      </c>
      <c r="K2127">
        <f>Table1[[#This Row],[Profit]]*100/Table1[[#This Row],[budget]]</f>
        <v>-10.321073333333333</v>
      </c>
      <c r="M2127" t="s">
        <v>178</v>
      </c>
      <c r="N2127" t="s">
        <v>1630</v>
      </c>
    </row>
    <row r="2128" spans="1:16" x14ac:dyDescent="0.45">
      <c r="A2128" t="s">
        <v>970</v>
      </c>
      <c r="B2128">
        <v>100</v>
      </c>
      <c r="C2128" t="s">
        <v>473</v>
      </c>
      <c r="D2128" t="s">
        <v>3667</v>
      </c>
      <c r="E2128" t="s">
        <v>11</v>
      </c>
      <c r="F2128">
        <v>2011</v>
      </c>
      <c r="G2128">
        <v>5.4</v>
      </c>
      <c r="H2128">
        <v>37652565</v>
      </c>
      <c r="I2128">
        <v>42000000</v>
      </c>
      <c r="J2128">
        <f t="shared" si="33"/>
        <v>-4347435</v>
      </c>
      <c r="K2128">
        <f>Table1[[#This Row],[Profit]]*100/Table1[[#This Row],[budget]]</f>
        <v>-10.351035714285715</v>
      </c>
      <c r="M2128" t="s">
        <v>999</v>
      </c>
      <c r="N2128" t="s">
        <v>6366</v>
      </c>
      <c r="O2128" t="s">
        <v>1426</v>
      </c>
    </row>
    <row r="2129" spans="1:17" x14ac:dyDescent="0.45">
      <c r="A2129" t="s">
        <v>245</v>
      </c>
      <c r="B2129">
        <v>119</v>
      </c>
      <c r="C2129" t="s">
        <v>299</v>
      </c>
      <c r="D2129" t="s">
        <v>3284</v>
      </c>
      <c r="E2129" t="s">
        <v>11</v>
      </c>
      <c r="F2129">
        <v>2003</v>
      </c>
      <c r="G2129">
        <v>6.3</v>
      </c>
      <c r="H2129">
        <v>53789313</v>
      </c>
      <c r="I2129">
        <v>60000000</v>
      </c>
      <c r="J2129">
        <f t="shared" si="33"/>
        <v>-6210687</v>
      </c>
      <c r="K2129">
        <f>Table1[[#This Row],[Profit]]*100/Table1[[#This Row],[budget]]</f>
        <v>-10.351145000000001</v>
      </c>
      <c r="M2129" t="s">
        <v>6366</v>
      </c>
      <c r="N2129" t="s">
        <v>1630</v>
      </c>
      <c r="O2129" t="s">
        <v>1426</v>
      </c>
    </row>
    <row r="2130" spans="1:17" x14ac:dyDescent="0.45">
      <c r="A2130" t="s">
        <v>883</v>
      </c>
      <c r="B2130">
        <v>85</v>
      </c>
      <c r="C2130" t="s">
        <v>498</v>
      </c>
      <c r="D2130" t="s">
        <v>3552</v>
      </c>
      <c r="E2130" t="s">
        <v>11</v>
      </c>
      <c r="F2130">
        <v>2001</v>
      </c>
      <c r="G2130">
        <v>5.9</v>
      </c>
      <c r="H2130">
        <v>43905746</v>
      </c>
      <c r="I2130">
        <v>49000000</v>
      </c>
      <c r="J2130">
        <f t="shared" si="33"/>
        <v>-5094254</v>
      </c>
      <c r="K2130">
        <f>Table1[[#This Row],[Profit]]*100/Table1[[#This Row],[budget]]</f>
        <v>-10.396436734693877</v>
      </c>
      <c r="M2130" t="s">
        <v>1630</v>
      </c>
      <c r="N2130" t="s">
        <v>1426</v>
      </c>
    </row>
    <row r="2131" spans="1:17" x14ac:dyDescent="0.45">
      <c r="A2131" t="s">
        <v>153</v>
      </c>
      <c r="B2131">
        <v>98</v>
      </c>
      <c r="C2131" t="s">
        <v>149</v>
      </c>
      <c r="D2131" t="s">
        <v>2774</v>
      </c>
      <c r="E2131" t="s">
        <v>11</v>
      </c>
      <c r="F2131">
        <v>2014</v>
      </c>
      <c r="G2131">
        <v>6.2</v>
      </c>
      <c r="H2131">
        <v>113733726</v>
      </c>
      <c r="I2131">
        <v>127000000</v>
      </c>
      <c r="J2131">
        <f t="shared" si="33"/>
        <v>-13266274</v>
      </c>
      <c r="K2131">
        <f>Table1[[#This Row],[Profit]]*100/Table1[[#This Row],[budget]]</f>
        <v>-10.445885039370079</v>
      </c>
      <c r="M2131" t="s">
        <v>302</v>
      </c>
      <c r="N2131" t="s">
        <v>6363</v>
      </c>
      <c r="O2131" t="s">
        <v>6364</v>
      </c>
    </row>
    <row r="2132" spans="1:17" x14ac:dyDescent="0.45">
      <c r="A2132" t="s">
        <v>1148</v>
      </c>
      <c r="B2132">
        <v>101</v>
      </c>
      <c r="C2132" t="s">
        <v>359</v>
      </c>
      <c r="D2132" t="s">
        <v>5524</v>
      </c>
      <c r="E2132" t="s">
        <v>11</v>
      </c>
      <c r="F2132">
        <v>1998</v>
      </c>
      <c r="G2132">
        <v>8.6</v>
      </c>
      <c r="H2132">
        <v>6712241</v>
      </c>
      <c r="I2132">
        <v>7500000</v>
      </c>
      <c r="J2132">
        <f t="shared" si="33"/>
        <v>-787759</v>
      </c>
      <c r="K2132">
        <f>Table1[[#This Row],[Profit]]*100/Table1[[#This Row],[budget]]</f>
        <v>-10.503453333333333</v>
      </c>
      <c r="M2132" t="s">
        <v>589</v>
      </c>
    </row>
    <row r="2133" spans="1:17" x14ac:dyDescent="0.45">
      <c r="A2133" t="s">
        <v>14</v>
      </c>
      <c r="B2133">
        <v>125</v>
      </c>
      <c r="C2133" t="s">
        <v>266</v>
      </c>
      <c r="D2133" t="s">
        <v>3124</v>
      </c>
      <c r="E2133" t="s">
        <v>11</v>
      </c>
      <c r="F2133">
        <v>2005</v>
      </c>
      <c r="G2133">
        <v>7.1</v>
      </c>
      <c r="H2133">
        <v>62647540</v>
      </c>
      <c r="I2133">
        <v>70000000</v>
      </c>
      <c r="J2133">
        <f t="shared" si="33"/>
        <v>-7352460</v>
      </c>
      <c r="K2133">
        <f>Table1[[#This Row],[Profit]]*100/Table1[[#This Row],[budget]]</f>
        <v>-10.503514285714285</v>
      </c>
      <c r="M2133" t="s">
        <v>589</v>
      </c>
      <c r="N2133" t="s">
        <v>6368</v>
      </c>
    </row>
    <row r="2134" spans="1:17" x14ac:dyDescent="0.45">
      <c r="A2134" t="s">
        <v>232</v>
      </c>
      <c r="B2134">
        <v>106</v>
      </c>
      <c r="C2134" t="s">
        <v>404</v>
      </c>
      <c r="D2134" t="s">
        <v>2957</v>
      </c>
      <c r="E2134" t="s">
        <v>11</v>
      </c>
      <c r="F2134">
        <v>2015</v>
      </c>
      <c r="G2134">
        <v>5.6</v>
      </c>
      <c r="H2134">
        <v>78747585</v>
      </c>
      <c r="I2134">
        <v>88000000</v>
      </c>
      <c r="J2134">
        <f t="shared" si="33"/>
        <v>-9252415</v>
      </c>
      <c r="K2134">
        <f>Table1[[#This Row],[Profit]]*100/Table1[[#This Row],[budget]]</f>
        <v>-10.514107954545455</v>
      </c>
      <c r="M2134" t="s">
        <v>6362</v>
      </c>
      <c r="N2134" t="s">
        <v>302</v>
      </c>
      <c r="O2134" t="s">
        <v>1630</v>
      </c>
    </row>
    <row r="2135" spans="1:17" x14ac:dyDescent="0.45">
      <c r="A2135" t="s">
        <v>847</v>
      </c>
      <c r="B2135">
        <v>118</v>
      </c>
      <c r="C2135" t="s">
        <v>663</v>
      </c>
      <c r="D2135" t="s">
        <v>3502</v>
      </c>
      <c r="E2135" t="s">
        <v>11</v>
      </c>
      <c r="F2135">
        <v>2000</v>
      </c>
      <c r="G2135">
        <v>6.5</v>
      </c>
      <c r="H2135">
        <v>44737059</v>
      </c>
      <c r="I2135">
        <v>50000000</v>
      </c>
      <c r="J2135">
        <f t="shared" si="33"/>
        <v>-5262941</v>
      </c>
      <c r="K2135">
        <f>Table1[[#This Row],[Profit]]*100/Table1[[#This Row],[budget]]</f>
        <v>-10.525881999999999</v>
      </c>
      <c r="M2135" t="s">
        <v>6361</v>
      </c>
    </row>
    <row r="2136" spans="1:17" x14ac:dyDescent="0.45">
      <c r="A2136" t="s">
        <v>76</v>
      </c>
      <c r="B2136">
        <v>132</v>
      </c>
      <c r="C2136" t="s">
        <v>685</v>
      </c>
      <c r="D2136" t="s">
        <v>3189</v>
      </c>
      <c r="E2136" t="s">
        <v>11</v>
      </c>
      <c r="F2136">
        <v>2004</v>
      </c>
      <c r="G2136">
        <v>6.8</v>
      </c>
      <c r="H2136">
        <v>59035104</v>
      </c>
      <c r="I2136">
        <v>66000000</v>
      </c>
      <c r="J2136">
        <f t="shared" si="33"/>
        <v>-6964896</v>
      </c>
      <c r="K2136">
        <f>Table1[[#This Row],[Profit]]*100/Table1[[#This Row],[budget]]</f>
        <v>-10.552872727272728</v>
      </c>
      <c r="M2136" t="s">
        <v>6364</v>
      </c>
      <c r="N2136" t="s">
        <v>999</v>
      </c>
      <c r="O2136" t="s">
        <v>1630</v>
      </c>
    </row>
    <row r="2137" spans="1:17" x14ac:dyDescent="0.45">
      <c r="A2137" t="s">
        <v>2097</v>
      </c>
      <c r="B2137">
        <v>96</v>
      </c>
      <c r="C2137" t="s">
        <v>946</v>
      </c>
      <c r="D2137" t="s">
        <v>5662</v>
      </c>
      <c r="E2137" t="s">
        <v>11</v>
      </c>
      <c r="F2137">
        <v>2011</v>
      </c>
      <c r="G2137">
        <v>7.3</v>
      </c>
      <c r="H2137">
        <v>5359774</v>
      </c>
      <c r="I2137">
        <v>6000000</v>
      </c>
      <c r="J2137">
        <f t="shared" si="33"/>
        <v>-640226</v>
      </c>
      <c r="K2137">
        <f>Table1[[#This Row],[Profit]]*100/Table1[[#This Row],[budget]]</f>
        <v>-10.670433333333333</v>
      </c>
      <c r="M2137" t="s">
        <v>6359</v>
      </c>
      <c r="N2137" t="s">
        <v>1426</v>
      </c>
    </row>
    <row r="2138" spans="1:17" x14ac:dyDescent="0.45">
      <c r="A2138" t="s">
        <v>1310</v>
      </c>
      <c r="B2138">
        <v>100</v>
      </c>
      <c r="C2138" t="s">
        <v>1311</v>
      </c>
      <c r="D2138" t="s">
        <v>4282</v>
      </c>
      <c r="E2138" t="s">
        <v>11</v>
      </c>
      <c r="F2138">
        <v>2004</v>
      </c>
      <c r="G2138">
        <v>4.5</v>
      </c>
      <c r="H2138">
        <v>23222861</v>
      </c>
      <c r="I2138">
        <v>26000000</v>
      </c>
      <c r="J2138">
        <f t="shared" si="33"/>
        <v>-2777139</v>
      </c>
      <c r="K2138">
        <f>Table1[[#This Row],[Profit]]*100/Table1[[#This Row],[budget]]</f>
        <v>-10.681303846153845</v>
      </c>
      <c r="M2138" t="s">
        <v>178</v>
      </c>
      <c r="N2138" t="s">
        <v>302</v>
      </c>
      <c r="O2138" t="s">
        <v>6363</v>
      </c>
      <c r="P2138" t="s">
        <v>2286</v>
      </c>
      <c r="Q2138" t="s">
        <v>1630</v>
      </c>
    </row>
    <row r="2139" spans="1:17" x14ac:dyDescent="0.45">
      <c r="A2139" t="s">
        <v>326</v>
      </c>
      <c r="B2139">
        <v>78</v>
      </c>
      <c r="C2139" t="s">
        <v>60</v>
      </c>
      <c r="D2139" t="s">
        <v>2867</v>
      </c>
      <c r="E2139" t="s">
        <v>11</v>
      </c>
      <c r="F2139">
        <v>2000</v>
      </c>
      <c r="G2139">
        <v>7.3</v>
      </c>
      <c r="H2139">
        <v>89296573</v>
      </c>
      <c r="I2139">
        <v>100000000</v>
      </c>
      <c r="J2139">
        <f t="shared" si="33"/>
        <v>-10703427</v>
      </c>
      <c r="K2139">
        <f>Table1[[#This Row],[Profit]]*100/Table1[[#This Row],[budget]]</f>
        <v>-10.703427</v>
      </c>
      <c r="M2139" t="s">
        <v>6362</v>
      </c>
      <c r="N2139" t="s">
        <v>302</v>
      </c>
      <c r="O2139" t="s">
        <v>6363</v>
      </c>
      <c r="P2139" t="s">
        <v>6364</v>
      </c>
    </row>
    <row r="2140" spans="1:17" x14ac:dyDescent="0.45">
      <c r="A2140" t="s">
        <v>611</v>
      </c>
      <c r="B2140">
        <v>114</v>
      </c>
      <c r="C2140" t="s">
        <v>968</v>
      </c>
      <c r="D2140" t="s">
        <v>3847</v>
      </c>
      <c r="E2140" t="s">
        <v>11</v>
      </c>
      <c r="F2140">
        <v>2011</v>
      </c>
      <c r="G2140">
        <v>6</v>
      </c>
      <c r="H2140">
        <v>33037754</v>
      </c>
      <c r="I2140">
        <v>37000000</v>
      </c>
      <c r="J2140">
        <f t="shared" si="33"/>
        <v>-3962246</v>
      </c>
      <c r="K2140">
        <f>Table1[[#This Row],[Profit]]*100/Table1[[#This Row],[budget]]</f>
        <v>-10.708772972972973</v>
      </c>
      <c r="M2140" t="s">
        <v>999</v>
      </c>
      <c r="N2140" t="s">
        <v>6366</v>
      </c>
      <c r="O2140" t="s">
        <v>1426</v>
      </c>
    </row>
    <row r="2141" spans="1:17" x14ac:dyDescent="0.45">
      <c r="A2141" t="s">
        <v>76</v>
      </c>
      <c r="B2141">
        <v>120</v>
      </c>
      <c r="C2141" t="s">
        <v>453</v>
      </c>
      <c r="D2141" t="s">
        <v>2983</v>
      </c>
      <c r="E2141" t="s">
        <v>11</v>
      </c>
      <c r="F2141">
        <v>2008</v>
      </c>
      <c r="G2141">
        <v>7</v>
      </c>
      <c r="H2141">
        <v>75754670</v>
      </c>
      <c r="I2141">
        <v>85000000</v>
      </c>
      <c r="J2141">
        <f t="shared" si="33"/>
        <v>-9245330</v>
      </c>
      <c r="K2141">
        <f>Table1[[#This Row],[Profit]]*100/Table1[[#This Row],[budget]]</f>
        <v>-10.876858823529412</v>
      </c>
      <c r="M2141" t="s">
        <v>178</v>
      </c>
      <c r="N2141" t="s">
        <v>6364</v>
      </c>
      <c r="O2141" t="s">
        <v>999</v>
      </c>
      <c r="P2141" t="s">
        <v>1630</v>
      </c>
    </row>
    <row r="2142" spans="1:17" x14ac:dyDescent="0.45">
      <c r="A2142" t="s">
        <v>598</v>
      </c>
      <c r="B2142">
        <v>88</v>
      </c>
      <c r="C2142" t="s">
        <v>599</v>
      </c>
      <c r="D2142" t="s">
        <v>3143</v>
      </c>
      <c r="E2142" t="s">
        <v>11</v>
      </c>
      <c r="F2142">
        <v>2012</v>
      </c>
      <c r="G2142">
        <v>6.4</v>
      </c>
      <c r="H2142">
        <v>62321039</v>
      </c>
      <c r="I2142">
        <v>70000000</v>
      </c>
      <c r="J2142">
        <f t="shared" si="33"/>
        <v>-7678961</v>
      </c>
      <c r="K2142">
        <f>Table1[[#This Row],[Profit]]*100/Table1[[#This Row],[budget]]</f>
        <v>-10.969944285714286</v>
      </c>
      <c r="M2142" t="s">
        <v>6364</v>
      </c>
      <c r="N2142" t="s">
        <v>999</v>
      </c>
    </row>
    <row r="2143" spans="1:17" x14ac:dyDescent="0.45">
      <c r="A2143" t="s">
        <v>725</v>
      </c>
      <c r="B2143">
        <v>126</v>
      </c>
      <c r="C2143" t="s">
        <v>680</v>
      </c>
      <c r="D2143" t="s">
        <v>4705</v>
      </c>
      <c r="E2143" t="s">
        <v>11</v>
      </c>
      <c r="F2143">
        <v>2000</v>
      </c>
      <c r="G2143">
        <v>7</v>
      </c>
      <c r="H2143">
        <v>17804273</v>
      </c>
      <c r="I2143">
        <v>20000000</v>
      </c>
      <c r="J2143">
        <f t="shared" si="33"/>
        <v>-2195727</v>
      </c>
      <c r="K2143">
        <f>Table1[[#This Row],[Profit]]*100/Table1[[#This Row],[budget]]</f>
        <v>-10.978635000000001</v>
      </c>
      <c r="M2143" t="s">
        <v>1426</v>
      </c>
    </row>
    <row r="2144" spans="1:17" x14ac:dyDescent="0.45">
      <c r="A2144" t="s">
        <v>457</v>
      </c>
      <c r="B2144">
        <v>108</v>
      </c>
      <c r="C2144" t="s">
        <v>302</v>
      </c>
      <c r="D2144" t="s">
        <v>4625</v>
      </c>
      <c r="E2144" t="s">
        <v>11</v>
      </c>
      <c r="F2144">
        <v>2006</v>
      </c>
      <c r="G2144">
        <v>5.9</v>
      </c>
      <c r="H2144">
        <v>17803796</v>
      </c>
      <c r="I2144">
        <v>20000000</v>
      </c>
      <c r="J2144">
        <f t="shared" si="33"/>
        <v>-2196204</v>
      </c>
      <c r="K2144">
        <f>Table1[[#This Row],[Profit]]*100/Table1[[#This Row],[budget]]</f>
        <v>-10.981019999999999</v>
      </c>
    </row>
    <row r="2145" spans="1:16" x14ac:dyDescent="0.45">
      <c r="A2145" t="s">
        <v>535</v>
      </c>
      <c r="B2145">
        <v>140</v>
      </c>
      <c r="C2145" t="s">
        <v>209</v>
      </c>
      <c r="D2145" t="s">
        <v>3504</v>
      </c>
      <c r="E2145" t="s">
        <v>11</v>
      </c>
      <c r="F2145">
        <v>1998</v>
      </c>
      <c r="G2145">
        <v>7.3</v>
      </c>
      <c r="H2145">
        <v>44484065</v>
      </c>
      <c r="I2145">
        <v>50000000</v>
      </c>
      <c r="J2145">
        <f t="shared" si="33"/>
        <v>-5515935</v>
      </c>
      <c r="K2145">
        <f>Table1[[#This Row],[Profit]]*100/Table1[[#This Row],[budget]]</f>
        <v>-11.03187</v>
      </c>
      <c r="M2145" t="s">
        <v>6359</v>
      </c>
      <c r="N2145" t="s">
        <v>589</v>
      </c>
      <c r="O2145" t="s">
        <v>6366</v>
      </c>
      <c r="P2145" t="s">
        <v>1426</v>
      </c>
    </row>
    <row r="2146" spans="1:16" x14ac:dyDescent="0.45">
      <c r="A2146" t="s">
        <v>1229</v>
      </c>
      <c r="B2146">
        <v>63</v>
      </c>
      <c r="C2146" t="s">
        <v>236</v>
      </c>
      <c r="D2146" t="s">
        <v>4127</v>
      </c>
      <c r="E2146" t="s">
        <v>11</v>
      </c>
      <c r="F2146">
        <v>2011</v>
      </c>
      <c r="G2146">
        <v>7.3</v>
      </c>
      <c r="H2146">
        <v>26687172</v>
      </c>
      <c r="I2146">
        <v>30000000</v>
      </c>
      <c r="J2146">
        <f t="shared" si="33"/>
        <v>-3312828</v>
      </c>
      <c r="K2146">
        <f>Table1[[#This Row],[Profit]]*100/Table1[[#This Row],[budget]]</f>
        <v>-11.042759999999999</v>
      </c>
      <c r="M2146" t="s">
        <v>6362</v>
      </c>
      <c r="N2146" t="s">
        <v>302</v>
      </c>
      <c r="O2146" t="s">
        <v>6363</v>
      </c>
      <c r="P2146" t="s">
        <v>6365</v>
      </c>
    </row>
    <row r="2147" spans="1:16" x14ac:dyDescent="0.45">
      <c r="A2147" t="s">
        <v>73</v>
      </c>
      <c r="B2147">
        <v>124</v>
      </c>
      <c r="C2147" t="s">
        <v>15</v>
      </c>
      <c r="D2147" t="s">
        <v>2704</v>
      </c>
      <c r="E2147" t="s">
        <v>11</v>
      </c>
      <c r="F2147">
        <v>2006</v>
      </c>
      <c r="G2147">
        <v>6.9</v>
      </c>
      <c r="H2147">
        <v>133382309</v>
      </c>
      <c r="I2147">
        <v>150000000</v>
      </c>
      <c r="J2147">
        <f t="shared" si="33"/>
        <v>-16617691</v>
      </c>
      <c r="K2147">
        <f>Table1[[#This Row],[Profit]]*100/Table1[[#This Row],[budget]]</f>
        <v>-11.078460666666667</v>
      </c>
      <c r="M2147" t="s">
        <v>178</v>
      </c>
      <c r="N2147" t="s">
        <v>1426</v>
      </c>
    </row>
    <row r="2148" spans="1:16" x14ac:dyDescent="0.45">
      <c r="A2148" t="s">
        <v>158</v>
      </c>
      <c r="B2148">
        <v>146</v>
      </c>
      <c r="C2148" t="s">
        <v>159</v>
      </c>
      <c r="D2148" t="s">
        <v>2694</v>
      </c>
      <c r="E2148" t="s">
        <v>11</v>
      </c>
      <c r="F2148">
        <v>2009</v>
      </c>
      <c r="G2148">
        <v>6.7</v>
      </c>
      <c r="H2148">
        <v>133375846</v>
      </c>
      <c r="I2148">
        <v>150000000</v>
      </c>
      <c r="J2148">
        <f t="shared" si="33"/>
        <v>-16624154</v>
      </c>
      <c r="K2148">
        <f>Table1[[#This Row],[Profit]]*100/Table1[[#This Row],[budget]]</f>
        <v>-11.082769333333333</v>
      </c>
      <c r="M2148" t="s">
        <v>1426</v>
      </c>
    </row>
    <row r="2149" spans="1:16" x14ac:dyDescent="0.45">
      <c r="A2149" t="s">
        <v>531</v>
      </c>
      <c r="B2149">
        <v>102</v>
      </c>
      <c r="C2149" t="s">
        <v>532</v>
      </c>
      <c r="D2149" t="s">
        <v>3082</v>
      </c>
      <c r="E2149" t="s">
        <v>11</v>
      </c>
      <c r="F2149">
        <v>2007</v>
      </c>
      <c r="G2149">
        <v>7.1</v>
      </c>
      <c r="H2149">
        <v>66636385</v>
      </c>
      <c r="I2149">
        <v>75000000</v>
      </c>
      <c r="J2149">
        <f t="shared" si="33"/>
        <v>-8363615</v>
      </c>
      <c r="K2149">
        <f>Table1[[#This Row],[Profit]]*100/Table1[[#This Row],[budget]]</f>
        <v>-11.151486666666667</v>
      </c>
      <c r="M2149" t="s">
        <v>302</v>
      </c>
      <c r="N2149" t="s">
        <v>589</v>
      </c>
      <c r="O2149" t="s">
        <v>6367</v>
      </c>
    </row>
    <row r="2150" spans="1:16" x14ac:dyDescent="0.45">
      <c r="A2150" t="s">
        <v>1359</v>
      </c>
      <c r="B2150">
        <v>97</v>
      </c>
      <c r="C2150" t="s">
        <v>259</v>
      </c>
      <c r="D2150" t="s">
        <v>4368</v>
      </c>
      <c r="E2150" t="s">
        <v>11</v>
      </c>
      <c r="F2150">
        <v>1994</v>
      </c>
      <c r="G2150">
        <v>6.8</v>
      </c>
      <c r="H2150">
        <v>22200000</v>
      </c>
      <c r="I2150">
        <v>25000000</v>
      </c>
      <c r="J2150">
        <f t="shared" si="33"/>
        <v>-2800000</v>
      </c>
      <c r="K2150">
        <f>Table1[[#This Row],[Profit]]*100/Table1[[#This Row],[budget]]</f>
        <v>-11.2</v>
      </c>
      <c r="M2150" t="s">
        <v>589</v>
      </c>
      <c r="N2150" t="s">
        <v>2286</v>
      </c>
    </row>
    <row r="2151" spans="1:16" x14ac:dyDescent="0.45">
      <c r="A2151" t="s">
        <v>1571</v>
      </c>
      <c r="B2151">
        <v>111</v>
      </c>
      <c r="C2151" t="s">
        <v>456</v>
      </c>
      <c r="D2151" t="s">
        <v>5591</v>
      </c>
      <c r="E2151" t="s">
        <v>11</v>
      </c>
      <c r="F2151">
        <v>2001</v>
      </c>
      <c r="G2151">
        <v>7.4</v>
      </c>
      <c r="H2151">
        <v>6200756</v>
      </c>
      <c r="I2151">
        <v>7000000</v>
      </c>
      <c r="J2151">
        <f t="shared" si="33"/>
        <v>-799244</v>
      </c>
      <c r="K2151">
        <f>Table1[[#This Row],[Profit]]*100/Table1[[#This Row],[budget]]</f>
        <v>-11.417771428571429</v>
      </c>
      <c r="M2151" t="s">
        <v>589</v>
      </c>
    </row>
    <row r="2152" spans="1:16" x14ac:dyDescent="0.45">
      <c r="A2152" t="s">
        <v>22</v>
      </c>
      <c r="B2152">
        <v>88</v>
      </c>
      <c r="C2152" t="s">
        <v>166</v>
      </c>
      <c r="D2152" t="s">
        <v>5140</v>
      </c>
      <c r="E2152" t="s">
        <v>11</v>
      </c>
      <c r="F2152">
        <v>1992</v>
      </c>
      <c r="G2152">
        <v>7.6</v>
      </c>
      <c r="H2152">
        <v>11501093</v>
      </c>
      <c r="I2152">
        <v>13000000</v>
      </c>
      <c r="J2152">
        <f t="shared" si="33"/>
        <v>-1498907</v>
      </c>
      <c r="K2152">
        <f>Table1[[#This Row],[Profit]]*100/Table1[[#This Row],[budget]]</f>
        <v>-11.530053846153846</v>
      </c>
      <c r="M2152" t="s">
        <v>6364</v>
      </c>
      <c r="N2152" t="s">
        <v>999</v>
      </c>
    </row>
    <row r="2153" spans="1:16" x14ac:dyDescent="0.45">
      <c r="A2153" t="s">
        <v>305</v>
      </c>
      <c r="B2153">
        <v>108</v>
      </c>
      <c r="C2153" t="s">
        <v>259</v>
      </c>
      <c r="D2153" t="s">
        <v>4128</v>
      </c>
      <c r="E2153" t="s">
        <v>11</v>
      </c>
      <c r="F2153">
        <v>1998</v>
      </c>
      <c r="G2153">
        <v>6.8</v>
      </c>
      <c r="H2153">
        <v>26525834</v>
      </c>
      <c r="I2153">
        <v>30000000</v>
      </c>
      <c r="J2153">
        <f t="shared" si="33"/>
        <v>-3474166</v>
      </c>
      <c r="K2153">
        <f>Table1[[#This Row],[Profit]]*100/Table1[[#This Row],[budget]]</f>
        <v>-11.580553333333333</v>
      </c>
      <c r="M2153" t="s">
        <v>589</v>
      </c>
      <c r="N2153" t="s">
        <v>2286</v>
      </c>
    </row>
    <row r="2154" spans="1:16" x14ac:dyDescent="0.45">
      <c r="A2154" t="s">
        <v>2071</v>
      </c>
      <c r="B2154">
        <v>141</v>
      </c>
      <c r="C2154" t="s">
        <v>281</v>
      </c>
      <c r="D2154" t="s">
        <v>5590</v>
      </c>
      <c r="E2154" t="s">
        <v>11</v>
      </c>
      <c r="F2154">
        <v>2001</v>
      </c>
      <c r="G2154">
        <v>7.7</v>
      </c>
      <c r="H2154">
        <v>6173485</v>
      </c>
      <c r="I2154">
        <v>7000000</v>
      </c>
      <c r="J2154">
        <f t="shared" si="33"/>
        <v>-826515</v>
      </c>
      <c r="K2154">
        <f>Table1[[#This Row],[Profit]]*100/Table1[[#This Row],[budget]]</f>
        <v>-11.807357142857143</v>
      </c>
      <c r="M2154" t="s">
        <v>589</v>
      </c>
    </row>
    <row r="2155" spans="1:16" x14ac:dyDescent="0.45">
      <c r="A2155" t="s">
        <v>1653</v>
      </c>
      <c r="B2155">
        <v>101</v>
      </c>
      <c r="C2155" t="s">
        <v>259</v>
      </c>
      <c r="D2155" t="s">
        <v>4875</v>
      </c>
      <c r="E2155" t="s">
        <v>11</v>
      </c>
      <c r="F2155">
        <v>2003</v>
      </c>
      <c r="G2155">
        <v>5.7</v>
      </c>
      <c r="H2155">
        <v>14108518</v>
      </c>
      <c r="I2155">
        <v>16000000</v>
      </c>
      <c r="J2155">
        <f t="shared" si="33"/>
        <v>-1891482</v>
      </c>
      <c r="K2155">
        <f>Table1[[#This Row],[Profit]]*100/Table1[[#This Row],[budget]]</f>
        <v>-11.8217625</v>
      </c>
      <c r="M2155" t="s">
        <v>589</v>
      </c>
      <c r="N2155" t="s">
        <v>2286</v>
      </c>
    </row>
    <row r="2156" spans="1:16" x14ac:dyDescent="0.45">
      <c r="A2156" t="s">
        <v>403</v>
      </c>
      <c r="B2156">
        <v>96</v>
      </c>
      <c r="C2156" t="s">
        <v>710</v>
      </c>
      <c r="D2156" t="s">
        <v>4502</v>
      </c>
      <c r="E2156" t="s">
        <v>11</v>
      </c>
      <c r="F2156">
        <v>2001</v>
      </c>
      <c r="G2156">
        <v>5.9</v>
      </c>
      <c r="H2156">
        <v>19351569</v>
      </c>
      <c r="I2156">
        <v>22000000</v>
      </c>
      <c r="J2156">
        <f t="shared" si="33"/>
        <v>-2648431</v>
      </c>
      <c r="K2156">
        <f>Table1[[#This Row],[Profit]]*100/Table1[[#This Row],[budget]]</f>
        <v>-12.038322727272726</v>
      </c>
      <c r="M2156" t="s">
        <v>6359</v>
      </c>
      <c r="N2156" t="s">
        <v>2286</v>
      </c>
    </row>
    <row r="2157" spans="1:16" x14ac:dyDescent="0.45">
      <c r="A2157" t="s">
        <v>2269</v>
      </c>
      <c r="B2157">
        <v>87</v>
      </c>
      <c r="C2157" t="s">
        <v>946</v>
      </c>
      <c r="D2157" t="s">
        <v>5884</v>
      </c>
      <c r="E2157" t="s">
        <v>11</v>
      </c>
      <c r="F2157">
        <v>1999</v>
      </c>
      <c r="G2157">
        <v>5.4</v>
      </c>
      <c r="H2157">
        <v>3071947</v>
      </c>
      <c r="I2157">
        <v>3500000</v>
      </c>
      <c r="J2157">
        <f t="shared" si="33"/>
        <v>-428053</v>
      </c>
      <c r="K2157">
        <f>Table1[[#This Row],[Profit]]*100/Table1[[#This Row],[budget]]</f>
        <v>-12.230085714285714</v>
      </c>
      <c r="M2157" t="s">
        <v>6359</v>
      </c>
      <c r="N2157" t="s">
        <v>1426</v>
      </c>
    </row>
    <row r="2158" spans="1:16" x14ac:dyDescent="0.45">
      <c r="A2158" t="s">
        <v>1095</v>
      </c>
      <c r="B2158">
        <v>99</v>
      </c>
      <c r="C2158" t="s">
        <v>881</v>
      </c>
      <c r="D2158" t="s">
        <v>5073</v>
      </c>
      <c r="E2158" t="s">
        <v>11</v>
      </c>
      <c r="F2158">
        <v>2015</v>
      </c>
      <c r="G2158">
        <v>5.0999999999999996</v>
      </c>
      <c r="H2158">
        <v>12282677</v>
      </c>
      <c r="I2158">
        <v>14000000</v>
      </c>
      <c r="J2158">
        <f t="shared" si="33"/>
        <v>-1717323</v>
      </c>
      <c r="K2158">
        <f>Table1[[#This Row],[Profit]]*100/Table1[[#This Row],[budget]]</f>
        <v>-12.266592857142857</v>
      </c>
      <c r="M2158" t="s">
        <v>1630</v>
      </c>
    </row>
    <row r="2159" spans="1:16" x14ac:dyDescent="0.45">
      <c r="A2159" t="s">
        <v>172</v>
      </c>
      <c r="B2159">
        <v>103</v>
      </c>
      <c r="C2159" t="s">
        <v>36</v>
      </c>
      <c r="D2159" t="s">
        <v>2703</v>
      </c>
      <c r="E2159" t="s">
        <v>11</v>
      </c>
      <c r="F2159">
        <v>2010</v>
      </c>
      <c r="G2159">
        <v>4.2</v>
      </c>
      <c r="H2159">
        <v>131564731</v>
      </c>
      <c r="I2159">
        <v>150000000</v>
      </c>
      <c r="J2159">
        <f t="shared" si="33"/>
        <v>-18435269</v>
      </c>
      <c r="K2159">
        <f>Table1[[#This Row],[Profit]]*100/Table1[[#This Row],[budget]]</f>
        <v>-12.290179333333333</v>
      </c>
      <c r="M2159" t="s">
        <v>178</v>
      </c>
      <c r="N2159" t="s">
        <v>6363</v>
      </c>
      <c r="O2159" t="s">
        <v>6364</v>
      </c>
    </row>
    <row r="2160" spans="1:16" x14ac:dyDescent="0.45">
      <c r="A2160" t="s">
        <v>1121</v>
      </c>
      <c r="B2160">
        <v>112</v>
      </c>
      <c r="C2160" t="s">
        <v>828</v>
      </c>
      <c r="D2160" t="s">
        <v>3918</v>
      </c>
      <c r="E2160" t="s">
        <v>11</v>
      </c>
      <c r="F2160">
        <v>2008</v>
      </c>
      <c r="G2160">
        <v>6.2</v>
      </c>
      <c r="H2160">
        <v>30691439</v>
      </c>
      <c r="I2160">
        <v>35000000</v>
      </c>
      <c r="J2160">
        <f t="shared" si="33"/>
        <v>-4308561</v>
      </c>
      <c r="K2160">
        <f>Table1[[#This Row],[Profit]]*100/Table1[[#This Row],[budget]]</f>
        <v>-12.310174285714286</v>
      </c>
      <c r="M2160" t="s">
        <v>6366</v>
      </c>
    </row>
    <row r="2161" spans="1:16" x14ac:dyDescent="0.45">
      <c r="A2161" t="s">
        <v>1161</v>
      </c>
      <c r="B2161">
        <v>97</v>
      </c>
      <c r="C2161" t="s">
        <v>794</v>
      </c>
      <c r="D2161" t="s">
        <v>4004</v>
      </c>
      <c r="E2161" t="s">
        <v>11</v>
      </c>
      <c r="F2161">
        <v>2000</v>
      </c>
      <c r="G2161">
        <v>5.3</v>
      </c>
      <c r="H2161">
        <v>28927720</v>
      </c>
      <c r="I2161">
        <v>33000000</v>
      </c>
      <c r="J2161">
        <f t="shared" si="33"/>
        <v>-4072280</v>
      </c>
      <c r="K2161">
        <f>Table1[[#This Row],[Profit]]*100/Table1[[#This Row],[budget]]</f>
        <v>-12.340242424242424</v>
      </c>
      <c r="M2161" t="s">
        <v>999</v>
      </c>
      <c r="N2161" t="s">
        <v>6366</v>
      </c>
      <c r="O2161" t="s">
        <v>1426</v>
      </c>
    </row>
    <row r="2162" spans="1:16" x14ac:dyDescent="0.45">
      <c r="A2162" t="s">
        <v>824</v>
      </c>
      <c r="B2162">
        <v>142</v>
      </c>
      <c r="C2162" t="s">
        <v>854</v>
      </c>
      <c r="D2162" t="s">
        <v>4504</v>
      </c>
      <c r="E2162" t="s">
        <v>11</v>
      </c>
      <c r="F2162">
        <v>1999</v>
      </c>
      <c r="G2162">
        <v>6.6</v>
      </c>
      <c r="H2162">
        <v>19283782</v>
      </c>
      <c r="I2162">
        <v>22000000</v>
      </c>
      <c r="J2162">
        <f t="shared" si="33"/>
        <v>-2716218</v>
      </c>
      <c r="K2162">
        <f>Table1[[#This Row],[Profit]]*100/Table1[[#This Row],[budget]]</f>
        <v>-12.346445454545455</v>
      </c>
      <c r="M2162" t="s">
        <v>589</v>
      </c>
      <c r="N2162" t="s">
        <v>2286</v>
      </c>
      <c r="O2162" t="s">
        <v>1426</v>
      </c>
    </row>
    <row r="2163" spans="1:16" x14ac:dyDescent="0.45">
      <c r="A2163" t="s">
        <v>1501</v>
      </c>
      <c r="B2163">
        <v>95</v>
      </c>
      <c r="C2163" t="s">
        <v>1502</v>
      </c>
      <c r="D2163" t="s">
        <v>4626</v>
      </c>
      <c r="E2163" t="s">
        <v>11</v>
      </c>
      <c r="F2163">
        <v>2012</v>
      </c>
      <c r="G2163">
        <v>5</v>
      </c>
      <c r="H2163">
        <v>17529157</v>
      </c>
      <c r="I2163">
        <v>20000000</v>
      </c>
      <c r="J2163">
        <f t="shared" si="33"/>
        <v>-2470843</v>
      </c>
      <c r="K2163">
        <f>Table1[[#This Row],[Profit]]*100/Table1[[#This Row],[budget]]</f>
        <v>-12.354215</v>
      </c>
      <c r="M2163" t="s">
        <v>589</v>
      </c>
      <c r="N2163" t="s">
        <v>999</v>
      </c>
      <c r="O2163" t="s">
        <v>6366</v>
      </c>
      <c r="P2163" t="s">
        <v>1426</v>
      </c>
    </row>
    <row r="2164" spans="1:16" x14ac:dyDescent="0.45">
      <c r="A2164" t="s">
        <v>486</v>
      </c>
      <c r="B2164">
        <v>103</v>
      </c>
      <c r="C2164" t="s">
        <v>696</v>
      </c>
      <c r="D2164" t="s">
        <v>3920</v>
      </c>
      <c r="E2164" t="s">
        <v>11</v>
      </c>
      <c r="F2164">
        <v>1990</v>
      </c>
      <c r="G2164">
        <v>6.2</v>
      </c>
      <c r="H2164">
        <v>30669413</v>
      </c>
      <c r="I2164">
        <v>35000000</v>
      </c>
      <c r="J2164">
        <f t="shared" si="33"/>
        <v>-4330587</v>
      </c>
      <c r="K2164">
        <f>Table1[[#This Row],[Profit]]*100/Table1[[#This Row],[budget]]</f>
        <v>-12.373105714285714</v>
      </c>
      <c r="M2164" t="s">
        <v>999</v>
      </c>
      <c r="N2164" t="s">
        <v>1630</v>
      </c>
    </row>
    <row r="2165" spans="1:16" x14ac:dyDescent="0.45">
      <c r="A2165" t="s">
        <v>1303</v>
      </c>
      <c r="B2165">
        <v>103</v>
      </c>
      <c r="C2165" t="s">
        <v>259</v>
      </c>
      <c r="D2165" t="s">
        <v>4628</v>
      </c>
      <c r="E2165" t="s">
        <v>11</v>
      </c>
      <c r="F2165">
        <v>1995</v>
      </c>
      <c r="G2165">
        <v>6.6</v>
      </c>
      <c r="H2165">
        <v>17518220</v>
      </c>
      <c r="I2165">
        <v>20000000</v>
      </c>
      <c r="J2165">
        <f t="shared" si="33"/>
        <v>-2481780</v>
      </c>
      <c r="K2165">
        <f>Table1[[#This Row],[Profit]]*100/Table1[[#This Row],[budget]]</f>
        <v>-12.408899999999999</v>
      </c>
      <c r="M2165" t="s">
        <v>589</v>
      </c>
      <c r="N2165" t="s">
        <v>2286</v>
      </c>
    </row>
    <row r="2166" spans="1:16" x14ac:dyDescent="0.45">
      <c r="A2166" t="s">
        <v>1569</v>
      </c>
      <c r="B2166">
        <v>110</v>
      </c>
      <c r="C2166" t="s">
        <v>1570</v>
      </c>
      <c r="D2166" t="s">
        <v>4857</v>
      </c>
      <c r="E2166" t="s">
        <v>11</v>
      </c>
      <c r="F2166">
        <v>2014</v>
      </c>
      <c r="G2166">
        <v>3.1</v>
      </c>
      <c r="H2166">
        <v>13998282</v>
      </c>
      <c r="I2166">
        <v>16000000</v>
      </c>
      <c r="J2166">
        <f t="shared" si="33"/>
        <v>-2001718</v>
      </c>
      <c r="K2166">
        <f>Table1[[#This Row],[Profit]]*100/Table1[[#This Row],[budget]]</f>
        <v>-12.510737499999999</v>
      </c>
      <c r="M2166" t="s">
        <v>589</v>
      </c>
      <c r="N2166" t="s">
        <v>6364</v>
      </c>
      <c r="O2166" t="s">
        <v>6366</v>
      </c>
      <c r="P2166" t="s">
        <v>1426</v>
      </c>
    </row>
    <row r="2167" spans="1:16" x14ac:dyDescent="0.45">
      <c r="A2167" t="s">
        <v>2530</v>
      </c>
      <c r="B2167">
        <v>103</v>
      </c>
      <c r="C2167" t="s">
        <v>978</v>
      </c>
      <c r="D2167" t="s">
        <v>6291</v>
      </c>
      <c r="E2167" t="s">
        <v>11</v>
      </c>
      <c r="F2167">
        <v>2002</v>
      </c>
      <c r="G2167">
        <v>6.9</v>
      </c>
      <c r="H2167">
        <v>174682</v>
      </c>
      <c r="I2167">
        <v>200000</v>
      </c>
      <c r="J2167">
        <f t="shared" si="33"/>
        <v>-25318</v>
      </c>
      <c r="K2167">
        <f>Table1[[#This Row],[Profit]]*100/Table1[[#This Row],[budget]]</f>
        <v>-12.659000000000001</v>
      </c>
      <c r="M2167" t="s">
        <v>6360</v>
      </c>
    </row>
    <row r="2168" spans="1:16" x14ac:dyDescent="0.45">
      <c r="A2168" t="s">
        <v>307</v>
      </c>
      <c r="B2168">
        <v>99</v>
      </c>
      <c r="C2168" t="s">
        <v>71</v>
      </c>
      <c r="D2168" t="s">
        <v>3026</v>
      </c>
      <c r="E2168" t="s">
        <v>11</v>
      </c>
      <c r="F2168">
        <v>2001</v>
      </c>
      <c r="G2168">
        <v>6.5</v>
      </c>
      <c r="H2168">
        <v>69772969</v>
      </c>
      <c r="I2168">
        <v>80000000</v>
      </c>
      <c r="J2168">
        <f t="shared" si="33"/>
        <v>-10227031</v>
      </c>
      <c r="K2168">
        <f>Table1[[#This Row],[Profit]]*100/Table1[[#This Row],[budget]]</f>
        <v>-12.783788749999999</v>
      </c>
      <c r="M2168" t="s">
        <v>6359</v>
      </c>
      <c r="N2168" t="s">
        <v>1426</v>
      </c>
    </row>
    <row r="2169" spans="1:16" x14ac:dyDescent="0.45">
      <c r="A2169" t="s">
        <v>824</v>
      </c>
      <c r="B2169">
        <v>108</v>
      </c>
      <c r="C2169" t="s">
        <v>589</v>
      </c>
      <c r="D2169" t="s">
        <v>5032</v>
      </c>
      <c r="E2169" t="s">
        <v>11</v>
      </c>
      <c r="F2169">
        <v>2002</v>
      </c>
      <c r="G2169">
        <v>7.7</v>
      </c>
      <c r="H2169">
        <v>13060843</v>
      </c>
      <c r="I2169">
        <v>15000000</v>
      </c>
      <c r="J2169">
        <f t="shared" si="33"/>
        <v>-1939157</v>
      </c>
      <c r="K2169">
        <f>Table1[[#This Row],[Profit]]*100/Table1[[#This Row],[budget]]</f>
        <v>-12.927713333333333</v>
      </c>
    </row>
    <row r="2170" spans="1:16" x14ac:dyDescent="0.45">
      <c r="A2170" t="s">
        <v>30</v>
      </c>
      <c r="B2170">
        <v>144</v>
      </c>
      <c r="C2170" t="s">
        <v>21</v>
      </c>
      <c r="D2170" t="s">
        <v>2636</v>
      </c>
      <c r="E2170" t="s">
        <v>11</v>
      </c>
      <c r="F2170">
        <v>2016</v>
      </c>
      <c r="G2170">
        <v>7.3</v>
      </c>
      <c r="H2170">
        <v>154985087</v>
      </c>
      <c r="I2170">
        <v>178000000</v>
      </c>
      <c r="J2170">
        <f t="shared" si="33"/>
        <v>-23014913</v>
      </c>
      <c r="K2170">
        <f>Table1[[#This Row],[Profit]]*100/Table1[[#This Row],[budget]]</f>
        <v>-12.929726404494382</v>
      </c>
      <c r="M2170" t="s">
        <v>178</v>
      </c>
      <c r="N2170" t="s">
        <v>1630</v>
      </c>
    </row>
    <row r="2171" spans="1:16" x14ac:dyDescent="0.45">
      <c r="A2171" t="s">
        <v>2509</v>
      </c>
      <c r="B2171">
        <v>88</v>
      </c>
      <c r="C2171" t="s">
        <v>2042</v>
      </c>
      <c r="D2171" t="s">
        <v>6055</v>
      </c>
      <c r="E2171" t="s">
        <v>11</v>
      </c>
      <c r="F2171">
        <v>2005</v>
      </c>
      <c r="G2171">
        <v>7.8</v>
      </c>
      <c r="H2171">
        <v>1523883</v>
      </c>
      <c r="I2171">
        <v>1750211</v>
      </c>
      <c r="J2171">
        <f t="shared" si="33"/>
        <v>-226328</v>
      </c>
      <c r="K2171">
        <f>Table1[[#This Row],[Profit]]*100/Table1[[#This Row],[budget]]</f>
        <v>-12.9314694056888</v>
      </c>
      <c r="M2171" t="s">
        <v>6361</v>
      </c>
    </row>
    <row r="2172" spans="1:16" x14ac:dyDescent="0.45">
      <c r="A2172" t="s">
        <v>1661</v>
      </c>
      <c r="B2172">
        <v>92</v>
      </c>
      <c r="C2172" t="s">
        <v>302</v>
      </c>
      <c r="D2172" t="s">
        <v>4883</v>
      </c>
      <c r="E2172" t="s">
        <v>11</v>
      </c>
      <c r="F2172">
        <v>2004</v>
      </c>
      <c r="G2172">
        <v>4.4000000000000004</v>
      </c>
      <c r="H2172">
        <v>13922211</v>
      </c>
      <c r="I2172">
        <v>16000000</v>
      </c>
      <c r="J2172">
        <f t="shared" si="33"/>
        <v>-2077789</v>
      </c>
      <c r="K2172">
        <f>Table1[[#This Row],[Profit]]*100/Table1[[#This Row],[budget]]</f>
        <v>-12.98618125</v>
      </c>
    </row>
    <row r="2173" spans="1:16" x14ac:dyDescent="0.45">
      <c r="A2173" t="s">
        <v>1665</v>
      </c>
      <c r="B2173">
        <v>91</v>
      </c>
      <c r="C2173" t="s">
        <v>748</v>
      </c>
      <c r="D2173" t="s">
        <v>4897</v>
      </c>
      <c r="E2173" t="s">
        <v>11</v>
      </c>
      <c r="F2173">
        <v>2002</v>
      </c>
      <c r="G2173">
        <v>4.5</v>
      </c>
      <c r="H2173">
        <v>13571817</v>
      </c>
      <c r="I2173">
        <v>15600000</v>
      </c>
      <c r="J2173">
        <f t="shared" si="33"/>
        <v>-2028183</v>
      </c>
      <c r="K2173">
        <f>Table1[[#This Row],[Profit]]*100/Table1[[#This Row],[budget]]</f>
        <v>-13.001173076923077</v>
      </c>
      <c r="M2173" t="s">
        <v>589</v>
      </c>
      <c r="N2173" t="s">
        <v>2286</v>
      </c>
      <c r="O2173" t="s">
        <v>6361</v>
      </c>
    </row>
    <row r="2174" spans="1:16" x14ac:dyDescent="0.45">
      <c r="A2174" t="s">
        <v>1712</v>
      </c>
      <c r="B2174">
        <v>111</v>
      </c>
      <c r="C2174" t="s">
        <v>642</v>
      </c>
      <c r="D2174" t="s">
        <v>4984</v>
      </c>
      <c r="E2174" t="s">
        <v>11</v>
      </c>
      <c r="F2174">
        <v>2009</v>
      </c>
      <c r="G2174">
        <v>6.9</v>
      </c>
      <c r="H2174">
        <v>13034417</v>
      </c>
      <c r="I2174">
        <v>15000000</v>
      </c>
      <c r="J2174">
        <f t="shared" si="33"/>
        <v>-1965583</v>
      </c>
      <c r="K2174">
        <f>Table1[[#This Row],[Profit]]*100/Table1[[#This Row],[budget]]</f>
        <v>-13.103886666666666</v>
      </c>
      <c r="M2174" t="s">
        <v>6361</v>
      </c>
    </row>
    <row r="2175" spans="1:16" x14ac:dyDescent="0.45">
      <c r="A2175" t="s">
        <v>145</v>
      </c>
      <c r="B2175">
        <v>110</v>
      </c>
      <c r="C2175" t="s">
        <v>589</v>
      </c>
      <c r="D2175" t="s">
        <v>5831</v>
      </c>
      <c r="E2175" t="s">
        <v>11</v>
      </c>
      <c r="F2175">
        <v>1988</v>
      </c>
      <c r="G2175">
        <v>7.3</v>
      </c>
      <c r="H2175">
        <v>3468572</v>
      </c>
      <c r="I2175">
        <v>4000000</v>
      </c>
      <c r="J2175">
        <f t="shared" si="33"/>
        <v>-531428</v>
      </c>
      <c r="K2175">
        <f>Table1[[#This Row],[Profit]]*100/Table1[[#This Row],[budget]]</f>
        <v>-13.2857</v>
      </c>
    </row>
    <row r="2176" spans="1:16" x14ac:dyDescent="0.45">
      <c r="A2176" t="s">
        <v>1636</v>
      </c>
      <c r="B2176">
        <v>126</v>
      </c>
      <c r="C2176" t="s">
        <v>589</v>
      </c>
      <c r="D2176" t="s">
        <v>4918</v>
      </c>
      <c r="E2176" t="s">
        <v>11</v>
      </c>
      <c r="F2176">
        <v>2003</v>
      </c>
      <c r="G2176">
        <v>7.6</v>
      </c>
      <c r="H2176">
        <v>13005485</v>
      </c>
      <c r="I2176">
        <v>15000000</v>
      </c>
      <c r="J2176">
        <f t="shared" si="33"/>
        <v>-1994515</v>
      </c>
      <c r="K2176">
        <f>Table1[[#This Row],[Profit]]*100/Table1[[#This Row],[budget]]</f>
        <v>-13.296766666666667</v>
      </c>
    </row>
    <row r="2177" spans="1:16" x14ac:dyDescent="0.45">
      <c r="A2177" t="s">
        <v>684</v>
      </c>
      <c r="B2177">
        <v>94</v>
      </c>
      <c r="C2177" t="s">
        <v>1285</v>
      </c>
      <c r="D2177" t="s">
        <v>4220</v>
      </c>
      <c r="E2177" t="s">
        <v>11</v>
      </c>
      <c r="F2177">
        <v>2010</v>
      </c>
      <c r="G2177">
        <v>5.4</v>
      </c>
      <c r="H2177">
        <v>24268828</v>
      </c>
      <c r="I2177">
        <v>28000000</v>
      </c>
      <c r="J2177">
        <f t="shared" si="33"/>
        <v>-3731172</v>
      </c>
      <c r="K2177">
        <f>Table1[[#This Row],[Profit]]*100/Table1[[#This Row],[budget]]</f>
        <v>-13.325614285714286</v>
      </c>
      <c r="M2177" t="s">
        <v>302</v>
      </c>
      <c r="N2177" t="s">
        <v>6363</v>
      </c>
    </row>
    <row r="2178" spans="1:16" x14ac:dyDescent="0.45">
      <c r="A2178" t="s">
        <v>1122</v>
      </c>
      <c r="B2178">
        <v>101</v>
      </c>
      <c r="C2178" t="s">
        <v>821</v>
      </c>
      <c r="D2178" t="s">
        <v>3919</v>
      </c>
      <c r="E2178" t="s">
        <v>11</v>
      </c>
      <c r="F2178">
        <v>2002</v>
      </c>
      <c r="G2178">
        <v>5.2</v>
      </c>
      <c r="H2178">
        <v>30307804</v>
      </c>
      <c r="I2178">
        <v>35000000</v>
      </c>
      <c r="J2178">
        <f t="shared" ref="J2178:J2241" si="34">H2178-I2178</f>
        <v>-4692196</v>
      </c>
      <c r="K2178">
        <f>Table1[[#This Row],[Profit]]*100/Table1[[#This Row],[budget]]</f>
        <v>-13.406274285714286</v>
      </c>
      <c r="M2178" t="s">
        <v>6364</v>
      </c>
      <c r="N2178" t="s">
        <v>999</v>
      </c>
    </row>
    <row r="2179" spans="1:16" x14ac:dyDescent="0.45">
      <c r="A2179" t="s">
        <v>1029</v>
      </c>
      <c r="B2179">
        <v>125</v>
      </c>
      <c r="C2179" t="s">
        <v>589</v>
      </c>
      <c r="D2179" t="s">
        <v>4772</v>
      </c>
      <c r="E2179" t="s">
        <v>11</v>
      </c>
      <c r="F2179">
        <v>2001</v>
      </c>
      <c r="G2179">
        <v>7.5</v>
      </c>
      <c r="H2179">
        <v>15561627</v>
      </c>
      <c r="I2179">
        <v>18000000</v>
      </c>
      <c r="J2179">
        <f t="shared" si="34"/>
        <v>-2438373</v>
      </c>
      <c r="K2179">
        <f>Table1[[#This Row],[Profit]]*100/Table1[[#This Row],[budget]]</f>
        <v>-13.546516666666667</v>
      </c>
    </row>
    <row r="2180" spans="1:16" x14ac:dyDescent="0.45">
      <c r="A2180" t="s">
        <v>486</v>
      </c>
      <c r="B2180">
        <v>130</v>
      </c>
      <c r="C2180" t="s">
        <v>487</v>
      </c>
      <c r="D2180" t="s">
        <v>3021</v>
      </c>
      <c r="E2180" t="s">
        <v>11</v>
      </c>
      <c r="F2180">
        <v>1998</v>
      </c>
      <c r="G2180">
        <v>5.0999999999999996</v>
      </c>
      <c r="H2180">
        <v>69102910</v>
      </c>
      <c r="I2180">
        <v>80000000</v>
      </c>
      <c r="J2180">
        <f t="shared" si="34"/>
        <v>-10897090</v>
      </c>
      <c r="K2180">
        <f>Table1[[#This Row],[Profit]]*100/Table1[[#This Row],[budget]]</f>
        <v>-13.6213625</v>
      </c>
      <c r="M2180" t="s">
        <v>178</v>
      </c>
      <c r="N2180" t="s">
        <v>6363</v>
      </c>
      <c r="O2180" t="s">
        <v>1630</v>
      </c>
      <c r="P2180" t="s">
        <v>1426</v>
      </c>
    </row>
    <row r="2181" spans="1:16" x14ac:dyDescent="0.45">
      <c r="A2181" t="s">
        <v>151</v>
      </c>
      <c r="B2181">
        <v>83</v>
      </c>
      <c r="C2181" t="s">
        <v>90</v>
      </c>
      <c r="D2181" t="s">
        <v>2846</v>
      </c>
      <c r="E2181" t="s">
        <v>11</v>
      </c>
      <c r="F2181">
        <v>1998</v>
      </c>
      <c r="G2181">
        <v>6.6</v>
      </c>
      <c r="H2181">
        <v>90646554</v>
      </c>
      <c r="I2181">
        <v>105000000</v>
      </c>
      <c r="J2181">
        <f t="shared" si="34"/>
        <v>-14353446</v>
      </c>
      <c r="K2181">
        <f>Table1[[#This Row],[Profit]]*100/Table1[[#This Row],[budget]]</f>
        <v>-13.669948571428572</v>
      </c>
      <c r="M2181" t="s">
        <v>6362</v>
      </c>
      <c r="N2181" t="s">
        <v>302</v>
      </c>
      <c r="O2181" t="s">
        <v>6363</v>
      </c>
    </row>
    <row r="2182" spans="1:16" x14ac:dyDescent="0.45">
      <c r="A2182" t="s">
        <v>825</v>
      </c>
      <c r="B2182">
        <v>144</v>
      </c>
      <c r="C2182" t="s">
        <v>23</v>
      </c>
      <c r="D2182" t="s">
        <v>3225</v>
      </c>
      <c r="E2182" t="s">
        <v>11</v>
      </c>
      <c r="F2182">
        <v>2001</v>
      </c>
      <c r="G2182">
        <v>6.9</v>
      </c>
      <c r="H2182">
        <v>56083966</v>
      </c>
      <c r="I2182">
        <v>65000000</v>
      </c>
      <c r="J2182">
        <f t="shared" si="34"/>
        <v>-8916034</v>
      </c>
      <c r="K2182">
        <f>Table1[[#This Row],[Profit]]*100/Table1[[#This Row],[budget]]</f>
        <v>-13.716975384615385</v>
      </c>
      <c r="M2182" t="s">
        <v>178</v>
      </c>
      <c r="N2182" t="s">
        <v>2286</v>
      </c>
    </row>
    <row r="2183" spans="1:16" x14ac:dyDescent="0.45">
      <c r="A2183" t="s">
        <v>824</v>
      </c>
      <c r="B2183">
        <v>136</v>
      </c>
      <c r="C2183" t="s">
        <v>642</v>
      </c>
      <c r="D2183" t="s">
        <v>4367</v>
      </c>
      <c r="E2183" t="s">
        <v>11</v>
      </c>
      <c r="F2183">
        <v>1998</v>
      </c>
      <c r="G2183">
        <v>6.9</v>
      </c>
      <c r="H2183">
        <v>21554585</v>
      </c>
      <c r="I2183">
        <v>25000000</v>
      </c>
      <c r="J2183">
        <f t="shared" si="34"/>
        <v>-3445415</v>
      </c>
      <c r="K2183">
        <f>Table1[[#This Row],[Profit]]*100/Table1[[#This Row],[budget]]</f>
        <v>-13.78166</v>
      </c>
      <c r="M2183" t="s">
        <v>6361</v>
      </c>
    </row>
    <row r="2184" spans="1:16" x14ac:dyDescent="0.45">
      <c r="A2184" t="s">
        <v>1254</v>
      </c>
      <c r="B2184">
        <v>112</v>
      </c>
      <c r="C2184" t="s">
        <v>589</v>
      </c>
      <c r="D2184" t="s">
        <v>5756</v>
      </c>
      <c r="E2184" t="s">
        <v>11</v>
      </c>
      <c r="F2184">
        <v>1997</v>
      </c>
      <c r="G2184">
        <v>7.7</v>
      </c>
      <c r="H2184">
        <v>4306697</v>
      </c>
      <c r="I2184">
        <v>5000000</v>
      </c>
      <c r="J2184">
        <f t="shared" si="34"/>
        <v>-693303</v>
      </c>
      <c r="K2184">
        <f>Table1[[#This Row],[Profit]]*100/Table1[[#This Row],[budget]]</f>
        <v>-13.866059999999999</v>
      </c>
    </row>
    <row r="2185" spans="1:16" x14ac:dyDescent="0.45">
      <c r="A2185" t="s">
        <v>572</v>
      </c>
      <c r="B2185">
        <v>103</v>
      </c>
      <c r="C2185" t="s">
        <v>456</v>
      </c>
      <c r="D2185" t="s">
        <v>3654</v>
      </c>
      <c r="E2185" t="s">
        <v>11</v>
      </c>
      <c r="F2185">
        <v>2000</v>
      </c>
      <c r="G2185">
        <v>6</v>
      </c>
      <c r="H2185">
        <v>37035515</v>
      </c>
      <c r="I2185">
        <v>43000000</v>
      </c>
      <c r="J2185">
        <f t="shared" si="34"/>
        <v>-5964485</v>
      </c>
      <c r="K2185">
        <f>Table1[[#This Row],[Profit]]*100/Table1[[#This Row],[budget]]</f>
        <v>-13.870895348837209</v>
      </c>
      <c r="M2185" t="s">
        <v>589</v>
      </c>
    </row>
    <row r="2186" spans="1:16" x14ac:dyDescent="0.45">
      <c r="A2186" t="s">
        <v>750</v>
      </c>
      <c r="B2186">
        <v>125</v>
      </c>
      <c r="C2186" t="s">
        <v>204</v>
      </c>
      <c r="D2186" t="s">
        <v>3351</v>
      </c>
      <c r="E2186" t="s">
        <v>11</v>
      </c>
      <c r="F2186">
        <v>2012</v>
      </c>
      <c r="G2186">
        <v>5.9</v>
      </c>
      <c r="H2186">
        <v>49875589</v>
      </c>
      <c r="I2186">
        <v>58000000</v>
      </c>
      <c r="J2186">
        <f t="shared" si="34"/>
        <v>-8124411</v>
      </c>
      <c r="K2186">
        <f>Table1[[#This Row],[Profit]]*100/Table1[[#This Row],[budget]]</f>
        <v>-14.007605172413793</v>
      </c>
      <c r="M2186" t="s">
        <v>178</v>
      </c>
      <c r="N2186" t="s">
        <v>589</v>
      </c>
      <c r="O2186" t="s">
        <v>6367</v>
      </c>
      <c r="P2186" t="s">
        <v>6368</v>
      </c>
    </row>
    <row r="2187" spans="1:16" x14ac:dyDescent="0.45">
      <c r="A2187" t="s">
        <v>1478</v>
      </c>
      <c r="B2187">
        <v>91</v>
      </c>
      <c r="C2187" t="s">
        <v>999</v>
      </c>
      <c r="D2187" t="s">
        <v>3977</v>
      </c>
      <c r="E2187" t="s">
        <v>11</v>
      </c>
      <c r="F2187">
        <v>2002</v>
      </c>
      <c r="G2187">
        <v>5.5</v>
      </c>
      <c r="H2187">
        <v>30079316</v>
      </c>
      <c r="I2187">
        <v>35000000</v>
      </c>
      <c r="J2187">
        <f t="shared" si="34"/>
        <v>-4920684</v>
      </c>
      <c r="K2187">
        <f>Table1[[#This Row],[Profit]]*100/Table1[[#This Row],[budget]]</f>
        <v>-14.059097142857143</v>
      </c>
    </row>
    <row r="2188" spans="1:16" x14ac:dyDescent="0.45">
      <c r="A2188" t="s">
        <v>243</v>
      </c>
      <c r="B2188">
        <v>125</v>
      </c>
      <c r="C2188" t="s">
        <v>244</v>
      </c>
      <c r="D2188" t="s">
        <v>2784</v>
      </c>
      <c r="E2188" t="s">
        <v>11</v>
      </c>
      <c r="F2188">
        <v>1997</v>
      </c>
      <c r="G2188">
        <v>3.7</v>
      </c>
      <c r="H2188">
        <v>107285004</v>
      </c>
      <c r="I2188">
        <v>125000000</v>
      </c>
      <c r="J2188">
        <f t="shared" si="34"/>
        <v>-17714996</v>
      </c>
      <c r="K2188">
        <f>Table1[[#This Row],[Profit]]*100/Table1[[#This Row],[budget]]</f>
        <v>-14.171996800000001</v>
      </c>
    </row>
    <row r="2189" spans="1:16" x14ac:dyDescent="0.45">
      <c r="A2189" t="s">
        <v>104</v>
      </c>
      <c r="B2189">
        <v>118</v>
      </c>
      <c r="C2189" t="s">
        <v>51</v>
      </c>
      <c r="D2189" t="s">
        <v>2644</v>
      </c>
      <c r="E2189" t="s">
        <v>11</v>
      </c>
      <c r="F2189">
        <v>2009</v>
      </c>
      <c r="G2189">
        <v>5.8</v>
      </c>
      <c r="H2189">
        <v>150167630</v>
      </c>
      <c r="I2189">
        <v>175000000</v>
      </c>
      <c r="J2189">
        <f t="shared" si="34"/>
        <v>-24832370</v>
      </c>
      <c r="K2189">
        <f>Table1[[#This Row],[Profit]]*100/Table1[[#This Row],[budget]]</f>
        <v>-14.189925714285714</v>
      </c>
      <c r="M2189" t="s">
        <v>178</v>
      </c>
      <c r="N2189" t="s">
        <v>1630</v>
      </c>
      <c r="O2189" t="s">
        <v>1426</v>
      </c>
    </row>
    <row r="2190" spans="1:16" x14ac:dyDescent="0.45">
      <c r="A2190" t="s">
        <v>1714</v>
      </c>
      <c r="B2190">
        <v>100</v>
      </c>
      <c r="C2190" t="s">
        <v>534</v>
      </c>
      <c r="D2190" t="s">
        <v>5150</v>
      </c>
      <c r="E2190" t="s">
        <v>11</v>
      </c>
      <c r="F2190">
        <v>1992</v>
      </c>
      <c r="G2190">
        <v>7.8</v>
      </c>
      <c r="H2190">
        <v>10725228</v>
      </c>
      <c r="I2190">
        <v>12500000</v>
      </c>
      <c r="J2190">
        <f t="shared" si="34"/>
        <v>-1774772</v>
      </c>
      <c r="K2190">
        <f>Table1[[#This Row],[Profit]]*100/Table1[[#This Row],[budget]]</f>
        <v>-14.198176</v>
      </c>
      <c r="M2190" t="s">
        <v>589</v>
      </c>
      <c r="N2190" t="s">
        <v>6366</v>
      </c>
    </row>
    <row r="2191" spans="1:16" x14ac:dyDescent="0.45">
      <c r="A2191" t="s">
        <v>635</v>
      </c>
      <c r="B2191">
        <v>159</v>
      </c>
      <c r="C2191" t="s">
        <v>357</v>
      </c>
      <c r="D2191" t="s">
        <v>3205</v>
      </c>
      <c r="E2191" t="s">
        <v>11</v>
      </c>
      <c r="F2191">
        <v>1999</v>
      </c>
      <c r="G2191">
        <v>7.3</v>
      </c>
      <c r="H2191">
        <v>55637680</v>
      </c>
      <c r="I2191">
        <v>65000000</v>
      </c>
      <c r="J2191">
        <f t="shared" si="34"/>
        <v>-9362320</v>
      </c>
      <c r="K2191">
        <f>Table1[[#This Row],[Profit]]*100/Table1[[#This Row],[budget]]</f>
        <v>-14.40356923076923</v>
      </c>
      <c r="M2191" t="s">
        <v>6366</v>
      </c>
      <c r="N2191" t="s">
        <v>1426</v>
      </c>
    </row>
    <row r="2192" spans="1:16" x14ac:dyDescent="0.45">
      <c r="A2192" t="s">
        <v>1506</v>
      </c>
      <c r="B2192">
        <v>99</v>
      </c>
      <c r="C2192" t="s">
        <v>1507</v>
      </c>
      <c r="D2192" t="s">
        <v>4629</v>
      </c>
      <c r="E2192" t="s">
        <v>1102</v>
      </c>
      <c r="F2192">
        <v>2004</v>
      </c>
      <c r="G2192">
        <v>7.8</v>
      </c>
      <c r="H2192">
        <v>17104669</v>
      </c>
      <c r="I2192">
        <v>20000000</v>
      </c>
      <c r="J2192">
        <f t="shared" si="34"/>
        <v>-2895331</v>
      </c>
      <c r="K2192">
        <f>Table1[[#This Row],[Profit]]*100/Table1[[#This Row],[budget]]</f>
        <v>-14.476654999999999</v>
      </c>
      <c r="M2192" t="s">
        <v>302</v>
      </c>
      <c r="N2192" t="s">
        <v>6359</v>
      </c>
      <c r="O2192" t="s">
        <v>6364</v>
      </c>
    </row>
    <row r="2193" spans="1:16" x14ac:dyDescent="0.45">
      <c r="A2193" t="s">
        <v>1708</v>
      </c>
      <c r="B2193">
        <v>101</v>
      </c>
      <c r="C2193" t="s">
        <v>10</v>
      </c>
      <c r="D2193" t="s">
        <v>4981</v>
      </c>
      <c r="E2193" t="s">
        <v>11</v>
      </c>
      <c r="F2193">
        <v>2000</v>
      </c>
      <c r="G2193">
        <v>4.5999999999999996</v>
      </c>
      <c r="H2193">
        <v>12801190</v>
      </c>
      <c r="I2193">
        <v>15000000</v>
      </c>
      <c r="J2193">
        <f t="shared" si="34"/>
        <v>-2198810</v>
      </c>
      <c r="K2193">
        <f>Table1[[#This Row],[Profit]]*100/Table1[[#This Row],[budget]]</f>
        <v>-14.658733333333334</v>
      </c>
      <c r="M2193" t="s">
        <v>178</v>
      </c>
      <c r="N2193" t="s">
        <v>6364</v>
      </c>
      <c r="O2193" t="s">
        <v>1630</v>
      </c>
    </row>
    <row r="2194" spans="1:16" x14ac:dyDescent="0.45">
      <c r="A2194" t="s">
        <v>712</v>
      </c>
      <c r="B2194">
        <v>89</v>
      </c>
      <c r="C2194" t="s">
        <v>409</v>
      </c>
      <c r="D2194" t="s">
        <v>3429</v>
      </c>
      <c r="E2194" t="s">
        <v>11</v>
      </c>
      <c r="F2194">
        <v>2001</v>
      </c>
      <c r="G2194">
        <v>5.5</v>
      </c>
      <c r="H2194">
        <v>45207112</v>
      </c>
      <c r="I2194">
        <v>53000000</v>
      </c>
      <c r="J2194">
        <f t="shared" si="34"/>
        <v>-7792888</v>
      </c>
      <c r="K2194">
        <f>Table1[[#This Row],[Profit]]*100/Table1[[#This Row],[budget]]</f>
        <v>-14.703562264150943</v>
      </c>
      <c r="M2194" t="s">
        <v>6366</v>
      </c>
      <c r="N2194" t="s">
        <v>1426</v>
      </c>
    </row>
    <row r="2195" spans="1:16" x14ac:dyDescent="0.45">
      <c r="A2195" t="s">
        <v>746</v>
      </c>
      <c r="B2195">
        <v>87</v>
      </c>
      <c r="C2195" t="s">
        <v>747</v>
      </c>
      <c r="D2195" t="s">
        <v>3236</v>
      </c>
      <c r="E2195" t="s">
        <v>11</v>
      </c>
      <c r="F2195">
        <v>1988</v>
      </c>
      <c r="G2195">
        <v>5.7</v>
      </c>
      <c r="H2195">
        <v>53715611</v>
      </c>
      <c r="I2195">
        <v>63000000</v>
      </c>
      <c r="J2195">
        <f t="shared" si="34"/>
        <v>-9284389</v>
      </c>
      <c r="K2195">
        <f>Table1[[#This Row],[Profit]]*100/Table1[[#This Row],[budget]]</f>
        <v>-14.737125396825396</v>
      </c>
      <c r="M2195" t="s">
        <v>178</v>
      </c>
      <c r="N2195" t="s">
        <v>1426</v>
      </c>
      <c r="O2195" t="s">
        <v>6368</v>
      </c>
    </row>
    <row r="2196" spans="1:16" x14ac:dyDescent="0.45">
      <c r="A2196" t="s">
        <v>765</v>
      </c>
      <c r="B2196">
        <v>112</v>
      </c>
      <c r="C2196" t="s">
        <v>866</v>
      </c>
      <c r="D2196" t="s">
        <v>3611</v>
      </c>
      <c r="E2196" t="s">
        <v>11</v>
      </c>
      <c r="F2196">
        <v>2006</v>
      </c>
      <c r="G2196">
        <v>6.4</v>
      </c>
      <c r="H2196">
        <v>38360195</v>
      </c>
      <c r="I2196">
        <v>45000000</v>
      </c>
      <c r="J2196">
        <f t="shared" si="34"/>
        <v>-6639805</v>
      </c>
      <c r="K2196">
        <f>Table1[[#This Row],[Profit]]*100/Table1[[#This Row],[budget]]</f>
        <v>-14.755122222222223</v>
      </c>
      <c r="M2196" t="s">
        <v>302</v>
      </c>
      <c r="N2196" t="s">
        <v>589</v>
      </c>
    </row>
    <row r="2197" spans="1:16" x14ac:dyDescent="0.45">
      <c r="A2197" t="s">
        <v>523</v>
      </c>
      <c r="B2197">
        <v>110</v>
      </c>
      <c r="C2197" t="s">
        <v>10</v>
      </c>
      <c r="D2197" t="s">
        <v>3055</v>
      </c>
      <c r="E2197" t="s">
        <v>11</v>
      </c>
      <c r="F2197">
        <v>2003</v>
      </c>
      <c r="G2197">
        <v>5.8</v>
      </c>
      <c r="H2197">
        <v>66462600</v>
      </c>
      <c r="I2197">
        <v>78000000</v>
      </c>
      <c r="J2197">
        <f t="shared" si="34"/>
        <v>-11537400</v>
      </c>
      <c r="K2197">
        <f>Table1[[#This Row],[Profit]]*100/Table1[[#This Row],[budget]]</f>
        <v>-14.791538461538462</v>
      </c>
      <c r="M2197" t="s">
        <v>178</v>
      </c>
      <c r="N2197" t="s">
        <v>6364</v>
      </c>
      <c r="O2197" t="s">
        <v>1630</v>
      </c>
    </row>
    <row r="2198" spans="1:16" x14ac:dyDescent="0.45">
      <c r="A2198" t="s">
        <v>2335</v>
      </c>
      <c r="B2198">
        <v>76</v>
      </c>
      <c r="C2198" t="s">
        <v>589</v>
      </c>
      <c r="D2198" t="s">
        <v>6261</v>
      </c>
      <c r="E2198" t="s">
        <v>11</v>
      </c>
      <c r="F2198">
        <v>2006</v>
      </c>
      <c r="G2198">
        <v>6.7</v>
      </c>
      <c r="H2198">
        <v>255352</v>
      </c>
      <c r="I2198">
        <v>300000</v>
      </c>
      <c r="J2198">
        <f t="shared" si="34"/>
        <v>-44648</v>
      </c>
      <c r="K2198">
        <f>Table1[[#This Row],[Profit]]*100/Table1[[#This Row],[budget]]</f>
        <v>-14.882666666666667</v>
      </c>
    </row>
    <row r="2199" spans="1:16" x14ac:dyDescent="0.45">
      <c r="A2199" t="s">
        <v>688</v>
      </c>
      <c r="B2199">
        <v>124</v>
      </c>
      <c r="C2199" t="s">
        <v>48</v>
      </c>
      <c r="D2199" t="s">
        <v>3285</v>
      </c>
      <c r="E2199" t="s">
        <v>11</v>
      </c>
      <c r="F2199">
        <v>1996</v>
      </c>
      <c r="G2199">
        <v>6.1</v>
      </c>
      <c r="H2199">
        <v>51045801</v>
      </c>
      <c r="I2199">
        <v>60000000</v>
      </c>
      <c r="J2199">
        <f t="shared" si="34"/>
        <v>-8954199</v>
      </c>
      <c r="K2199">
        <f>Table1[[#This Row],[Profit]]*100/Table1[[#This Row],[budget]]</f>
        <v>-14.923665</v>
      </c>
      <c r="M2199" t="s">
        <v>2286</v>
      </c>
    </row>
    <row r="2200" spans="1:16" x14ac:dyDescent="0.45">
      <c r="A2200" t="s">
        <v>131</v>
      </c>
      <c r="B2200">
        <v>166</v>
      </c>
      <c r="C2200" t="s">
        <v>132</v>
      </c>
      <c r="D2200" t="s">
        <v>2677</v>
      </c>
      <c r="E2200" t="s">
        <v>11</v>
      </c>
      <c r="F2200">
        <v>2008</v>
      </c>
      <c r="G2200">
        <v>7.8</v>
      </c>
      <c r="H2200">
        <v>127490802</v>
      </c>
      <c r="I2200">
        <v>150000000</v>
      </c>
      <c r="J2200">
        <f t="shared" si="34"/>
        <v>-22509198</v>
      </c>
      <c r="K2200">
        <f>Table1[[#This Row],[Profit]]*100/Table1[[#This Row],[budget]]</f>
        <v>-15.006131999999999</v>
      </c>
      <c r="M2200" t="s">
        <v>6364</v>
      </c>
      <c r="N2200" t="s">
        <v>2286</v>
      </c>
    </row>
    <row r="2201" spans="1:16" x14ac:dyDescent="0.45">
      <c r="A2201" t="s">
        <v>1838</v>
      </c>
      <c r="B2201">
        <v>93</v>
      </c>
      <c r="C2201" t="s">
        <v>302</v>
      </c>
      <c r="D2201" t="s">
        <v>5198</v>
      </c>
      <c r="E2201" t="s">
        <v>11</v>
      </c>
      <c r="F2201">
        <v>2002</v>
      </c>
      <c r="G2201">
        <v>5.4</v>
      </c>
      <c r="H2201">
        <v>10198766</v>
      </c>
      <c r="I2201">
        <v>12000000</v>
      </c>
      <c r="J2201">
        <f t="shared" si="34"/>
        <v>-1801234</v>
      </c>
      <c r="K2201">
        <f>Table1[[#This Row],[Profit]]*100/Table1[[#This Row],[budget]]</f>
        <v>-15.010283333333334</v>
      </c>
    </row>
    <row r="2202" spans="1:16" x14ac:dyDescent="0.45">
      <c r="A2202" t="s">
        <v>2519</v>
      </c>
      <c r="B2202">
        <v>76</v>
      </c>
      <c r="C2202" t="s">
        <v>306</v>
      </c>
      <c r="D2202" t="s">
        <v>6272</v>
      </c>
      <c r="E2202" t="s">
        <v>11</v>
      </c>
      <c r="F2202">
        <v>1996</v>
      </c>
      <c r="G2202">
        <v>6.4</v>
      </c>
      <c r="H2202">
        <v>212285</v>
      </c>
      <c r="I2202">
        <v>250000</v>
      </c>
      <c r="J2202">
        <f t="shared" si="34"/>
        <v>-37715</v>
      </c>
      <c r="K2202">
        <f>Table1[[#This Row],[Profit]]*100/Table1[[#This Row],[budget]]</f>
        <v>-15.086</v>
      </c>
      <c r="M2202" t="s">
        <v>2286</v>
      </c>
    </row>
    <row r="2203" spans="1:16" x14ac:dyDescent="0.45">
      <c r="A2203" t="s">
        <v>732</v>
      </c>
      <c r="B2203">
        <v>103</v>
      </c>
      <c r="C2203" t="s">
        <v>733</v>
      </c>
      <c r="D2203" t="s">
        <v>4054</v>
      </c>
      <c r="E2203" t="s">
        <v>11</v>
      </c>
      <c r="F2203">
        <v>2005</v>
      </c>
      <c r="G2203">
        <v>5.6</v>
      </c>
      <c r="H2203">
        <v>25472967</v>
      </c>
      <c r="I2203">
        <v>30000000</v>
      </c>
      <c r="J2203">
        <f t="shared" si="34"/>
        <v>-4527033</v>
      </c>
      <c r="K2203">
        <f>Table1[[#This Row],[Profit]]*100/Table1[[#This Row],[budget]]</f>
        <v>-15.090109999999999</v>
      </c>
      <c r="M2203" t="s">
        <v>999</v>
      </c>
      <c r="N2203" t="s">
        <v>1426</v>
      </c>
    </row>
    <row r="2204" spans="1:16" x14ac:dyDescent="0.45">
      <c r="A2204" t="s">
        <v>1281</v>
      </c>
      <c r="B2204">
        <v>90</v>
      </c>
      <c r="C2204" t="s">
        <v>259</v>
      </c>
      <c r="D2204" t="s">
        <v>4774</v>
      </c>
      <c r="E2204" t="s">
        <v>11</v>
      </c>
      <c r="F2204">
        <v>2009</v>
      </c>
      <c r="G2204">
        <v>6.5</v>
      </c>
      <c r="H2204">
        <v>15281286</v>
      </c>
      <c r="I2204">
        <v>18000000</v>
      </c>
      <c r="J2204">
        <f t="shared" si="34"/>
        <v>-2718714</v>
      </c>
      <c r="K2204">
        <f>Table1[[#This Row],[Profit]]*100/Table1[[#This Row],[budget]]</f>
        <v>-15.103966666666667</v>
      </c>
      <c r="M2204" t="s">
        <v>589</v>
      </c>
      <c r="N2204" t="s">
        <v>2286</v>
      </c>
    </row>
    <row r="2205" spans="1:16" x14ac:dyDescent="0.45">
      <c r="A2205" t="s">
        <v>335</v>
      </c>
      <c r="B2205">
        <v>110</v>
      </c>
      <c r="C2205" t="s">
        <v>711</v>
      </c>
      <c r="D2205" t="s">
        <v>3679</v>
      </c>
      <c r="E2205" t="s">
        <v>11</v>
      </c>
      <c r="F2205">
        <v>1997</v>
      </c>
      <c r="G2205">
        <v>5.7</v>
      </c>
      <c r="H2205">
        <v>33927476</v>
      </c>
      <c r="I2205">
        <v>40000000</v>
      </c>
      <c r="J2205">
        <f t="shared" si="34"/>
        <v>-6072524</v>
      </c>
      <c r="K2205">
        <f>Table1[[#This Row],[Profit]]*100/Table1[[#This Row],[budget]]</f>
        <v>-15.18131</v>
      </c>
      <c r="M2205" t="s">
        <v>6366</v>
      </c>
      <c r="N2205" t="s">
        <v>1630</v>
      </c>
      <c r="O2205" t="s">
        <v>1426</v>
      </c>
    </row>
    <row r="2206" spans="1:16" x14ac:dyDescent="0.45">
      <c r="A2206" t="s">
        <v>689</v>
      </c>
      <c r="B2206">
        <v>93</v>
      </c>
      <c r="C2206" t="s">
        <v>60</v>
      </c>
      <c r="D2206" t="s">
        <v>3286</v>
      </c>
      <c r="E2206" t="s">
        <v>11</v>
      </c>
      <c r="F2206">
        <v>2008</v>
      </c>
      <c r="G2206">
        <v>6.1</v>
      </c>
      <c r="H2206">
        <v>50818750</v>
      </c>
      <c r="I2206">
        <v>60000000</v>
      </c>
      <c r="J2206">
        <f t="shared" si="34"/>
        <v>-9181250</v>
      </c>
      <c r="K2206">
        <f>Table1[[#This Row],[Profit]]*100/Table1[[#This Row],[budget]]</f>
        <v>-15.302083333333334</v>
      </c>
      <c r="M2206" t="s">
        <v>6362</v>
      </c>
      <c r="N2206" t="s">
        <v>302</v>
      </c>
      <c r="O2206" t="s">
        <v>6363</v>
      </c>
      <c r="P2206" t="s">
        <v>6364</v>
      </c>
    </row>
    <row r="2207" spans="1:16" x14ac:dyDescent="0.45">
      <c r="A2207" t="s">
        <v>697</v>
      </c>
      <c r="B2207">
        <v>96</v>
      </c>
      <c r="C2207" t="s">
        <v>60</v>
      </c>
      <c r="D2207" t="s">
        <v>3292</v>
      </c>
      <c r="E2207" t="s">
        <v>11</v>
      </c>
      <c r="F2207">
        <v>2014</v>
      </c>
      <c r="G2207">
        <v>6.8</v>
      </c>
      <c r="H2207">
        <v>50807639</v>
      </c>
      <c r="I2207">
        <v>60000000</v>
      </c>
      <c r="J2207">
        <f t="shared" si="34"/>
        <v>-9192361</v>
      </c>
      <c r="K2207">
        <f>Table1[[#This Row],[Profit]]*100/Table1[[#This Row],[budget]]</f>
        <v>-15.320601666666667</v>
      </c>
      <c r="M2207" t="s">
        <v>6362</v>
      </c>
      <c r="N2207" t="s">
        <v>302</v>
      </c>
      <c r="O2207" t="s">
        <v>6363</v>
      </c>
      <c r="P2207" t="s">
        <v>6364</v>
      </c>
    </row>
    <row r="2208" spans="1:16" x14ac:dyDescent="0.45">
      <c r="A2208" t="s">
        <v>1707</v>
      </c>
      <c r="B2208">
        <v>85</v>
      </c>
      <c r="C2208" t="s">
        <v>90</v>
      </c>
      <c r="D2208" t="s">
        <v>4980</v>
      </c>
      <c r="E2208" t="s">
        <v>11</v>
      </c>
      <c r="F2208">
        <v>2008</v>
      </c>
      <c r="G2208">
        <v>5.7</v>
      </c>
      <c r="H2208">
        <v>12701880</v>
      </c>
      <c r="I2208">
        <v>15000000</v>
      </c>
      <c r="J2208">
        <f t="shared" si="34"/>
        <v>-2298120</v>
      </c>
      <c r="K2208">
        <f>Table1[[#This Row],[Profit]]*100/Table1[[#This Row],[budget]]</f>
        <v>-15.3208</v>
      </c>
      <c r="M2208" t="s">
        <v>6362</v>
      </c>
      <c r="N2208" t="s">
        <v>302</v>
      </c>
      <c r="O2208" t="s">
        <v>6363</v>
      </c>
    </row>
    <row r="2209" spans="1:16" x14ac:dyDescent="0.45">
      <c r="A2209" t="s">
        <v>2076</v>
      </c>
      <c r="B2209">
        <v>121</v>
      </c>
      <c r="C2209" t="s">
        <v>48</v>
      </c>
      <c r="D2209" t="s">
        <v>5782</v>
      </c>
      <c r="E2209" t="s">
        <v>1268</v>
      </c>
      <c r="F2209">
        <v>2003</v>
      </c>
      <c r="G2209">
        <v>7.7</v>
      </c>
      <c r="H2209">
        <v>4063859</v>
      </c>
      <c r="I2209">
        <v>4800000</v>
      </c>
      <c r="J2209">
        <f t="shared" si="34"/>
        <v>-736141</v>
      </c>
      <c r="K2209">
        <f>Table1[[#This Row],[Profit]]*100/Table1[[#This Row],[budget]]</f>
        <v>-15.336270833333334</v>
      </c>
      <c r="M2209" t="s">
        <v>2286</v>
      </c>
    </row>
    <row r="2210" spans="1:16" x14ac:dyDescent="0.45">
      <c r="A2210" t="s">
        <v>1018</v>
      </c>
      <c r="B2210">
        <v>102</v>
      </c>
      <c r="C2210" t="s">
        <v>710</v>
      </c>
      <c r="D2210" t="s">
        <v>3755</v>
      </c>
      <c r="E2210" t="s">
        <v>11</v>
      </c>
      <c r="F2210">
        <v>1999</v>
      </c>
      <c r="G2210">
        <v>5.8</v>
      </c>
      <c r="H2210">
        <v>33864342</v>
      </c>
      <c r="I2210">
        <v>40000000</v>
      </c>
      <c r="J2210">
        <f t="shared" si="34"/>
        <v>-6135658</v>
      </c>
      <c r="K2210">
        <f>Table1[[#This Row],[Profit]]*100/Table1[[#This Row],[budget]]</f>
        <v>-15.339145</v>
      </c>
      <c r="M2210" t="s">
        <v>6359</v>
      </c>
      <c r="N2210" t="s">
        <v>2286</v>
      </c>
    </row>
    <row r="2211" spans="1:16" x14ac:dyDescent="0.45">
      <c r="A2211" t="s">
        <v>1379</v>
      </c>
      <c r="B2211">
        <v>95</v>
      </c>
      <c r="C2211" t="s">
        <v>261</v>
      </c>
      <c r="D2211" t="s">
        <v>5345</v>
      </c>
      <c r="E2211" t="s">
        <v>11</v>
      </c>
      <c r="F2211">
        <v>2010</v>
      </c>
      <c r="G2211">
        <v>5.5</v>
      </c>
      <c r="H2211">
        <v>8460995</v>
      </c>
      <c r="I2211">
        <v>10000000</v>
      </c>
      <c r="J2211">
        <f t="shared" si="34"/>
        <v>-1539005</v>
      </c>
      <c r="K2211">
        <f>Table1[[#This Row],[Profit]]*100/Table1[[#This Row],[budget]]</f>
        <v>-15.39005</v>
      </c>
      <c r="M2211" t="s">
        <v>302</v>
      </c>
      <c r="N2211" t="s">
        <v>2286</v>
      </c>
    </row>
    <row r="2212" spans="1:16" x14ac:dyDescent="0.45">
      <c r="A2212" t="s">
        <v>1784</v>
      </c>
      <c r="B2212">
        <v>104</v>
      </c>
      <c r="C2212" t="s">
        <v>129</v>
      </c>
      <c r="D2212" t="s">
        <v>5113</v>
      </c>
      <c r="E2212" t="s">
        <v>11</v>
      </c>
      <c r="F2212">
        <v>2006</v>
      </c>
      <c r="G2212">
        <v>6.3</v>
      </c>
      <c r="H2212">
        <v>10996440</v>
      </c>
      <c r="I2212">
        <v>13000000</v>
      </c>
      <c r="J2212">
        <f t="shared" si="34"/>
        <v>-2003560</v>
      </c>
      <c r="K2212">
        <f>Table1[[#This Row],[Profit]]*100/Table1[[#This Row],[budget]]</f>
        <v>-15.412000000000001</v>
      </c>
      <c r="M2212" t="s">
        <v>589</v>
      </c>
      <c r="N2212" t="s">
        <v>1630</v>
      </c>
    </row>
    <row r="2213" spans="1:16" x14ac:dyDescent="0.45">
      <c r="A2213" t="s">
        <v>1446</v>
      </c>
      <c r="B2213">
        <v>104</v>
      </c>
      <c r="C2213" t="s">
        <v>721</v>
      </c>
      <c r="D2213" t="s">
        <v>4542</v>
      </c>
      <c r="E2213" t="s">
        <v>11</v>
      </c>
      <c r="F2213">
        <v>1999</v>
      </c>
      <c r="G2213">
        <v>4.5999999999999996</v>
      </c>
      <c r="H2213">
        <v>17757087</v>
      </c>
      <c r="I2213">
        <v>21000000</v>
      </c>
      <c r="J2213">
        <f t="shared" si="34"/>
        <v>-3242913</v>
      </c>
      <c r="K2213">
        <f>Table1[[#This Row],[Profit]]*100/Table1[[#This Row],[budget]]</f>
        <v>-15.442442857142858</v>
      </c>
      <c r="M2213" t="s">
        <v>1630</v>
      </c>
      <c r="N2213" t="s">
        <v>1426</v>
      </c>
    </row>
    <row r="2214" spans="1:16" x14ac:dyDescent="0.45">
      <c r="A2214" t="s">
        <v>87</v>
      </c>
      <c r="B2214">
        <v>109</v>
      </c>
      <c r="C2214" t="s">
        <v>854</v>
      </c>
      <c r="D2214" t="s">
        <v>5796</v>
      </c>
      <c r="E2214" t="s">
        <v>11</v>
      </c>
      <c r="F2214">
        <v>1996</v>
      </c>
      <c r="G2214">
        <v>7.4</v>
      </c>
      <c r="H2214">
        <v>3798532</v>
      </c>
      <c r="I2214">
        <v>4500000</v>
      </c>
      <c r="J2214">
        <f t="shared" si="34"/>
        <v>-701468</v>
      </c>
      <c r="K2214">
        <f>Table1[[#This Row],[Profit]]*100/Table1[[#This Row],[budget]]</f>
        <v>-15.588177777777778</v>
      </c>
      <c r="M2214" t="s">
        <v>589</v>
      </c>
      <c r="N2214" t="s">
        <v>2286</v>
      </c>
      <c r="O2214" t="s">
        <v>1426</v>
      </c>
    </row>
    <row r="2215" spans="1:16" x14ac:dyDescent="0.45">
      <c r="A2215" t="s">
        <v>170</v>
      </c>
      <c r="B2215">
        <v>91</v>
      </c>
      <c r="C2215" t="s">
        <v>90</v>
      </c>
      <c r="D2215" t="s">
        <v>2701</v>
      </c>
      <c r="E2215" t="s">
        <v>11</v>
      </c>
      <c r="F2215">
        <v>2007</v>
      </c>
      <c r="G2215">
        <v>6.2</v>
      </c>
      <c r="H2215">
        <v>126597121</v>
      </c>
      <c r="I2215">
        <v>150000000</v>
      </c>
      <c r="J2215">
        <f t="shared" si="34"/>
        <v>-23402879</v>
      </c>
      <c r="K2215">
        <f>Table1[[#This Row],[Profit]]*100/Table1[[#This Row],[budget]]</f>
        <v>-15.601919333333333</v>
      </c>
      <c r="M2215" t="s">
        <v>6362</v>
      </c>
      <c r="N2215" t="s">
        <v>302</v>
      </c>
      <c r="O2215" t="s">
        <v>6363</v>
      </c>
    </row>
    <row r="2216" spans="1:16" x14ac:dyDescent="0.45">
      <c r="A2216" t="s">
        <v>2495</v>
      </c>
      <c r="B2216">
        <v>84</v>
      </c>
      <c r="C2216" t="s">
        <v>259</v>
      </c>
      <c r="D2216" t="s">
        <v>6245</v>
      </c>
      <c r="E2216" t="s">
        <v>11</v>
      </c>
      <c r="F2216">
        <v>2005</v>
      </c>
      <c r="G2216">
        <v>7.1</v>
      </c>
      <c r="H2216">
        <v>379122</v>
      </c>
      <c r="I2216">
        <v>450000</v>
      </c>
      <c r="J2216">
        <f t="shared" si="34"/>
        <v>-70878</v>
      </c>
      <c r="K2216">
        <f>Table1[[#This Row],[Profit]]*100/Table1[[#This Row],[budget]]</f>
        <v>-15.750666666666667</v>
      </c>
      <c r="M2216" t="s">
        <v>589</v>
      </c>
      <c r="N2216" t="s">
        <v>2286</v>
      </c>
    </row>
    <row r="2217" spans="1:16" x14ac:dyDescent="0.45">
      <c r="A2217" t="s">
        <v>160</v>
      </c>
      <c r="B2217">
        <v>105</v>
      </c>
      <c r="C2217" t="s">
        <v>173</v>
      </c>
      <c r="D2217" t="s">
        <v>3289</v>
      </c>
      <c r="E2217" t="s">
        <v>11</v>
      </c>
      <c r="F2217">
        <v>2014</v>
      </c>
      <c r="G2217">
        <v>6.2</v>
      </c>
      <c r="H2217">
        <v>50549107</v>
      </c>
      <c r="I2217">
        <v>60000000</v>
      </c>
      <c r="J2217">
        <f t="shared" si="34"/>
        <v>-9450893</v>
      </c>
      <c r="K2217">
        <f>Table1[[#This Row],[Profit]]*100/Table1[[#This Row],[budget]]</f>
        <v>-15.751488333333333</v>
      </c>
      <c r="M2217" t="s">
        <v>589</v>
      </c>
      <c r="N2217" t="s">
        <v>1426</v>
      </c>
    </row>
    <row r="2218" spans="1:16" x14ac:dyDescent="0.45">
      <c r="A2218" t="s">
        <v>69</v>
      </c>
      <c r="B2218">
        <v>103</v>
      </c>
      <c r="C2218" t="s">
        <v>261</v>
      </c>
      <c r="D2218" t="s">
        <v>3207</v>
      </c>
      <c r="E2218" t="s">
        <v>11</v>
      </c>
      <c r="F2218">
        <v>2012</v>
      </c>
      <c r="G2218">
        <v>6.3</v>
      </c>
      <c r="H2218">
        <v>54758461</v>
      </c>
      <c r="I2218">
        <v>65000000</v>
      </c>
      <c r="J2218">
        <f t="shared" si="34"/>
        <v>-10241539</v>
      </c>
      <c r="K2218">
        <f>Table1[[#This Row],[Profit]]*100/Table1[[#This Row],[budget]]</f>
        <v>-15.756213846153846</v>
      </c>
      <c r="M2218" t="s">
        <v>302</v>
      </c>
      <c r="N2218" t="s">
        <v>2286</v>
      </c>
    </row>
    <row r="2219" spans="1:16" x14ac:dyDescent="0.45">
      <c r="A2219" t="s">
        <v>177</v>
      </c>
      <c r="B2219">
        <v>88</v>
      </c>
      <c r="C2219" t="s">
        <v>405</v>
      </c>
      <c r="D2219" t="s">
        <v>2943</v>
      </c>
      <c r="E2219" t="s">
        <v>11</v>
      </c>
      <c r="F2219">
        <v>2003</v>
      </c>
      <c r="G2219">
        <v>4.9000000000000004</v>
      </c>
      <c r="H2219">
        <v>75817994</v>
      </c>
      <c r="I2219">
        <v>90000000</v>
      </c>
      <c r="J2219">
        <f t="shared" si="34"/>
        <v>-14182006</v>
      </c>
      <c r="K2219">
        <f>Table1[[#This Row],[Profit]]*100/Table1[[#This Row],[budget]]</f>
        <v>-15.757784444444445</v>
      </c>
      <c r="M2219" t="s">
        <v>6363</v>
      </c>
      <c r="N2219" t="s">
        <v>6364</v>
      </c>
      <c r="O2219" t="s">
        <v>999</v>
      </c>
      <c r="P2219" t="s">
        <v>6366</v>
      </c>
    </row>
    <row r="2220" spans="1:16" x14ac:dyDescent="0.45">
      <c r="A2220" t="s">
        <v>1843</v>
      </c>
      <c r="B2220">
        <v>95</v>
      </c>
      <c r="C2220" t="s">
        <v>256</v>
      </c>
      <c r="D2220" t="s">
        <v>5464</v>
      </c>
      <c r="E2220" t="s">
        <v>11</v>
      </c>
      <c r="F2220">
        <v>1992</v>
      </c>
      <c r="G2220">
        <v>5.9</v>
      </c>
      <c r="H2220">
        <v>6739141</v>
      </c>
      <c r="I2220">
        <v>8000000</v>
      </c>
      <c r="J2220">
        <f t="shared" si="34"/>
        <v>-1260859</v>
      </c>
      <c r="K2220">
        <f>Table1[[#This Row],[Profit]]*100/Table1[[#This Row],[budget]]</f>
        <v>-15.760737499999999</v>
      </c>
      <c r="M2220" t="s">
        <v>6359</v>
      </c>
      <c r="N2220" t="s">
        <v>1630</v>
      </c>
      <c r="O2220" t="s">
        <v>1426</v>
      </c>
    </row>
    <row r="2221" spans="1:16" x14ac:dyDescent="0.45">
      <c r="A2221" t="s">
        <v>657</v>
      </c>
      <c r="B2221">
        <v>94</v>
      </c>
      <c r="C2221" t="s">
        <v>259</v>
      </c>
      <c r="D2221" t="s">
        <v>4779</v>
      </c>
      <c r="E2221" t="s">
        <v>11</v>
      </c>
      <c r="F2221">
        <v>2014</v>
      </c>
      <c r="G2221">
        <v>5.7</v>
      </c>
      <c r="H2221">
        <v>15155772</v>
      </c>
      <c r="I2221">
        <v>18000000</v>
      </c>
      <c r="J2221">
        <f t="shared" si="34"/>
        <v>-2844228</v>
      </c>
      <c r="K2221">
        <f>Table1[[#This Row],[Profit]]*100/Table1[[#This Row],[budget]]</f>
        <v>-15.801266666666667</v>
      </c>
      <c r="M2221" t="s">
        <v>589</v>
      </c>
      <c r="N2221" t="s">
        <v>2286</v>
      </c>
    </row>
    <row r="2222" spans="1:16" x14ac:dyDescent="0.45">
      <c r="A2222" t="s">
        <v>32</v>
      </c>
      <c r="B2222">
        <v>106</v>
      </c>
      <c r="C2222" t="s">
        <v>33</v>
      </c>
      <c r="D2222" t="s">
        <v>2598</v>
      </c>
      <c r="E2222" t="s">
        <v>11</v>
      </c>
      <c r="F2222">
        <v>2008</v>
      </c>
      <c r="G2222">
        <v>6.7</v>
      </c>
      <c r="H2222">
        <v>168368427</v>
      </c>
      <c r="I2222">
        <v>200000000</v>
      </c>
      <c r="J2222">
        <f t="shared" si="34"/>
        <v>-31631573</v>
      </c>
      <c r="K2222">
        <f>Table1[[#This Row],[Profit]]*100/Table1[[#This Row],[budget]]</f>
        <v>-15.8157865</v>
      </c>
      <c r="M2222" t="s">
        <v>178</v>
      </c>
    </row>
    <row r="2223" spans="1:16" x14ac:dyDescent="0.45">
      <c r="A2223" t="s">
        <v>69</v>
      </c>
      <c r="B2223">
        <v>107</v>
      </c>
      <c r="C2223" t="s">
        <v>250</v>
      </c>
      <c r="D2223" t="s">
        <v>2792</v>
      </c>
      <c r="E2223" t="s">
        <v>11</v>
      </c>
      <c r="F2223">
        <v>2003</v>
      </c>
      <c r="G2223">
        <v>4.8</v>
      </c>
      <c r="H2223">
        <v>100685880</v>
      </c>
      <c r="I2223">
        <v>120000000</v>
      </c>
      <c r="J2223">
        <f t="shared" si="34"/>
        <v>-19314120</v>
      </c>
      <c r="K2223">
        <f>Table1[[#This Row],[Profit]]*100/Table1[[#This Row],[budget]]</f>
        <v>-16.095099999999999</v>
      </c>
      <c r="M2223" t="s">
        <v>178</v>
      </c>
      <c r="N2223" t="s">
        <v>302</v>
      </c>
      <c r="O2223" t="s">
        <v>6359</v>
      </c>
    </row>
    <row r="2224" spans="1:16" x14ac:dyDescent="0.45">
      <c r="A2224" t="s">
        <v>460</v>
      </c>
      <c r="B2224">
        <v>123</v>
      </c>
      <c r="C2224" t="s">
        <v>589</v>
      </c>
      <c r="D2224" t="s">
        <v>3756</v>
      </c>
      <c r="E2224" t="s">
        <v>11</v>
      </c>
      <c r="F2224">
        <v>2000</v>
      </c>
      <c r="G2224">
        <v>7.2</v>
      </c>
      <c r="H2224">
        <v>33508922</v>
      </c>
      <c r="I2224">
        <v>40000000</v>
      </c>
      <c r="J2224">
        <f t="shared" si="34"/>
        <v>-6491078</v>
      </c>
      <c r="K2224">
        <f>Table1[[#This Row],[Profit]]*100/Table1[[#This Row],[budget]]</f>
        <v>-16.227695000000001</v>
      </c>
    </row>
    <row r="2225" spans="1:16" x14ac:dyDescent="0.45">
      <c r="A2225" t="s">
        <v>1556</v>
      </c>
      <c r="B2225">
        <v>85</v>
      </c>
      <c r="C2225" t="s">
        <v>442</v>
      </c>
      <c r="D2225" t="s">
        <v>4722</v>
      </c>
      <c r="E2225" t="s">
        <v>11</v>
      </c>
      <c r="F2225">
        <v>2000</v>
      </c>
      <c r="G2225">
        <v>3.6</v>
      </c>
      <c r="H2225">
        <v>15911333</v>
      </c>
      <c r="I2225">
        <v>19000000</v>
      </c>
      <c r="J2225">
        <f t="shared" si="34"/>
        <v>-3088667</v>
      </c>
      <c r="K2225">
        <f>Table1[[#This Row],[Profit]]*100/Table1[[#This Row],[budget]]</f>
        <v>-16.256142105263159</v>
      </c>
      <c r="M2225" t="s">
        <v>302</v>
      </c>
      <c r="N2225" t="s">
        <v>589</v>
      </c>
      <c r="O2225" t="s">
        <v>6363</v>
      </c>
      <c r="P2225" t="s">
        <v>6364</v>
      </c>
    </row>
    <row r="2226" spans="1:16" x14ac:dyDescent="0.45">
      <c r="A2226" t="s">
        <v>1709</v>
      </c>
      <c r="B2226">
        <v>121</v>
      </c>
      <c r="C2226" t="s">
        <v>1710</v>
      </c>
      <c r="D2226" t="s">
        <v>4982</v>
      </c>
      <c r="E2226" t="s">
        <v>11</v>
      </c>
      <c r="F2226">
        <v>2006</v>
      </c>
      <c r="G2226">
        <v>6.2</v>
      </c>
      <c r="H2226">
        <v>12549485</v>
      </c>
      <c r="I2226">
        <v>15000000</v>
      </c>
      <c r="J2226">
        <f t="shared" si="34"/>
        <v>-2450515</v>
      </c>
      <c r="K2226">
        <f>Table1[[#This Row],[Profit]]*100/Table1[[#This Row],[budget]]</f>
        <v>-16.336766666666666</v>
      </c>
      <c r="M2226" t="s">
        <v>589</v>
      </c>
      <c r="N2226" t="s">
        <v>6365</v>
      </c>
      <c r="O2226" t="s">
        <v>2286</v>
      </c>
    </row>
    <row r="2227" spans="1:16" x14ac:dyDescent="0.45">
      <c r="A2227" t="s">
        <v>690</v>
      </c>
      <c r="B2227">
        <v>98</v>
      </c>
      <c r="C2227" t="s">
        <v>353</v>
      </c>
      <c r="D2227" t="s">
        <v>3287</v>
      </c>
      <c r="E2227" t="s">
        <v>11</v>
      </c>
      <c r="F2227">
        <v>2002</v>
      </c>
      <c r="G2227">
        <v>5.3</v>
      </c>
      <c r="H2227">
        <v>50189179</v>
      </c>
      <c r="I2227">
        <v>60000000</v>
      </c>
      <c r="J2227">
        <f t="shared" si="34"/>
        <v>-9810821</v>
      </c>
      <c r="K2227">
        <f>Table1[[#This Row],[Profit]]*100/Table1[[#This Row],[budget]]</f>
        <v>-16.351368333333333</v>
      </c>
      <c r="M2227" t="s">
        <v>302</v>
      </c>
      <c r="N2227" t="s">
        <v>1630</v>
      </c>
    </row>
    <row r="2228" spans="1:16" x14ac:dyDescent="0.45">
      <c r="A2228" t="s">
        <v>384</v>
      </c>
      <c r="B2228">
        <v>125</v>
      </c>
      <c r="C2228" t="s">
        <v>527</v>
      </c>
      <c r="D2228" t="s">
        <v>3452</v>
      </c>
      <c r="E2228" t="s">
        <v>11</v>
      </c>
      <c r="F2228">
        <v>2004</v>
      </c>
      <c r="G2228">
        <v>5.0999999999999996</v>
      </c>
      <c r="H2228">
        <v>41814863</v>
      </c>
      <c r="I2228">
        <v>50000000</v>
      </c>
      <c r="J2228">
        <f t="shared" si="34"/>
        <v>-8185137</v>
      </c>
      <c r="K2228">
        <f>Table1[[#This Row],[Profit]]*100/Table1[[#This Row],[budget]]</f>
        <v>-16.370273999999998</v>
      </c>
      <c r="M2228" t="s">
        <v>6366</v>
      </c>
      <c r="N2228" t="s">
        <v>1426</v>
      </c>
    </row>
    <row r="2229" spans="1:16" x14ac:dyDescent="0.45">
      <c r="A2229" t="s">
        <v>633</v>
      </c>
      <c r="B2229">
        <v>155</v>
      </c>
      <c r="C2229" t="s">
        <v>396</v>
      </c>
      <c r="D2229" t="s">
        <v>4067</v>
      </c>
      <c r="E2229" t="s">
        <v>11</v>
      </c>
      <c r="F2229">
        <v>1997</v>
      </c>
      <c r="G2229">
        <v>6.6</v>
      </c>
      <c r="H2229">
        <v>25078937</v>
      </c>
      <c r="I2229">
        <v>30000000</v>
      </c>
      <c r="J2229">
        <f t="shared" si="34"/>
        <v>-4921063</v>
      </c>
      <c r="K2229">
        <f>Table1[[#This Row],[Profit]]*100/Table1[[#This Row],[budget]]</f>
        <v>-16.403543333333332</v>
      </c>
      <c r="M2229" t="s">
        <v>589</v>
      </c>
      <c r="N2229" t="s">
        <v>6366</v>
      </c>
      <c r="O2229" t="s">
        <v>1426</v>
      </c>
    </row>
    <row r="2230" spans="1:16" x14ac:dyDescent="0.45">
      <c r="A2230" t="s">
        <v>691</v>
      </c>
      <c r="B2230">
        <v>92</v>
      </c>
      <c r="C2230" t="s">
        <v>17</v>
      </c>
      <c r="D2230" t="s">
        <v>3288</v>
      </c>
      <c r="E2230" t="s">
        <v>11</v>
      </c>
      <c r="F2230">
        <v>1995</v>
      </c>
      <c r="G2230">
        <v>5.4</v>
      </c>
      <c r="H2230">
        <v>50024083</v>
      </c>
      <c r="I2230">
        <v>60000000</v>
      </c>
      <c r="J2230">
        <f t="shared" si="34"/>
        <v>-9975917</v>
      </c>
      <c r="K2230">
        <f>Table1[[#This Row],[Profit]]*100/Table1[[#This Row],[budget]]</f>
        <v>-16.626528333333333</v>
      </c>
      <c r="M2230" t="s">
        <v>1426</v>
      </c>
    </row>
    <row r="2231" spans="1:16" x14ac:dyDescent="0.45">
      <c r="A2231" t="s">
        <v>1137</v>
      </c>
      <c r="B2231">
        <v>118</v>
      </c>
      <c r="C2231" t="s">
        <v>48</v>
      </c>
      <c r="D2231" t="s">
        <v>5267</v>
      </c>
      <c r="E2231" t="s">
        <v>11</v>
      </c>
      <c r="F2231">
        <v>1993</v>
      </c>
      <c r="G2231">
        <v>7.8</v>
      </c>
      <c r="H2231">
        <v>9170214</v>
      </c>
      <c r="I2231">
        <v>11000000</v>
      </c>
      <c r="J2231">
        <f t="shared" si="34"/>
        <v>-1829786</v>
      </c>
      <c r="K2231">
        <f>Table1[[#This Row],[Profit]]*100/Table1[[#This Row],[budget]]</f>
        <v>-16.63441818181818</v>
      </c>
      <c r="M2231" t="s">
        <v>2286</v>
      </c>
    </row>
    <row r="2232" spans="1:16" x14ac:dyDescent="0.45">
      <c r="A2232" t="s">
        <v>958</v>
      </c>
      <c r="B2232">
        <v>110</v>
      </c>
      <c r="C2232" t="s">
        <v>396</v>
      </c>
      <c r="D2232" t="s">
        <v>4247</v>
      </c>
      <c r="E2232" t="s">
        <v>11</v>
      </c>
      <c r="F2232">
        <v>2006</v>
      </c>
      <c r="G2232">
        <v>7.8</v>
      </c>
      <c r="H2232">
        <v>22494487</v>
      </c>
      <c r="I2232">
        <v>27000000</v>
      </c>
      <c r="J2232">
        <f t="shared" si="34"/>
        <v>-4505513</v>
      </c>
      <c r="K2232">
        <f>Table1[[#This Row],[Profit]]*100/Table1[[#This Row],[budget]]</f>
        <v>-16.687085185185186</v>
      </c>
      <c r="M2232" t="s">
        <v>589</v>
      </c>
      <c r="N2232" t="s">
        <v>6366</v>
      </c>
      <c r="O2232" t="s">
        <v>1426</v>
      </c>
    </row>
    <row r="2233" spans="1:16" x14ac:dyDescent="0.45">
      <c r="A2233" t="s">
        <v>379</v>
      </c>
      <c r="B2233">
        <v>95</v>
      </c>
      <c r="C2233" t="s">
        <v>626</v>
      </c>
      <c r="D2233" t="s">
        <v>3347</v>
      </c>
      <c r="E2233" t="s">
        <v>11</v>
      </c>
      <c r="F2233">
        <v>2005</v>
      </c>
      <c r="G2233">
        <v>6.7</v>
      </c>
      <c r="H2233">
        <v>48291624</v>
      </c>
      <c r="I2233">
        <v>58000000</v>
      </c>
      <c r="J2233">
        <f t="shared" si="34"/>
        <v>-9708376</v>
      </c>
      <c r="K2233">
        <f>Table1[[#This Row],[Profit]]*100/Table1[[#This Row],[budget]]</f>
        <v>-16.738579310344829</v>
      </c>
      <c r="M2233" t="s">
        <v>6364</v>
      </c>
      <c r="N2233" t="s">
        <v>2286</v>
      </c>
    </row>
    <row r="2234" spans="1:16" x14ac:dyDescent="0.45">
      <c r="A2234" t="s">
        <v>83</v>
      </c>
      <c r="B2234">
        <v>158</v>
      </c>
      <c r="C2234" t="s">
        <v>21</v>
      </c>
      <c r="D2234" t="s">
        <v>2614</v>
      </c>
      <c r="E2234" t="s">
        <v>11</v>
      </c>
      <c r="F2234">
        <v>2009</v>
      </c>
      <c r="G2234">
        <v>5.8</v>
      </c>
      <c r="H2234">
        <v>166112167</v>
      </c>
      <c r="I2234">
        <v>200000000</v>
      </c>
      <c r="J2234">
        <f t="shared" si="34"/>
        <v>-33887833</v>
      </c>
      <c r="K2234">
        <f>Table1[[#This Row],[Profit]]*100/Table1[[#This Row],[budget]]</f>
        <v>-16.9439165</v>
      </c>
      <c r="M2234" t="s">
        <v>178</v>
      </c>
      <c r="N2234" t="s">
        <v>1630</v>
      </c>
    </row>
    <row r="2235" spans="1:16" x14ac:dyDescent="0.45">
      <c r="A2235" t="s">
        <v>503</v>
      </c>
      <c r="B2235">
        <v>106</v>
      </c>
      <c r="C2235" t="s">
        <v>166</v>
      </c>
      <c r="D2235" t="s">
        <v>3506</v>
      </c>
      <c r="E2235" t="s">
        <v>11</v>
      </c>
      <c r="F2235">
        <v>1990</v>
      </c>
      <c r="G2235">
        <v>6.3</v>
      </c>
      <c r="H2235">
        <v>41482207</v>
      </c>
      <c r="I2235">
        <v>50000000</v>
      </c>
      <c r="J2235">
        <f t="shared" si="34"/>
        <v>-8517793</v>
      </c>
      <c r="K2235">
        <f>Table1[[#This Row],[Profit]]*100/Table1[[#This Row],[budget]]</f>
        <v>-17.035585999999999</v>
      </c>
      <c r="M2235" t="s">
        <v>6364</v>
      </c>
      <c r="N2235" t="s">
        <v>999</v>
      </c>
    </row>
    <row r="2236" spans="1:16" x14ac:dyDescent="0.45">
      <c r="A2236" t="s">
        <v>1125</v>
      </c>
      <c r="B2236">
        <v>109</v>
      </c>
      <c r="C2236" t="s">
        <v>101</v>
      </c>
      <c r="D2236" t="s">
        <v>3925</v>
      </c>
      <c r="E2236" t="s">
        <v>11</v>
      </c>
      <c r="F2236">
        <v>2010</v>
      </c>
      <c r="G2236">
        <v>6.1</v>
      </c>
      <c r="H2236">
        <v>28995450</v>
      </c>
      <c r="I2236">
        <v>35000000</v>
      </c>
      <c r="J2236">
        <f t="shared" si="34"/>
        <v>-6004550</v>
      </c>
      <c r="K2236">
        <f>Table1[[#This Row],[Profit]]*100/Table1[[#This Row],[budget]]</f>
        <v>-17.155857142857144</v>
      </c>
      <c r="M2236" t="s">
        <v>6363</v>
      </c>
      <c r="N2236" t="s">
        <v>6364</v>
      </c>
    </row>
    <row r="2237" spans="1:16" x14ac:dyDescent="0.45">
      <c r="A2237" t="s">
        <v>29</v>
      </c>
      <c r="B2237">
        <v>215</v>
      </c>
      <c r="C2237" t="s">
        <v>195</v>
      </c>
      <c r="D2237" t="s">
        <v>2757</v>
      </c>
      <c r="E2237" t="s">
        <v>11</v>
      </c>
      <c r="F2237">
        <v>2009</v>
      </c>
      <c r="G2237">
        <v>7.7</v>
      </c>
      <c r="H2237">
        <v>107503316</v>
      </c>
      <c r="I2237">
        <v>130000000</v>
      </c>
      <c r="J2237">
        <f t="shared" si="34"/>
        <v>-22496684</v>
      </c>
      <c r="K2237">
        <f>Table1[[#This Row],[Profit]]*100/Table1[[#This Row],[budget]]</f>
        <v>-17.305141538461537</v>
      </c>
      <c r="M2237" t="s">
        <v>589</v>
      </c>
      <c r="N2237" t="s">
        <v>6366</v>
      </c>
      <c r="O2237" t="s">
        <v>1630</v>
      </c>
    </row>
    <row r="2238" spans="1:16" x14ac:dyDescent="0.45">
      <c r="A2238" t="s">
        <v>460</v>
      </c>
      <c r="B2238">
        <v>124</v>
      </c>
      <c r="C2238" t="s">
        <v>17</v>
      </c>
      <c r="D2238" t="s">
        <v>3508</v>
      </c>
      <c r="E2238" t="s">
        <v>11</v>
      </c>
      <c r="F2238">
        <v>1997</v>
      </c>
      <c r="G2238">
        <v>5.9</v>
      </c>
      <c r="H2238">
        <v>41256277</v>
      </c>
      <c r="I2238">
        <v>50000000</v>
      </c>
      <c r="J2238">
        <f t="shared" si="34"/>
        <v>-8743723</v>
      </c>
      <c r="K2238">
        <f>Table1[[#This Row],[Profit]]*100/Table1[[#This Row],[budget]]</f>
        <v>-17.487445999999998</v>
      </c>
      <c r="M2238" t="s">
        <v>1426</v>
      </c>
    </row>
    <row r="2239" spans="1:16" x14ac:dyDescent="0.45">
      <c r="A2239" t="s">
        <v>488</v>
      </c>
      <c r="B2239">
        <v>129</v>
      </c>
      <c r="C2239" t="s">
        <v>406</v>
      </c>
      <c r="D2239" t="s">
        <v>3022</v>
      </c>
      <c r="E2239" t="s">
        <v>11</v>
      </c>
      <c r="F2239">
        <v>2004</v>
      </c>
      <c r="G2239">
        <v>6.6</v>
      </c>
      <c r="H2239">
        <v>65948711</v>
      </c>
      <c r="I2239">
        <v>80000000</v>
      </c>
      <c r="J2239">
        <f t="shared" si="34"/>
        <v>-14051289</v>
      </c>
      <c r="K2239">
        <f>Table1[[#This Row],[Profit]]*100/Table1[[#This Row],[budget]]</f>
        <v>-17.56411125</v>
      </c>
      <c r="M2239" t="s">
        <v>6366</v>
      </c>
      <c r="N2239" t="s">
        <v>1630</v>
      </c>
      <c r="O2239" t="s">
        <v>1426</v>
      </c>
    </row>
    <row r="2240" spans="1:16" x14ac:dyDescent="0.45">
      <c r="A2240" t="s">
        <v>278</v>
      </c>
      <c r="B2240">
        <v>93</v>
      </c>
      <c r="C2240" t="s">
        <v>17</v>
      </c>
      <c r="D2240" t="s">
        <v>4472</v>
      </c>
      <c r="E2240" t="s">
        <v>11</v>
      </c>
      <c r="F2240">
        <v>2011</v>
      </c>
      <c r="G2240">
        <v>5.8</v>
      </c>
      <c r="H2240">
        <v>18934858</v>
      </c>
      <c r="I2240">
        <v>23000000</v>
      </c>
      <c r="J2240">
        <f t="shared" si="34"/>
        <v>-4065142</v>
      </c>
      <c r="K2240">
        <f>Table1[[#This Row],[Profit]]*100/Table1[[#This Row],[budget]]</f>
        <v>-17.674530434782607</v>
      </c>
      <c r="M2240" t="s">
        <v>1426</v>
      </c>
    </row>
    <row r="2241" spans="1:16" x14ac:dyDescent="0.45">
      <c r="A2241" t="s">
        <v>282</v>
      </c>
      <c r="B2241">
        <v>119</v>
      </c>
      <c r="C2241" t="s">
        <v>283</v>
      </c>
      <c r="D2241" t="s">
        <v>2800</v>
      </c>
      <c r="E2241" t="s">
        <v>11</v>
      </c>
      <c r="F2241">
        <v>2011</v>
      </c>
      <c r="G2241">
        <v>5.8</v>
      </c>
      <c r="H2241">
        <v>98780042</v>
      </c>
      <c r="I2241">
        <v>120000000</v>
      </c>
      <c r="J2241">
        <f t="shared" si="34"/>
        <v>-21219958</v>
      </c>
      <c r="K2241">
        <f>Table1[[#This Row],[Profit]]*100/Table1[[#This Row],[budget]]</f>
        <v>-17.683298333333333</v>
      </c>
      <c r="M2241" t="s">
        <v>302</v>
      </c>
      <c r="N2241" t="s">
        <v>6359</v>
      </c>
      <c r="O2241" t="s">
        <v>1630</v>
      </c>
      <c r="P2241" t="s">
        <v>1426</v>
      </c>
    </row>
    <row r="2242" spans="1:16" x14ac:dyDescent="0.45">
      <c r="A2242" t="s">
        <v>232</v>
      </c>
      <c r="B2242">
        <v>102</v>
      </c>
      <c r="C2242" t="s">
        <v>306</v>
      </c>
      <c r="D2242" t="s">
        <v>4773</v>
      </c>
      <c r="E2242" t="s">
        <v>11</v>
      </c>
      <c r="F2242">
        <v>2009</v>
      </c>
      <c r="G2242">
        <v>5.3</v>
      </c>
      <c r="H2242">
        <v>14793904</v>
      </c>
      <c r="I2242">
        <v>18000000</v>
      </c>
      <c r="J2242">
        <f t="shared" ref="J2242:J2305" si="35">H2242-I2242</f>
        <v>-3206096</v>
      </c>
      <c r="K2242">
        <f>Table1[[#This Row],[Profit]]*100/Table1[[#This Row],[budget]]</f>
        <v>-17.811644444444443</v>
      </c>
      <c r="M2242" t="s">
        <v>2286</v>
      </c>
    </row>
    <row r="2243" spans="1:16" x14ac:dyDescent="0.45">
      <c r="A2243" t="s">
        <v>494</v>
      </c>
      <c r="B2243">
        <v>102</v>
      </c>
      <c r="C2243" t="s">
        <v>456</v>
      </c>
      <c r="D2243" t="s">
        <v>3757</v>
      </c>
      <c r="E2243" t="s">
        <v>11</v>
      </c>
      <c r="F2243">
        <v>2008</v>
      </c>
      <c r="G2243">
        <v>5.7</v>
      </c>
      <c r="H2243">
        <v>32853640</v>
      </c>
      <c r="I2243">
        <v>40000000</v>
      </c>
      <c r="J2243">
        <f t="shared" si="35"/>
        <v>-7146360</v>
      </c>
      <c r="K2243">
        <f>Table1[[#This Row],[Profit]]*100/Table1[[#This Row],[budget]]</f>
        <v>-17.8659</v>
      </c>
      <c r="M2243" t="s">
        <v>589</v>
      </c>
    </row>
    <row r="2244" spans="1:16" x14ac:dyDescent="0.45">
      <c r="A2244" t="s">
        <v>180</v>
      </c>
      <c r="B2244">
        <v>116</v>
      </c>
      <c r="C2244" t="s">
        <v>181</v>
      </c>
      <c r="D2244" t="s">
        <v>2724</v>
      </c>
      <c r="E2244" t="s">
        <v>11</v>
      </c>
      <c r="F2244">
        <v>2016</v>
      </c>
      <c r="G2244">
        <v>5.5</v>
      </c>
      <c r="H2244">
        <v>118099659</v>
      </c>
      <c r="I2244">
        <v>144000000</v>
      </c>
      <c r="J2244">
        <f t="shared" si="35"/>
        <v>-25900341</v>
      </c>
      <c r="K2244">
        <f>Table1[[#This Row],[Profit]]*100/Table1[[#This Row],[budget]]</f>
        <v>-17.986347916666666</v>
      </c>
      <c r="M2244" t="s">
        <v>302</v>
      </c>
      <c r="N2244" t="s">
        <v>6364</v>
      </c>
      <c r="O2244" t="s">
        <v>1630</v>
      </c>
    </row>
    <row r="2245" spans="1:16" x14ac:dyDescent="0.45">
      <c r="A2245" t="s">
        <v>858</v>
      </c>
      <c r="B2245">
        <v>117</v>
      </c>
      <c r="C2245" t="s">
        <v>859</v>
      </c>
      <c r="D2245" t="s">
        <v>3683</v>
      </c>
      <c r="E2245" t="s">
        <v>11</v>
      </c>
      <c r="F2245">
        <v>1996</v>
      </c>
      <c r="G2245">
        <v>4.3</v>
      </c>
      <c r="H2245">
        <v>32800000</v>
      </c>
      <c r="I2245">
        <v>40000000</v>
      </c>
      <c r="J2245">
        <f t="shared" si="35"/>
        <v>-7200000</v>
      </c>
      <c r="K2245">
        <f>Table1[[#This Row],[Profit]]*100/Table1[[#This Row],[budget]]</f>
        <v>-18</v>
      </c>
      <c r="M2245" t="s">
        <v>6359</v>
      </c>
      <c r="N2245" t="s">
        <v>589</v>
      </c>
      <c r="O2245" t="s">
        <v>1426</v>
      </c>
    </row>
    <row r="2246" spans="1:16" x14ac:dyDescent="0.45">
      <c r="A2246" t="s">
        <v>601</v>
      </c>
      <c r="B2246">
        <v>101</v>
      </c>
      <c r="C2246" t="s">
        <v>392</v>
      </c>
      <c r="D2246" t="s">
        <v>3921</v>
      </c>
      <c r="E2246" t="s">
        <v>11</v>
      </c>
      <c r="F2246">
        <v>2008</v>
      </c>
      <c r="G2246">
        <v>6.2</v>
      </c>
      <c r="H2246">
        <v>28687835</v>
      </c>
      <c r="I2246">
        <v>35000000</v>
      </c>
      <c r="J2246">
        <f t="shared" si="35"/>
        <v>-6312165</v>
      </c>
      <c r="K2246">
        <f>Table1[[#This Row],[Profit]]*100/Table1[[#This Row],[budget]]</f>
        <v>-18.034757142857142</v>
      </c>
      <c r="M2246" t="s">
        <v>589</v>
      </c>
      <c r="N2246" t="s">
        <v>1426</v>
      </c>
    </row>
    <row r="2247" spans="1:16" x14ac:dyDescent="0.45">
      <c r="A2247" t="s">
        <v>757</v>
      </c>
      <c r="B2247">
        <v>86</v>
      </c>
      <c r="C2247" t="s">
        <v>758</v>
      </c>
      <c r="D2247" t="s">
        <v>3363</v>
      </c>
      <c r="E2247" t="s">
        <v>11</v>
      </c>
      <c r="F2247">
        <v>2004</v>
      </c>
      <c r="G2247">
        <v>6.2</v>
      </c>
      <c r="H2247">
        <v>45860039</v>
      </c>
      <c r="I2247">
        <v>56000000</v>
      </c>
      <c r="J2247">
        <f t="shared" si="35"/>
        <v>-10139961</v>
      </c>
      <c r="K2247">
        <f>Table1[[#This Row],[Profit]]*100/Table1[[#This Row],[budget]]</f>
        <v>-18.107073214285716</v>
      </c>
      <c r="M2247" t="s">
        <v>6359</v>
      </c>
    </row>
    <row r="2248" spans="1:16" x14ac:dyDescent="0.45">
      <c r="A2248" t="s">
        <v>853</v>
      </c>
      <c r="B2248">
        <v>114</v>
      </c>
      <c r="C2248" t="s">
        <v>854</v>
      </c>
      <c r="D2248" t="s">
        <v>3509</v>
      </c>
      <c r="E2248" t="s">
        <v>11</v>
      </c>
      <c r="F2248">
        <v>2003</v>
      </c>
      <c r="G2248">
        <v>6.5</v>
      </c>
      <c r="H2248">
        <v>40905277</v>
      </c>
      <c r="I2248">
        <v>50000000</v>
      </c>
      <c r="J2248">
        <f t="shared" si="35"/>
        <v>-9094723</v>
      </c>
      <c r="K2248">
        <f>Table1[[#This Row],[Profit]]*100/Table1[[#This Row],[budget]]</f>
        <v>-18.189446</v>
      </c>
      <c r="M2248" t="s">
        <v>589</v>
      </c>
      <c r="N2248" t="s">
        <v>2286</v>
      </c>
      <c r="O2248" t="s">
        <v>1426</v>
      </c>
    </row>
    <row r="2249" spans="1:16" x14ac:dyDescent="0.45">
      <c r="A2249" t="s">
        <v>137</v>
      </c>
      <c r="B2249">
        <v>293</v>
      </c>
      <c r="C2249" t="s">
        <v>1837</v>
      </c>
      <c r="D2249" t="s">
        <v>5075</v>
      </c>
      <c r="E2249" t="s">
        <v>1268</v>
      </c>
      <c r="F2249">
        <v>1981</v>
      </c>
      <c r="G2249">
        <v>8.4</v>
      </c>
      <c r="H2249">
        <v>11433134</v>
      </c>
      <c r="I2249">
        <v>14000000</v>
      </c>
      <c r="J2249">
        <f t="shared" si="35"/>
        <v>-2566866</v>
      </c>
      <c r="K2249">
        <f>Table1[[#This Row],[Profit]]*100/Table1[[#This Row],[budget]]</f>
        <v>-18.334757142857143</v>
      </c>
      <c r="M2249" t="s">
        <v>589</v>
      </c>
      <c r="N2249" t="s">
        <v>1426</v>
      </c>
      <c r="O2249" t="s">
        <v>6368</v>
      </c>
    </row>
    <row r="2250" spans="1:16" x14ac:dyDescent="0.45">
      <c r="A2250" t="s">
        <v>14</v>
      </c>
      <c r="B2250">
        <v>148</v>
      </c>
      <c r="C2250" t="s">
        <v>15</v>
      </c>
      <c r="D2250" t="s">
        <v>2582</v>
      </c>
      <c r="E2250" t="s">
        <v>11</v>
      </c>
      <c r="F2250">
        <v>2015</v>
      </c>
      <c r="G2250">
        <v>6.8</v>
      </c>
      <c r="H2250">
        <v>200074175</v>
      </c>
      <c r="I2250">
        <v>245000000</v>
      </c>
      <c r="J2250">
        <f t="shared" si="35"/>
        <v>-44925825</v>
      </c>
      <c r="K2250">
        <f>Table1[[#This Row],[Profit]]*100/Table1[[#This Row],[budget]]</f>
        <v>-18.337071428571427</v>
      </c>
      <c r="M2250" t="s">
        <v>178</v>
      </c>
      <c r="N2250" t="s">
        <v>1426</v>
      </c>
    </row>
    <row r="2251" spans="1:16" x14ac:dyDescent="0.45">
      <c r="A2251" t="s">
        <v>93</v>
      </c>
      <c r="B2251">
        <v>178</v>
      </c>
      <c r="C2251" t="s">
        <v>311</v>
      </c>
      <c r="D2251" t="s">
        <v>3442</v>
      </c>
      <c r="E2251" t="s">
        <v>11</v>
      </c>
      <c r="F2251">
        <v>1995</v>
      </c>
      <c r="G2251">
        <v>8.1999999999999993</v>
      </c>
      <c r="H2251">
        <v>42438300</v>
      </c>
      <c r="I2251">
        <v>52000000</v>
      </c>
      <c r="J2251">
        <f t="shared" si="35"/>
        <v>-9561700</v>
      </c>
      <c r="K2251">
        <f>Table1[[#This Row],[Profit]]*100/Table1[[#This Row],[budget]]</f>
        <v>-18.387884615384614</v>
      </c>
      <c r="M2251" t="s">
        <v>6359</v>
      </c>
      <c r="N2251" t="s">
        <v>589</v>
      </c>
    </row>
    <row r="2252" spans="1:16" x14ac:dyDescent="0.45">
      <c r="A2252" t="s">
        <v>2366</v>
      </c>
      <c r="B2252">
        <v>95</v>
      </c>
      <c r="C2252" t="s">
        <v>259</v>
      </c>
      <c r="D2252" t="s">
        <v>6097</v>
      </c>
      <c r="E2252" t="s">
        <v>1989</v>
      </c>
      <c r="F2252">
        <v>2007</v>
      </c>
      <c r="G2252">
        <v>7.2</v>
      </c>
      <c r="H2252">
        <v>1060591</v>
      </c>
      <c r="I2252">
        <v>1300000</v>
      </c>
      <c r="J2252">
        <f t="shared" si="35"/>
        <v>-239409</v>
      </c>
      <c r="K2252">
        <f>Table1[[#This Row],[Profit]]*100/Table1[[#This Row],[budget]]</f>
        <v>-18.416076923076922</v>
      </c>
      <c r="M2252" t="s">
        <v>589</v>
      </c>
      <c r="N2252" t="s">
        <v>2286</v>
      </c>
    </row>
    <row r="2253" spans="1:16" x14ac:dyDescent="0.45">
      <c r="A2253" t="s">
        <v>315</v>
      </c>
      <c r="B2253">
        <v>98</v>
      </c>
      <c r="C2253" t="s">
        <v>17</v>
      </c>
      <c r="D2253" t="s">
        <v>2886</v>
      </c>
      <c r="E2253" t="s">
        <v>11</v>
      </c>
      <c r="F2253">
        <v>2010</v>
      </c>
      <c r="G2253">
        <v>6.8</v>
      </c>
      <c r="H2253">
        <v>81557479</v>
      </c>
      <c r="I2253">
        <v>100000000</v>
      </c>
      <c r="J2253">
        <f t="shared" si="35"/>
        <v>-18442521</v>
      </c>
      <c r="K2253">
        <f>Table1[[#This Row],[Profit]]*100/Table1[[#This Row],[budget]]</f>
        <v>-18.442520999999999</v>
      </c>
      <c r="M2253" t="s">
        <v>1426</v>
      </c>
    </row>
    <row r="2254" spans="1:16" x14ac:dyDescent="0.45">
      <c r="A2254" t="s">
        <v>2156</v>
      </c>
      <c r="B2254">
        <v>41</v>
      </c>
      <c r="C2254" t="s">
        <v>19</v>
      </c>
      <c r="D2254" t="s">
        <v>5755</v>
      </c>
      <c r="E2254" t="s">
        <v>11</v>
      </c>
      <c r="F2254">
        <v>2010</v>
      </c>
      <c r="G2254">
        <v>6.9</v>
      </c>
      <c r="H2254">
        <v>4074023</v>
      </c>
      <c r="I2254">
        <v>5000000</v>
      </c>
      <c r="J2254">
        <f t="shared" si="35"/>
        <v>-925977</v>
      </c>
      <c r="K2254">
        <f>Table1[[#This Row],[Profit]]*100/Table1[[#This Row],[budget]]</f>
        <v>-18.519539999999999</v>
      </c>
    </row>
    <row r="2255" spans="1:16" x14ac:dyDescent="0.45">
      <c r="A2255" t="s">
        <v>2371</v>
      </c>
      <c r="B2255">
        <v>114</v>
      </c>
      <c r="C2255" t="s">
        <v>392</v>
      </c>
      <c r="D2255" t="s">
        <v>6076</v>
      </c>
      <c r="E2255" t="s">
        <v>492</v>
      </c>
      <c r="F2255">
        <v>2000</v>
      </c>
      <c r="G2255">
        <v>7.9</v>
      </c>
      <c r="H2255">
        <v>1221261</v>
      </c>
      <c r="I2255">
        <v>1500000</v>
      </c>
      <c r="J2255">
        <f t="shared" si="35"/>
        <v>-278739</v>
      </c>
      <c r="K2255">
        <f>Table1[[#This Row],[Profit]]*100/Table1[[#This Row],[budget]]</f>
        <v>-18.582599999999999</v>
      </c>
      <c r="M2255" t="s">
        <v>589</v>
      </c>
      <c r="N2255" t="s">
        <v>1426</v>
      </c>
    </row>
    <row r="2256" spans="1:16" x14ac:dyDescent="0.45">
      <c r="A2256" t="s">
        <v>1714</v>
      </c>
      <c r="B2256">
        <v>97</v>
      </c>
      <c r="C2256" t="s">
        <v>279</v>
      </c>
      <c r="D2256" t="s">
        <v>4985</v>
      </c>
      <c r="E2256" t="s">
        <v>11</v>
      </c>
      <c r="F2256">
        <v>2003</v>
      </c>
      <c r="G2256">
        <v>6.7</v>
      </c>
      <c r="H2256">
        <v>12212417</v>
      </c>
      <c r="I2256">
        <v>15000000</v>
      </c>
      <c r="J2256">
        <f t="shared" si="35"/>
        <v>-2787583</v>
      </c>
      <c r="K2256">
        <f>Table1[[#This Row],[Profit]]*100/Table1[[#This Row],[budget]]</f>
        <v>-18.583886666666668</v>
      </c>
      <c r="M2256" t="s">
        <v>1426</v>
      </c>
    </row>
    <row r="2257" spans="1:17" x14ac:dyDescent="0.45">
      <c r="A2257" t="s">
        <v>2272</v>
      </c>
      <c r="B2257">
        <v>110</v>
      </c>
      <c r="C2257" t="s">
        <v>1093</v>
      </c>
      <c r="D2257" t="s">
        <v>5885</v>
      </c>
      <c r="E2257" t="s">
        <v>11</v>
      </c>
      <c r="F2257">
        <v>2010</v>
      </c>
      <c r="G2257">
        <v>6.3</v>
      </c>
      <c r="H2257">
        <v>2848578</v>
      </c>
      <c r="I2257">
        <v>3500000</v>
      </c>
      <c r="J2257">
        <f t="shared" si="35"/>
        <v>-651422</v>
      </c>
      <c r="K2257">
        <f>Table1[[#This Row],[Profit]]*100/Table1[[#This Row],[budget]]</f>
        <v>-18.612057142857143</v>
      </c>
      <c r="M2257" t="s">
        <v>6363</v>
      </c>
    </row>
    <row r="2258" spans="1:17" x14ac:dyDescent="0.45">
      <c r="A2258" t="s">
        <v>264</v>
      </c>
      <c r="B2258">
        <v>81</v>
      </c>
      <c r="C2258" t="s">
        <v>123</v>
      </c>
      <c r="D2258" t="s">
        <v>3848</v>
      </c>
      <c r="E2258" t="s">
        <v>11</v>
      </c>
      <c r="F2258">
        <v>2008</v>
      </c>
      <c r="G2258">
        <v>4.5</v>
      </c>
      <c r="H2258">
        <v>30105968</v>
      </c>
      <c r="I2258">
        <v>37000000</v>
      </c>
      <c r="J2258">
        <f t="shared" si="35"/>
        <v>-6894032</v>
      </c>
      <c r="K2258">
        <f>Table1[[#This Row],[Profit]]*100/Table1[[#This Row],[budget]]</f>
        <v>-18.632518918918919</v>
      </c>
      <c r="M2258" t="s">
        <v>6362</v>
      </c>
      <c r="N2258" t="s">
        <v>302</v>
      </c>
      <c r="O2258" t="s">
        <v>6363</v>
      </c>
      <c r="P2258" t="s">
        <v>1630</v>
      </c>
    </row>
    <row r="2259" spans="1:17" x14ac:dyDescent="0.45">
      <c r="A2259" t="s">
        <v>1366</v>
      </c>
      <c r="B2259">
        <v>93</v>
      </c>
      <c r="C2259" t="s">
        <v>663</v>
      </c>
      <c r="D2259" t="s">
        <v>5572</v>
      </c>
      <c r="E2259" t="s">
        <v>11</v>
      </c>
      <c r="F2259">
        <v>2007</v>
      </c>
      <c r="G2259">
        <v>2</v>
      </c>
      <c r="H2259">
        <v>5694308</v>
      </c>
      <c r="I2259">
        <v>7000000</v>
      </c>
      <c r="J2259">
        <f t="shared" si="35"/>
        <v>-1305692</v>
      </c>
      <c r="K2259">
        <f>Table1[[#This Row],[Profit]]*100/Table1[[#This Row],[budget]]</f>
        <v>-18.652742857142858</v>
      </c>
      <c r="M2259" t="s">
        <v>6361</v>
      </c>
    </row>
    <row r="2260" spans="1:17" x14ac:dyDescent="0.45">
      <c r="A2260" t="s">
        <v>2520</v>
      </c>
      <c r="B2260">
        <v>75</v>
      </c>
      <c r="C2260" t="s">
        <v>2521</v>
      </c>
      <c r="D2260" t="s">
        <v>6273</v>
      </c>
      <c r="E2260" t="s">
        <v>11</v>
      </c>
      <c r="F2260">
        <v>1997</v>
      </c>
      <c r="G2260">
        <v>7</v>
      </c>
      <c r="H2260">
        <v>203134</v>
      </c>
      <c r="I2260">
        <v>250000</v>
      </c>
      <c r="J2260">
        <f t="shared" si="35"/>
        <v>-46866</v>
      </c>
      <c r="K2260">
        <f>Table1[[#This Row],[Profit]]*100/Table1[[#This Row],[budget]]</f>
        <v>-18.746400000000001</v>
      </c>
      <c r="M2260" t="s">
        <v>302</v>
      </c>
      <c r="N2260" t="s">
        <v>589</v>
      </c>
      <c r="O2260" t="s">
        <v>6364</v>
      </c>
      <c r="P2260" t="s">
        <v>1630</v>
      </c>
    </row>
    <row r="2261" spans="1:17" x14ac:dyDescent="0.45">
      <c r="A2261" t="s">
        <v>210</v>
      </c>
      <c r="B2261">
        <v>124</v>
      </c>
      <c r="C2261" t="s">
        <v>589</v>
      </c>
      <c r="D2261" t="s">
        <v>4631</v>
      </c>
      <c r="E2261" t="s">
        <v>11</v>
      </c>
      <c r="F2261">
        <v>2003</v>
      </c>
      <c r="G2261">
        <v>7.7</v>
      </c>
      <c r="H2261">
        <v>16248701</v>
      </c>
      <c r="I2261">
        <v>20000000</v>
      </c>
      <c r="J2261">
        <f t="shared" si="35"/>
        <v>-3751299</v>
      </c>
      <c r="K2261">
        <f>Table1[[#This Row],[Profit]]*100/Table1[[#This Row],[budget]]</f>
        <v>-18.756495000000001</v>
      </c>
    </row>
    <row r="2262" spans="1:17" x14ac:dyDescent="0.45">
      <c r="A2262" t="s">
        <v>903</v>
      </c>
      <c r="B2262">
        <v>97</v>
      </c>
      <c r="C2262" t="s">
        <v>392</v>
      </c>
      <c r="D2262" t="s">
        <v>5346</v>
      </c>
      <c r="E2262" t="s">
        <v>11</v>
      </c>
      <c r="F2262">
        <v>2002</v>
      </c>
      <c r="G2262">
        <v>7.4</v>
      </c>
      <c r="H2262">
        <v>8111360</v>
      </c>
      <c r="I2262">
        <v>10000000</v>
      </c>
      <c r="J2262">
        <f t="shared" si="35"/>
        <v>-1888640</v>
      </c>
      <c r="K2262">
        <f>Table1[[#This Row],[Profit]]*100/Table1[[#This Row],[budget]]</f>
        <v>-18.886399999999998</v>
      </c>
      <c r="M2262" t="s">
        <v>589</v>
      </c>
      <c r="N2262" t="s">
        <v>1426</v>
      </c>
    </row>
    <row r="2263" spans="1:17" x14ac:dyDescent="0.45">
      <c r="A2263" t="s">
        <v>765</v>
      </c>
      <c r="B2263">
        <v>114</v>
      </c>
      <c r="C2263" t="s">
        <v>456</v>
      </c>
      <c r="D2263" t="s">
        <v>4470</v>
      </c>
      <c r="E2263" t="s">
        <v>11</v>
      </c>
      <c r="F2263">
        <v>1999</v>
      </c>
      <c r="G2263">
        <v>6.1</v>
      </c>
      <c r="H2263">
        <v>18653615</v>
      </c>
      <c r="I2263">
        <v>23000000</v>
      </c>
      <c r="J2263">
        <f t="shared" si="35"/>
        <v>-4346385</v>
      </c>
      <c r="K2263">
        <f>Table1[[#This Row],[Profit]]*100/Table1[[#This Row],[budget]]</f>
        <v>-18.897326086956522</v>
      </c>
      <c r="M2263" t="s">
        <v>589</v>
      </c>
    </row>
    <row r="2264" spans="1:17" x14ac:dyDescent="0.45">
      <c r="A2264" t="s">
        <v>1031</v>
      </c>
      <c r="B2264">
        <v>90</v>
      </c>
      <c r="C2264" t="s">
        <v>48</v>
      </c>
      <c r="D2264" t="s">
        <v>5663</v>
      </c>
      <c r="E2264" t="s">
        <v>11</v>
      </c>
      <c r="F2264">
        <v>1999</v>
      </c>
      <c r="G2264">
        <v>7.2</v>
      </c>
      <c r="H2264">
        <v>4859475</v>
      </c>
      <c r="I2264">
        <v>6000000</v>
      </c>
      <c r="J2264">
        <f t="shared" si="35"/>
        <v>-1140525</v>
      </c>
      <c r="K2264">
        <f>Table1[[#This Row],[Profit]]*100/Table1[[#This Row],[budget]]</f>
        <v>-19.008749999999999</v>
      </c>
      <c r="M2264" t="s">
        <v>2286</v>
      </c>
    </row>
    <row r="2265" spans="1:17" x14ac:dyDescent="0.45">
      <c r="A2265" t="s">
        <v>223</v>
      </c>
      <c r="B2265">
        <v>138</v>
      </c>
      <c r="C2265" t="s">
        <v>191</v>
      </c>
      <c r="D2265" t="s">
        <v>2776</v>
      </c>
      <c r="E2265" t="s">
        <v>11</v>
      </c>
      <c r="F2265">
        <v>2014</v>
      </c>
      <c r="G2265">
        <v>5.8</v>
      </c>
      <c r="H2265">
        <v>101160529</v>
      </c>
      <c r="I2265">
        <v>125000000</v>
      </c>
      <c r="J2265">
        <f t="shared" si="35"/>
        <v>-23839471</v>
      </c>
      <c r="K2265">
        <f>Table1[[#This Row],[Profit]]*100/Table1[[#This Row],[budget]]</f>
        <v>-19.071576799999999</v>
      </c>
      <c r="M2265" t="s">
        <v>178</v>
      </c>
      <c r="N2265" t="s">
        <v>589</v>
      </c>
    </row>
    <row r="2266" spans="1:17" x14ac:dyDescent="0.45">
      <c r="A2266" t="s">
        <v>252</v>
      </c>
      <c r="B2266">
        <v>109</v>
      </c>
      <c r="C2266" t="s">
        <v>253</v>
      </c>
      <c r="D2266" t="s">
        <v>2807</v>
      </c>
      <c r="E2266" t="s">
        <v>11</v>
      </c>
      <c r="F2266">
        <v>2013</v>
      </c>
      <c r="G2266">
        <v>6.6</v>
      </c>
      <c r="H2266">
        <v>93050117</v>
      </c>
      <c r="I2266">
        <v>115000000</v>
      </c>
      <c r="J2266">
        <f t="shared" si="35"/>
        <v>-21949883</v>
      </c>
      <c r="K2266">
        <f>Table1[[#This Row],[Profit]]*100/Table1[[#This Row],[budget]]</f>
        <v>-19.086854782608697</v>
      </c>
      <c r="M2266" t="s">
        <v>589</v>
      </c>
      <c r="N2266" t="s">
        <v>1630</v>
      </c>
      <c r="O2266" t="s">
        <v>1426</v>
      </c>
    </row>
    <row r="2267" spans="1:17" x14ac:dyDescent="0.45">
      <c r="A2267" t="s">
        <v>2158</v>
      </c>
      <c r="B2267">
        <v>110</v>
      </c>
      <c r="C2267" t="s">
        <v>456</v>
      </c>
      <c r="D2267" t="s">
        <v>5757</v>
      </c>
      <c r="E2267" t="s">
        <v>11</v>
      </c>
      <c r="F2267">
        <v>2008</v>
      </c>
      <c r="G2267">
        <v>6.8</v>
      </c>
      <c r="H2267">
        <v>4040588</v>
      </c>
      <c r="I2267">
        <v>5000000</v>
      </c>
      <c r="J2267">
        <f t="shared" si="35"/>
        <v>-959412</v>
      </c>
      <c r="K2267">
        <f>Table1[[#This Row],[Profit]]*100/Table1[[#This Row],[budget]]</f>
        <v>-19.18824</v>
      </c>
      <c r="M2267" t="s">
        <v>589</v>
      </c>
    </row>
    <row r="2268" spans="1:17" x14ac:dyDescent="0.45">
      <c r="A2268" t="s">
        <v>1635</v>
      </c>
      <c r="B2268">
        <v>89</v>
      </c>
      <c r="C2268" t="s">
        <v>306</v>
      </c>
      <c r="D2268" t="s">
        <v>5344</v>
      </c>
      <c r="E2268" t="s">
        <v>11</v>
      </c>
      <c r="F2268">
        <v>2004</v>
      </c>
      <c r="G2268">
        <v>5.3</v>
      </c>
      <c r="H2268">
        <v>8070311</v>
      </c>
      <c r="I2268">
        <v>10000000</v>
      </c>
      <c r="J2268">
        <f t="shared" si="35"/>
        <v>-1929689</v>
      </c>
      <c r="K2268">
        <f>Table1[[#This Row],[Profit]]*100/Table1[[#This Row],[budget]]</f>
        <v>-19.296890000000001</v>
      </c>
      <c r="M2268" t="s">
        <v>2286</v>
      </c>
    </row>
    <row r="2269" spans="1:17" x14ac:dyDescent="0.45">
      <c r="A2269" t="s">
        <v>639</v>
      </c>
      <c r="B2269">
        <v>122</v>
      </c>
      <c r="C2269" t="s">
        <v>640</v>
      </c>
      <c r="D2269" t="s">
        <v>3208</v>
      </c>
      <c r="E2269" t="s">
        <v>11</v>
      </c>
      <c r="F2269">
        <v>2004</v>
      </c>
      <c r="G2269">
        <v>5.9</v>
      </c>
      <c r="H2269">
        <v>52397389</v>
      </c>
      <c r="I2269">
        <v>65000000</v>
      </c>
      <c r="J2269">
        <f t="shared" si="35"/>
        <v>-12602611</v>
      </c>
      <c r="K2269">
        <f>Table1[[#This Row],[Profit]]*100/Table1[[#This Row],[budget]]</f>
        <v>-19.388632307692308</v>
      </c>
      <c r="M2269" t="s">
        <v>178</v>
      </c>
      <c r="N2269" t="s">
        <v>6364</v>
      </c>
      <c r="O2269" t="s">
        <v>999</v>
      </c>
      <c r="P2269" t="s">
        <v>1630</v>
      </c>
      <c r="Q2269" t="s">
        <v>1426</v>
      </c>
    </row>
    <row r="2270" spans="1:17" x14ac:dyDescent="0.45">
      <c r="A2270" t="s">
        <v>413</v>
      </c>
      <c r="B2270">
        <v>98</v>
      </c>
      <c r="C2270" t="s">
        <v>409</v>
      </c>
      <c r="D2270" t="s">
        <v>3170</v>
      </c>
      <c r="E2270" t="s">
        <v>11</v>
      </c>
      <c r="F2270">
        <v>1998</v>
      </c>
      <c r="G2270">
        <v>5.9</v>
      </c>
      <c r="H2270">
        <v>55585389</v>
      </c>
      <c r="I2270">
        <v>69000000</v>
      </c>
      <c r="J2270">
        <f t="shared" si="35"/>
        <v>-13414611</v>
      </c>
      <c r="K2270">
        <f>Table1[[#This Row],[Profit]]*100/Table1[[#This Row],[budget]]</f>
        <v>-19.441465217391304</v>
      </c>
      <c r="M2270" t="s">
        <v>6366</v>
      </c>
      <c r="N2270" t="s">
        <v>1426</v>
      </c>
    </row>
    <row r="2271" spans="1:17" x14ac:dyDescent="0.45">
      <c r="A2271" t="s">
        <v>335</v>
      </c>
      <c r="B2271">
        <v>121</v>
      </c>
      <c r="C2271" t="s">
        <v>336</v>
      </c>
      <c r="D2271" t="s">
        <v>2989</v>
      </c>
      <c r="E2271" t="s">
        <v>11</v>
      </c>
      <c r="F2271">
        <v>1999</v>
      </c>
      <c r="G2271">
        <v>5.7</v>
      </c>
      <c r="H2271">
        <v>66862068</v>
      </c>
      <c r="I2271">
        <v>83000000</v>
      </c>
      <c r="J2271">
        <f t="shared" si="35"/>
        <v>-16137932</v>
      </c>
      <c r="K2271">
        <f>Table1[[#This Row],[Profit]]*100/Table1[[#This Row],[budget]]</f>
        <v>-19.44329156626506</v>
      </c>
      <c r="M2271" t="s">
        <v>6364</v>
      </c>
      <c r="N2271" t="s">
        <v>999</v>
      </c>
      <c r="O2271" t="s">
        <v>6366</v>
      </c>
    </row>
    <row r="2272" spans="1:17" x14ac:dyDescent="0.45">
      <c r="A2272" t="s">
        <v>223</v>
      </c>
      <c r="B2272">
        <v>102</v>
      </c>
      <c r="C2272" t="s">
        <v>589</v>
      </c>
      <c r="D2272" t="s">
        <v>5797</v>
      </c>
      <c r="E2272" t="s">
        <v>11</v>
      </c>
      <c r="F2272">
        <v>2000</v>
      </c>
      <c r="G2272">
        <v>8.4</v>
      </c>
      <c r="H2272">
        <v>3609278</v>
      </c>
      <c r="I2272">
        <v>4500000</v>
      </c>
      <c r="J2272">
        <f t="shared" si="35"/>
        <v>-890722</v>
      </c>
      <c r="K2272">
        <f>Table1[[#This Row],[Profit]]*100/Table1[[#This Row],[budget]]</f>
        <v>-19.793822222222222</v>
      </c>
    </row>
    <row r="2273" spans="1:18" x14ac:dyDescent="0.45">
      <c r="A2273" t="s">
        <v>515</v>
      </c>
      <c r="B2273">
        <v>106</v>
      </c>
      <c r="C2273" t="s">
        <v>215</v>
      </c>
      <c r="D2273" t="s">
        <v>3929</v>
      </c>
      <c r="E2273" t="s">
        <v>11</v>
      </c>
      <c r="F2273">
        <v>2011</v>
      </c>
      <c r="G2273">
        <v>5</v>
      </c>
      <c r="H2273">
        <v>28064226</v>
      </c>
      <c r="I2273">
        <v>35000000</v>
      </c>
      <c r="J2273">
        <f t="shared" si="35"/>
        <v>-6935774</v>
      </c>
      <c r="K2273">
        <f>Table1[[#This Row],[Profit]]*100/Table1[[#This Row],[budget]]</f>
        <v>-19.816497142857141</v>
      </c>
      <c r="M2273" t="s">
        <v>6366</v>
      </c>
      <c r="N2273" t="s">
        <v>1426</v>
      </c>
    </row>
    <row r="2274" spans="1:18" x14ac:dyDescent="0.45">
      <c r="A2274" t="s">
        <v>1231</v>
      </c>
      <c r="B2274">
        <v>106</v>
      </c>
      <c r="C2274" t="s">
        <v>256</v>
      </c>
      <c r="D2274" t="s">
        <v>4131</v>
      </c>
      <c r="E2274" t="s">
        <v>11</v>
      </c>
      <c r="F2274">
        <v>1995</v>
      </c>
      <c r="G2274">
        <v>5.5</v>
      </c>
      <c r="H2274">
        <v>24048000</v>
      </c>
      <c r="I2274">
        <v>30000000</v>
      </c>
      <c r="J2274">
        <f t="shared" si="35"/>
        <v>-5952000</v>
      </c>
      <c r="K2274">
        <f>Table1[[#This Row],[Profit]]*100/Table1[[#This Row],[budget]]</f>
        <v>-19.84</v>
      </c>
      <c r="M2274" t="s">
        <v>6359</v>
      </c>
      <c r="N2274" t="s">
        <v>1630</v>
      </c>
      <c r="O2274" t="s">
        <v>1426</v>
      </c>
    </row>
    <row r="2275" spans="1:18" x14ac:dyDescent="0.45">
      <c r="A2275" t="s">
        <v>426</v>
      </c>
      <c r="B2275">
        <v>111</v>
      </c>
      <c r="C2275" t="s">
        <v>498</v>
      </c>
      <c r="D2275" t="s">
        <v>3584</v>
      </c>
      <c r="E2275" t="s">
        <v>11</v>
      </c>
      <c r="F2275">
        <v>2008</v>
      </c>
      <c r="G2275">
        <v>6.4</v>
      </c>
      <c r="H2275">
        <v>36064910</v>
      </c>
      <c r="I2275">
        <v>45000000</v>
      </c>
      <c r="J2275">
        <f t="shared" si="35"/>
        <v>-8935090</v>
      </c>
      <c r="K2275">
        <f>Table1[[#This Row],[Profit]]*100/Table1[[#This Row],[budget]]</f>
        <v>-19.855755555555554</v>
      </c>
      <c r="M2275" t="s">
        <v>1630</v>
      </c>
      <c r="N2275" t="s">
        <v>1426</v>
      </c>
    </row>
    <row r="2276" spans="1:18" x14ac:dyDescent="0.45">
      <c r="A2276" t="s">
        <v>563</v>
      </c>
      <c r="B2276">
        <v>91</v>
      </c>
      <c r="C2276" t="s">
        <v>318</v>
      </c>
      <c r="D2276" t="s">
        <v>4266</v>
      </c>
      <c r="E2276" t="s">
        <v>11</v>
      </c>
      <c r="F2276">
        <v>2009</v>
      </c>
      <c r="G2276">
        <v>5.2</v>
      </c>
      <c r="H2276">
        <v>20819129</v>
      </c>
      <c r="I2276">
        <v>26000000</v>
      </c>
      <c r="J2276">
        <f t="shared" si="35"/>
        <v>-5180871</v>
      </c>
      <c r="K2276">
        <f>Table1[[#This Row],[Profit]]*100/Table1[[#This Row],[budget]]</f>
        <v>-19.926426923076924</v>
      </c>
      <c r="M2276" t="s">
        <v>302</v>
      </c>
      <c r="N2276" t="s">
        <v>6359</v>
      </c>
    </row>
    <row r="2277" spans="1:18" x14ac:dyDescent="0.45">
      <c r="A2277" t="s">
        <v>1758</v>
      </c>
      <c r="B2277">
        <v>112</v>
      </c>
      <c r="C2277" t="s">
        <v>1011</v>
      </c>
      <c r="D2277" t="s">
        <v>5062</v>
      </c>
      <c r="E2277" t="s">
        <v>11</v>
      </c>
      <c r="F2277">
        <v>2006</v>
      </c>
      <c r="G2277">
        <v>7</v>
      </c>
      <c r="H2277">
        <v>11204499</v>
      </c>
      <c r="I2277">
        <v>14000000</v>
      </c>
      <c r="J2277">
        <f t="shared" si="35"/>
        <v>-2795501</v>
      </c>
      <c r="K2277">
        <f>Table1[[#This Row],[Profit]]*100/Table1[[#This Row],[budget]]</f>
        <v>-19.967864285714285</v>
      </c>
      <c r="M2277" t="s">
        <v>6367</v>
      </c>
    </row>
    <row r="2278" spans="1:18" x14ac:dyDescent="0.45">
      <c r="A2278" t="s">
        <v>929</v>
      </c>
      <c r="B2278">
        <v>87</v>
      </c>
      <c r="C2278" t="s">
        <v>295</v>
      </c>
      <c r="D2278" t="s">
        <v>3875</v>
      </c>
      <c r="E2278" t="s">
        <v>11</v>
      </c>
      <c r="F2278">
        <v>2003</v>
      </c>
      <c r="G2278">
        <v>6.1</v>
      </c>
      <c r="H2278">
        <v>27972410</v>
      </c>
      <c r="I2278">
        <v>35000000</v>
      </c>
      <c r="J2278">
        <f t="shared" si="35"/>
        <v>-7027590</v>
      </c>
      <c r="K2278">
        <f>Table1[[#This Row],[Profit]]*100/Table1[[#This Row],[budget]]</f>
        <v>-20.07882857142857</v>
      </c>
      <c r="M2278" t="s">
        <v>178</v>
      </c>
      <c r="N2278" t="s">
        <v>302</v>
      </c>
    </row>
    <row r="2279" spans="1:18" x14ac:dyDescent="0.45">
      <c r="A2279" t="s">
        <v>590</v>
      </c>
      <c r="B2279">
        <v>92</v>
      </c>
      <c r="C2279" t="s">
        <v>591</v>
      </c>
      <c r="D2279" t="s">
        <v>3136</v>
      </c>
      <c r="E2279" t="s">
        <v>11</v>
      </c>
      <c r="F2279">
        <v>2014</v>
      </c>
      <c r="G2279">
        <v>6.3</v>
      </c>
      <c r="H2279">
        <v>55942830</v>
      </c>
      <c r="I2279">
        <v>70000000</v>
      </c>
      <c r="J2279">
        <f t="shared" si="35"/>
        <v>-14057170</v>
      </c>
      <c r="K2279">
        <f>Table1[[#This Row],[Profit]]*100/Table1[[#This Row],[budget]]</f>
        <v>-20.081671428571429</v>
      </c>
      <c r="M2279" t="s">
        <v>589</v>
      </c>
      <c r="N2279" t="s">
        <v>6364</v>
      </c>
      <c r="O2279" t="s">
        <v>999</v>
      </c>
      <c r="P2279" t="s">
        <v>6368</v>
      </c>
    </row>
    <row r="2280" spans="1:18" x14ac:dyDescent="0.45">
      <c r="A2280" t="s">
        <v>2227</v>
      </c>
      <c r="B2280">
        <v>102</v>
      </c>
      <c r="C2280" t="s">
        <v>2228</v>
      </c>
      <c r="D2280" t="s">
        <v>5859</v>
      </c>
      <c r="E2280" t="s">
        <v>11</v>
      </c>
      <c r="F2280">
        <v>1948</v>
      </c>
      <c r="G2280">
        <v>7.1</v>
      </c>
      <c r="H2280">
        <v>2956000</v>
      </c>
      <c r="I2280">
        <v>3700000</v>
      </c>
      <c r="J2280">
        <f t="shared" si="35"/>
        <v>-744000</v>
      </c>
      <c r="K2280">
        <f>Table1[[#This Row],[Profit]]*100/Table1[[#This Row],[budget]]</f>
        <v>-20.108108108108109</v>
      </c>
      <c r="M2280" t="s">
        <v>302</v>
      </c>
      <c r="N2280" t="s">
        <v>6365</v>
      </c>
      <c r="O2280" t="s">
        <v>2286</v>
      </c>
    </row>
    <row r="2281" spans="1:18" x14ac:dyDescent="0.45">
      <c r="A2281" t="s">
        <v>2419</v>
      </c>
      <c r="B2281">
        <v>119</v>
      </c>
      <c r="C2281" t="s">
        <v>534</v>
      </c>
      <c r="D2281" t="s">
        <v>6145</v>
      </c>
      <c r="E2281" t="s">
        <v>11</v>
      </c>
      <c r="F2281">
        <v>2001</v>
      </c>
      <c r="G2281">
        <v>7.2</v>
      </c>
      <c r="H2281">
        <v>798341</v>
      </c>
      <c r="I2281">
        <v>1000000</v>
      </c>
      <c r="J2281">
        <f t="shared" si="35"/>
        <v>-201659</v>
      </c>
      <c r="K2281">
        <f>Table1[[#This Row],[Profit]]*100/Table1[[#This Row],[budget]]</f>
        <v>-20.165900000000001</v>
      </c>
      <c r="M2281" t="s">
        <v>589</v>
      </c>
      <c r="N2281" t="s">
        <v>6366</v>
      </c>
    </row>
    <row r="2282" spans="1:18" x14ac:dyDescent="0.45">
      <c r="A2282" t="s">
        <v>56</v>
      </c>
      <c r="B2282">
        <v>113</v>
      </c>
      <c r="C2282" t="s">
        <v>166</v>
      </c>
      <c r="D2282" t="s">
        <v>2853</v>
      </c>
      <c r="E2282" t="s">
        <v>11</v>
      </c>
      <c r="F2282">
        <v>2012</v>
      </c>
      <c r="G2282">
        <v>6.2</v>
      </c>
      <c r="H2282">
        <v>79711678</v>
      </c>
      <c r="I2282">
        <v>100000000</v>
      </c>
      <c r="J2282">
        <f t="shared" si="35"/>
        <v>-20288322</v>
      </c>
      <c r="K2282">
        <f>Table1[[#This Row],[Profit]]*100/Table1[[#This Row],[budget]]</f>
        <v>-20.288322000000001</v>
      </c>
      <c r="M2282" t="s">
        <v>6364</v>
      </c>
      <c r="N2282" t="s">
        <v>999</v>
      </c>
    </row>
    <row r="2283" spans="1:18" x14ac:dyDescent="0.45">
      <c r="A2283" t="s">
        <v>1296</v>
      </c>
      <c r="B2283">
        <v>193</v>
      </c>
      <c r="C2283" t="s">
        <v>398</v>
      </c>
      <c r="D2283" t="s">
        <v>4248</v>
      </c>
      <c r="E2283" t="s">
        <v>11</v>
      </c>
      <c r="F2283">
        <v>1983</v>
      </c>
      <c r="G2283">
        <v>7.9</v>
      </c>
      <c r="H2283">
        <v>21500000</v>
      </c>
      <c r="I2283">
        <v>27000000</v>
      </c>
      <c r="J2283">
        <f t="shared" si="35"/>
        <v>-5500000</v>
      </c>
      <c r="K2283">
        <f>Table1[[#This Row],[Profit]]*100/Table1[[#This Row],[budget]]</f>
        <v>-20.37037037037037</v>
      </c>
      <c r="M2283" t="s">
        <v>589</v>
      </c>
      <c r="N2283" t="s">
        <v>6367</v>
      </c>
    </row>
    <row r="2284" spans="1:18" x14ac:dyDescent="0.45">
      <c r="A2284" t="s">
        <v>163</v>
      </c>
      <c r="B2284">
        <v>88</v>
      </c>
      <c r="C2284" t="s">
        <v>164</v>
      </c>
      <c r="D2284" t="s">
        <v>2697</v>
      </c>
      <c r="E2284" t="s">
        <v>11</v>
      </c>
      <c r="F2284">
        <v>2009</v>
      </c>
      <c r="G2284">
        <v>5.0999999999999996</v>
      </c>
      <c r="H2284">
        <v>119420252</v>
      </c>
      <c r="I2284">
        <v>150000000</v>
      </c>
      <c r="J2284">
        <f t="shared" si="35"/>
        <v>-30579748</v>
      </c>
      <c r="K2284">
        <f>Table1[[#This Row],[Profit]]*100/Table1[[#This Row],[budget]]</f>
        <v>-20.386498666666668</v>
      </c>
      <c r="M2284" t="s">
        <v>178</v>
      </c>
      <c r="N2284" t="s">
        <v>6362</v>
      </c>
      <c r="O2284" t="s">
        <v>302</v>
      </c>
      <c r="P2284" t="s">
        <v>6363</v>
      </c>
      <c r="Q2284" t="s">
        <v>6364</v>
      </c>
      <c r="R2284" t="s">
        <v>1630</v>
      </c>
    </row>
    <row r="2285" spans="1:18" x14ac:dyDescent="0.45">
      <c r="A2285" t="s">
        <v>1020</v>
      </c>
      <c r="B2285">
        <v>129</v>
      </c>
      <c r="C2285" t="s">
        <v>1021</v>
      </c>
      <c r="D2285" t="s">
        <v>3759</v>
      </c>
      <c r="E2285" t="s">
        <v>11</v>
      </c>
      <c r="F2285">
        <v>2011</v>
      </c>
      <c r="G2285">
        <v>6.9</v>
      </c>
      <c r="H2285">
        <v>31836745</v>
      </c>
      <c r="I2285">
        <v>40000000</v>
      </c>
      <c r="J2285">
        <f t="shared" si="35"/>
        <v>-8163255</v>
      </c>
      <c r="K2285">
        <f>Table1[[#This Row],[Profit]]*100/Table1[[#This Row],[budget]]</f>
        <v>-20.408137499999999</v>
      </c>
      <c r="M2285" t="s">
        <v>589</v>
      </c>
      <c r="N2285" t="s">
        <v>6366</v>
      </c>
    </row>
    <row r="2286" spans="1:18" x14ac:dyDescent="0.45">
      <c r="A2286" t="s">
        <v>38</v>
      </c>
      <c r="B2286">
        <v>106</v>
      </c>
      <c r="C2286" t="s">
        <v>39</v>
      </c>
      <c r="D2286" t="s">
        <v>2588</v>
      </c>
      <c r="E2286" t="s">
        <v>11</v>
      </c>
      <c r="F2286">
        <v>2012</v>
      </c>
      <c r="G2286">
        <v>6.8</v>
      </c>
      <c r="H2286">
        <v>179020854</v>
      </c>
      <c r="I2286">
        <v>225000000</v>
      </c>
      <c r="J2286">
        <f t="shared" si="35"/>
        <v>-45979146</v>
      </c>
      <c r="K2286">
        <f>Table1[[#This Row],[Profit]]*100/Table1[[#This Row],[budget]]</f>
        <v>-20.435175999999998</v>
      </c>
      <c r="M2286" t="s">
        <v>178</v>
      </c>
      <c r="N2286" t="s">
        <v>302</v>
      </c>
      <c r="O2286" t="s">
        <v>6363</v>
      </c>
      <c r="P2286" t="s">
        <v>6364</v>
      </c>
      <c r="Q2286" t="s">
        <v>1630</v>
      </c>
    </row>
    <row r="2287" spans="1:18" x14ac:dyDescent="0.45">
      <c r="A2287" t="s">
        <v>857</v>
      </c>
      <c r="B2287">
        <v>119</v>
      </c>
      <c r="C2287" t="s">
        <v>337</v>
      </c>
      <c r="D2287" t="s">
        <v>3512</v>
      </c>
      <c r="E2287" t="s">
        <v>11</v>
      </c>
      <c r="F2287">
        <v>2000</v>
      </c>
      <c r="G2287">
        <v>6.6</v>
      </c>
      <c r="H2287">
        <v>39778599</v>
      </c>
      <c r="I2287">
        <v>50000000</v>
      </c>
      <c r="J2287">
        <f t="shared" si="35"/>
        <v>-10221401</v>
      </c>
      <c r="K2287">
        <f>Table1[[#This Row],[Profit]]*100/Table1[[#This Row],[budget]]</f>
        <v>-20.442802</v>
      </c>
      <c r="M2287" t="s">
        <v>589</v>
      </c>
      <c r="N2287" t="s">
        <v>1426</v>
      </c>
    </row>
    <row r="2288" spans="1:18" x14ac:dyDescent="0.45">
      <c r="A2288" t="s">
        <v>2010</v>
      </c>
      <c r="B2288">
        <v>101</v>
      </c>
      <c r="C2288" t="s">
        <v>259</v>
      </c>
      <c r="D2288" t="s">
        <v>5500</v>
      </c>
      <c r="E2288" t="s">
        <v>11</v>
      </c>
      <c r="F2288">
        <v>2010</v>
      </c>
      <c r="G2288">
        <v>7.2</v>
      </c>
      <c r="H2288">
        <v>6350058</v>
      </c>
      <c r="I2288">
        <v>8000000</v>
      </c>
      <c r="J2288">
        <f t="shared" si="35"/>
        <v>-1649942</v>
      </c>
      <c r="K2288">
        <f>Table1[[#This Row],[Profit]]*100/Table1[[#This Row],[budget]]</f>
        <v>-20.624275000000001</v>
      </c>
      <c r="M2288" t="s">
        <v>589</v>
      </c>
      <c r="N2288" t="s">
        <v>2286</v>
      </c>
    </row>
    <row r="2289" spans="1:17" x14ac:dyDescent="0.45">
      <c r="A2289" t="s">
        <v>188</v>
      </c>
      <c r="B2289">
        <v>154</v>
      </c>
      <c r="C2289" t="s">
        <v>190</v>
      </c>
      <c r="D2289" t="s">
        <v>2731</v>
      </c>
      <c r="E2289" t="s">
        <v>11</v>
      </c>
      <c r="F2289">
        <v>2003</v>
      </c>
      <c r="G2289">
        <v>7.7</v>
      </c>
      <c r="H2289">
        <v>111110575</v>
      </c>
      <c r="I2289">
        <v>140000000</v>
      </c>
      <c r="J2289">
        <f t="shared" si="35"/>
        <v>-28889425</v>
      </c>
      <c r="K2289">
        <f>Table1[[#This Row],[Profit]]*100/Table1[[#This Row],[budget]]</f>
        <v>-20.635303571428572</v>
      </c>
      <c r="M2289" t="s">
        <v>589</v>
      </c>
      <c r="N2289" t="s">
        <v>6367</v>
      </c>
      <c r="O2289" t="s">
        <v>6368</v>
      </c>
    </row>
    <row r="2290" spans="1:17" x14ac:dyDescent="0.45">
      <c r="A2290" t="s">
        <v>365</v>
      </c>
      <c r="B2290">
        <v>96</v>
      </c>
      <c r="C2290" t="s">
        <v>927</v>
      </c>
      <c r="D2290" t="s">
        <v>3613</v>
      </c>
      <c r="E2290" t="s">
        <v>11</v>
      </c>
      <c r="F2290">
        <v>1995</v>
      </c>
      <c r="G2290">
        <v>5.9</v>
      </c>
      <c r="H2290">
        <v>35617599</v>
      </c>
      <c r="I2290">
        <v>45000000</v>
      </c>
      <c r="J2290">
        <f t="shared" si="35"/>
        <v>-9382401</v>
      </c>
      <c r="K2290">
        <f>Table1[[#This Row],[Profit]]*100/Table1[[#This Row],[budget]]</f>
        <v>-20.849779999999999</v>
      </c>
      <c r="M2290" t="s">
        <v>6363</v>
      </c>
      <c r="N2290" t="s">
        <v>6364</v>
      </c>
    </row>
    <row r="2291" spans="1:17" x14ac:dyDescent="0.45">
      <c r="A2291" t="s">
        <v>379</v>
      </c>
      <c r="B2291">
        <v>107</v>
      </c>
      <c r="C2291" t="s">
        <v>46</v>
      </c>
      <c r="D2291" t="s">
        <v>2930</v>
      </c>
      <c r="E2291" t="s">
        <v>11</v>
      </c>
      <c r="F2291">
        <v>2008</v>
      </c>
      <c r="G2291">
        <v>6.6</v>
      </c>
      <c r="H2291">
        <v>71148699</v>
      </c>
      <c r="I2291">
        <v>90000000</v>
      </c>
      <c r="J2291">
        <f t="shared" si="35"/>
        <v>-18851301</v>
      </c>
      <c r="K2291">
        <f>Table1[[#This Row],[Profit]]*100/Table1[[#This Row],[budget]]</f>
        <v>-20.945889999999999</v>
      </c>
      <c r="M2291" t="s">
        <v>6363</v>
      </c>
      <c r="N2291" t="s">
        <v>6364</v>
      </c>
    </row>
    <row r="2292" spans="1:17" x14ac:dyDescent="0.45">
      <c r="A2292" t="s">
        <v>32</v>
      </c>
      <c r="B2292">
        <v>128</v>
      </c>
      <c r="C2292" t="s">
        <v>589</v>
      </c>
      <c r="D2292" t="s">
        <v>4630</v>
      </c>
      <c r="E2292" t="s">
        <v>1510</v>
      </c>
      <c r="F2292">
        <v>2007</v>
      </c>
      <c r="G2292">
        <v>7.6</v>
      </c>
      <c r="H2292">
        <v>15797907</v>
      </c>
      <c r="I2292">
        <v>20000000</v>
      </c>
      <c r="J2292">
        <f t="shared" si="35"/>
        <v>-4202093</v>
      </c>
      <c r="K2292">
        <f>Table1[[#This Row],[Profit]]*100/Table1[[#This Row],[budget]]</f>
        <v>-21.010465</v>
      </c>
    </row>
    <row r="2293" spans="1:17" x14ac:dyDescent="0.45">
      <c r="A2293" t="s">
        <v>701</v>
      </c>
      <c r="B2293">
        <v>93</v>
      </c>
      <c r="C2293" t="s">
        <v>626</v>
      </c>
      <c r="D2293" t="s">
        <v>3565</v>
      </c>
      <c r="E2293" t="s">
        <v>11</v>
      </c>
      <c r="F2293">
        <v>2000</v>
      </c>
      <c r="G2293">
        <v>6</v>
      </c>
      <c r="H2293">
        <v>37879996</v>
      </c>
      <c r="I2293">
        <v>48000000</v>
      </c>
      <c r="J2293">
        <f t="shared" si="35"/>
        <v>-10120004</v>
      </c>
      <c r="K2293">
        <f>Table1[[#This Row],[Profit]]*100/Table1[[#This Row],[budget]]</f>
        <v>-21.083341666666666</v>
      </c>
      <c r="M2293" t="s">
        <v>6364</v>
      </c>
      <c r="N2293" t="s">
        <v>2286</v>
      </c>
    </row>
    <row r="2294" spans="1:17" x14ac:dyDescent="0.45">
      <c r="A2294" t="s">
        <v>428</v>
      </c>
      <c r="B2294">
        <v>100</v>
      </c>
      <c r="C2294" t="s">
        <v>431</v>
      </c>
      <c r="D2294" t="s">
        <v>2970</v>
      </c>
      <c r="E2294" t="s">
        <v>11</v>
      </c>
      <c r="F2294">
        <v>2000</v>
      </c>
      <c r="G2294">
        <v>4.8</v>
      </c>
      <c r="H2294">
        <v>66941559</v>
      </c>
      <c r="I2294">
        <v>85000000</v>
      </c>
      <c r="J2294">
        <f t="shared" si="35"/>
        <v>-18058441</v>
      </c>
      <c r="K2294">
        <f>Table1[[#This Row],[Profit]]*100/Table1[[#This Row],[budget]]</f>
        <v>-21.245224705882354</v>
      </c>
      <c r="M2294" t="s">
        <v>302</v>
      </c>
      <c r="N2294" t="s">
        <v>6363</v>
      </c>
    </row>
    <row r="2295" spans="1:17" x14ac:dyDescent="0.45">
      <c r="A2295" t="s">
        <v>650</v>
      </c>
      <c r="B2295">
        <v>121</v>
      </c>
      <c r="C2295" t="s">
        <v>651</v>
      </c>
      <c r="D2295" t="s">
        <v>3367</v>
      </c>
      <c r="E2295" t="s">
        <v>11</v>
      </c>
      <c r="F2295">
        <v>2015</v>
      </c>
      <c r="G2295">
        <v>7.1</v>
      </c>
      <c r="H2295">
        <v>43247140</v>
      </c>
      <c r="I2295">
        <v>55000000</v>
      </c>
      <c r="J2295">
        <f t="shared" si="35"/>
        <v>-11752860</v>
      </c>
      <c r="K2295">
        <f>Table1[[#This Row],[Profit]]*100/Table1[[#This Row],[budget]]</f>
        <v>-21.368836363636365</v>
      </c>
      <c r="M2295" t="s">
        <v>6358</v>
      </c>
      <c r="N2295" t="s">
        <v>589</v>
      </c>
      <c r="O2295" t="s">
        <v>6367</v>
      </c>
      <c r="P2295" t="s">
        <v>6361</v>
      </c>
      <c r="Q2295" t="s">
        <v>1426</v>
      </c>
    </row>
    <row r="2296" spans="1:17" x14ac:dyDescent="0.45">
      <c r="A2296" t="s">
        <v>77</v>
      </c>
      <c r="B2296">
        <v>146</v>
      </c>
      <c r="C2296" t="s">
        <v>129</v>
      </c>
      <c r="D2296" t="s">
        <v>2889</v>
      </c>
      <c r="E2296" t="s">
        <v>11</v>
      </c>
      <c r="F2296">
        <v>2001</v>
      </c>
      <c r="G2296">
        <v>7.1</v>
      </c>
      <c r="H2296">
        <v>78616689</v>
      </c>
      <c r="I2296">
        <v>100000000</v>
      </c>
      <c r="J2296">
        <f t="shared" si="35"/>
        <v>-21383311</v>
      </c>
      <c r="K2296">
        <f>Table1[[#This Row],[Profit]]*100/Table1[[#This Row],[budget]]</f>
        <v>-21.383310999999999</v>
      </c>
      <c r="M2296" t="s">
        <v>589</v>
      </c>
      <c r="N2296" t="s">
        <v>1630</v>
      </c>
    </row>
    <row r="2297" spans="1:17" x14ac:dyDescent="0.45">
      <c r="A2297" t="s">
        <v>1511</v>
      </c>
      <c r="B2297">
        <v>84</v>
      </c>
      <c r="C2297" t="s">
        <v>88</v>
      </c>
      <c r="D2297" t="s">
        <v>4632</v>
      </c>
      <c r="E2297" t="s">
        <v>11</v>
      </c>
      <c r="F2297">
        <v>2004</v>
      </c>
      <c r="G2297">
        <v>5.8</v>
      </c>
      <c r="H2297">
        <v>15712072</v>
      </c>
      <c r="I2297">
        <v>20000000</v>
      </c>
      <c r="J2297">
        <f t="shared" si="35"/>
        <v>-4287928</v>
      </c>
      <c r="K2297">
        <f>Table1[[#This Row],[Profit]]*100/Table1[[#This Row],[budget]]</f>
        <v>-21.439640000000001</v>
      </c>
      <c r="M2297" t="s">
        <v>6359</v>
      </c>
      <c r="N2297" t="s">
        <v>589</v>
      </c>
      <c r="O2297" t="s">
        <v>1426</v>
      </c>
    </row>
    <row r="2298" spans="1:17" x14ac:dyDescent="0.45">
      <c r="A2298" t="s">
        <v>1317</v>
      </c>
      <c r="B2298">
        <v>95</v>
      </c>
      <c r="C2298" t="s">
        <v>1318</v>
      </c>
      <c r="D2298" t="s">
        <v>4298</v>
      </c>
      <c r="E2298" t="s">
        <v>11</v>
      </c>
      <c r="F2298">
        <v>1996</v>
      </c>
      <c r="G2298">
        <v>5.2</v>
      </c>
      <c r="H2298">
        <v>20047715</v>
      </c>
      <c r="I2298">
        <v>25530000</v>
      </c>
      <c r="J2298">
        <f t="shared" si="35"/>
        <v>-5482285</v>
      </c>
      <c r="K2298">
        <f>Table1[[#This Row],[Profit]]*100/Table1[[#This Row],[budget]]</f>
        <v>-21.473893458676066</v>
      </c>
      <c r="M2298" t="s">
        <v>6363</v>
      </c>
    </row>
    <row r="2299" spans="1:17" x14ac:dyDescent="0.45">
      <c r="A2299" t="s">
        <v>799</v>
      </c>
      <c r="B2299">
        <v>93</v>
      </c>
      <c r="C2299" t="s">
        <v>36</v>
      </c>
      <c r="D2299" t="s">
        <v>3511</v>
      </c>
      <c r="E2299" t="s">
        <v>11</v>
      </c>
      <c r="F2299">
        <v>2005</v>
      </c>
      <c r="G2299">
        <v>3.5</v>
      </c>
      <c r="H2299">
        <v>39177541</v>
      </c>
      <c r="I2299">
        <v>50000000</v>
      </c>
      <c r="J2299">
        <f t="shared" si="35"/>
        <v>-10822459</v>
      </c>
      <c r="K2299">
        <f>Table1[[#This Row],[Profit]]*100/Table1[[#This Row],[budget]]</f>
        <v>-21.644918000000001</v>
      </c>
      <c r="M2299" t="s">
        <v>178</v>
      </c>
      <c r="N2299" t="s">
        <v>6363</v>
      </c>
      <c r="O2299" t="s">
        <v>6364</v>
      </c>
    </row>
    <row r="2300" spans="1:17" x14ac:dyDescent="0.45">
      <c r="A2300" t="s">
        <v>1097</v>
      </c>
      <c r="B2300">
        <v>101</v>
      </c>
      <c r="C2300" t="s">
        <v>1190</v>
      </c>
      <c r="D2300" t="s">
        <v>4046</v>
      </c>
      <c r="E2300" t="s">
        <v>11</v>
      </c>
      <c r="F2300">
        <v>2001</v>
      </c>
      <c r="G2300">
        <v>6.9</v>
      </c>
      <c r="H2300">
        <v>24185781</v>
      </c>
      <c r="I2300">
        <v>31000000</v>
      </c>
      <c r="J2300">
        <f t="shared" si="35"/>
        <v>-6814219</v>
      </c>
      <c r="K2300">
        <f>Table1[[#This Row],[Profit]]*100/Table1[[#This Row],[budget]]</f>
        <v>-21.981351612903225</v>
      </c>
      <c r="M2300" t="s">
        <v>6366</v>
      </c>
    </row>
    <row r="2301" spans="1:17" x14ac:dyDescent="0.45">
      <c r="A2301" t="s">
        <v>9</v>
      </c>
      <c r="B2301">
        <v>171</v>
      </c>
      <c r="C2301" t="s">
        <v>268</v>
      </c>
      <c r="D2301" t="s">
        <v>3169</v>
      </c>
      <c r="E2301" t="s">
        <v>11</v>
      </c>
      <c r="F2301">
        <v>1989</v>
      </c>
      <c r="G2301">
        <v>7.6</v>
      </c>
      <c r="H2301">
        <v>54222000</v>
      </c>
      <c r="I2301">
        <v>69500000</v>
      </c>
      <c r="J2301">
        <f t="shared" si="35"/>
        <v>-15278000</v>
      </c>
      <c r="K2301">
        <f>Table1[[#This Row],[Profit]]*100/Table1[[#This Row],[budget]]</f>
        <v>-21.98273381294964</v>
      </c>
      <c r="M2301" t="s">
        <v>589</v>
      </c>
      <c r="N2301" t="s">
        <v>1630</v>
      </c>
      <c r="O2301" t="s">
        <v>1426</v>
      </c>
    </row>
    <row r="2302" spans="1:17" x14ac:dyDescent="0.45">
      <c r="A2302" t="s">
        <v>1069</v>
      </c>
      <c r="B2302">
        <v>93</v>
      </c>
      <c r="C2302" t="s">
        <v>302</v>
      </c>
      <c r="D2302" t="s">
        <v>3811</v>
      </c>
      <c r="E2302" t="s">
        <v>11</v>
      </c>
      <c r="F2302">
        <v>1996</v>
      </c>
      <c r="G2302">
        <v>5.7</v>
      </c>
      <c r="H2302">
        <v>30400000</v>
      </c>
      <c r="I2302">
        <v>39000000</v>
      </c>
      <c r="J2302">
        <f t="shared" si="35"/>
        <v>-8600000</v>
      </c>
      <c r="K2302">
        <f>Table1[[#This Row],[Profit]]*100/Table1[[#This Row],[budget]]</f>
        <v>-22.051282051282051</v>
      </c>
    </row>
    <row r="2303" spans="1:17" x14ac:dyDescent="0.45">
      <c r="A2303" t="s">
        <v>278</v>
      </c>
      <c r="B2303">
        <v>123</v>
      </c>
      <c r="C2303" t="s">
        <v>854</v>
      </c>
      <c r="D2303" t="s">
        <v>3567</v>
      </c>
      <c r="E2303" t="s">
        <v>11</v>
      </c>
      <c r="F2303">
        <v>1998</v>
      </c>
      <c r="G2303">
        <v>7</v>
      </c>
      <c r="H2303">
        <v>37339525</v>
      </c>
      <c r="I2303">
        <v>48000000</v>
      </c>
      <c r="J2303">
        <f t="shared" si="35"/>
        <v>-10660475</v>
      </c>
      <c r="K2303">
        <f>Table1[[#This Row],[Profit]]*100/Table1[[#This Row],[budget]]</f>
        <v>-22.209322916666668</v>
      </c>
      <c r="M2303" t="s">
        <v>589</v>
      </c>
      <c r="N2303" t="s">
        <v>2286</v>
      </c>
      <c r="O2303" t="s">
        <v>1426</v>
      </c>
    </row>
    <row r="2304" spans="1:17" x14ac:dyDescent="0.45">
      <c r="A2304" t="s">
        <v>153</v>
      </c>
      <c r="B2304">
        <v>127</v>
      </c>
      <c r="C2304" t="s">
        <v>290</v>
      </c>
      <c r="D2304" t="s">
        <v>2832</v>
      </c>
      <c r="E2304" t="s">
        <v>11</v>
      </c>
      <c r="F2304">
        <v>2011</v>
      </c>
      <c r="G2304">
        <v>7.1</v>
      </c>
      <c r="H2304">
        <v>85463309</v>
      </c>
      <c r="I2304">
        <v>110000000</v>
      </c>
      <c r="J2304">
        <f t="shared" si="35"/>
        <v>-24536691</v>
      </c>
      <c r="K2304">
        <f>Table1[[#This Row],[Profit]]*100/Table1[[#This Row],[budget]]</f>
        <v>-22.306082727272727</v>
      </c>
      <c r="M2304" t="s">
        <v>589</v>
      </c>
      <c r="N2304" t="s">
        <v>1630</v>
      </c>
      <c r="O2304" t="s">
        <v>6361</v>
      </c>
    </row>
    <row r="2305" spans="1:18" x14ac:dyDescent="0.45">
      <c r="A2305" t="s">
        <v>93</v>
      </c>
      <c r="B2305">
        <v>216</v>
      </c>
      <c r="C2305" t="s">
        <v>359</v>
      </c>
      <c r="D2305" t="s">
        <v>2882</v>
      </c>
      <c r="E2305" t="s">
        <v>11</v>
      </c>
      <c r="F2305">
        <v>2002</v>
      </c>
      <c r="G2305">
        <v>7.5</v>
      </c>
      <c r="H2305">
        <v>77679638</v>
      </c>
      <c r="I2305">
        <v>100000000</v>
      </c>
      <c r="J2305">
        <f t="shared" si="35"/>
        <v>-22320362</v>
      </c>
      <c r="K2305">
        <f>Table1[[#This Row],[Profit]]*100/Table1[[#This Row],[budget]]</f>
        <v>-22.320361999999999</v>
      </c>
      <c r="M2305" t="s">
        <v>589</v>
      </c>
    </row>
    <row r="2306" spans="1:18" x14ac:dyDescent="0.45">
      <c r="A2306" t="s">
        <v>1929</v>
      </c>
      <c r="B2306">
        <v>89</v>
      </c>
      <c r="C2306" t="s">
        <v>456</v>
      </c>
      <c r="D2306" t="s">
        <v>5354</v>
      </c>
      <c r="E2306" t="s">
        <v>11</v>
      </c>
      <c r="F2306">
        <v>2013</v>
      </c>
      <c r="G2306">
        <v>6.7</v>
      </c>
      <c r="H2306">
        <v>7764027</v>
      </c>
      <c r="I2306">
        <v>10000000</v>
      </c>
      <c r="J2306">
        <f t="shared" ref="J2306:J2369" si="36">H2306-I2306</f>
        <v>-2235973</v>
      </c>
      <c r="K2306">
        <f>Table1[[#This Row],[Profit]]*100/Table1[[#This Row],[budget]]</f>
        <v>-22.359729999999999</v>
      </c>
      <c r="M2306" t="s">
        <v>589</v>
      </c>
    </row>
    <row r="2307" spans="1:18" x14ac:dyDescent="0.45">
      <c r="A2307" t="s">
        <v>2048</v>
      </c>
      <c r="B2307">
        <v>96</v>
      </c>
      <c r="C2307" t="s">
        <v>2049</v>
      </c>
      <c r="D2307" t="s">
        <v>5573</v>
      </c>
      <c r="E2307" t="s">
        <v>11</v>
      </c>
      <c r="F2307">
        <v>1992</v>
      </c>
      <c r="G2307">
        <v>6.2</v>
      </c>
      <c r="H2307">
        <v>5430822</v>
      </c>
      <c r="I2307">
        <v>7000000</v>
      </c>
      <c r="J2307">
        <f t="shared" si="36"/>
        <v>-1569178</v>
      </c>
      <c r="K2307">
        <f>Table1[[#This Row],[Profit]]*100/Table1[[#This Row],[budget]]</f>
        <v>-22.416828571428571</v>
      </c>
      <c r="M2307" t="s">
        <v>6359</v>
      </c>
      <c r="N2307" t="s">
        <v>999</v>
      </c>
      <c r="O2307" t="s">
        <v>1630</v>
      </c>
      <c r="P2307" t="s">
        <v>1426</v>
      </c>
    </row>
    <row r="2308" spans="1:18" x14ac:dyDescent="0.45">
      <c r="A2308" t="s">
        <v>1447</v>
      </c>
      <c r="B2308">
        <v>120</v>
      </c>
      <c r="C2308" t="s">
        <v>456</v>
      </c>
      <c r="D2308" t="s">
        <v>4543</v>
      </c>
      <c r="E2308" t="s">
        <v>11</v>
      </c>
      <c r="F2308">
        <v>2008</v>
      </c>
      <c r="G2308">
        <v>6.1</v>
      </c>
      <c r="H2308">
        <v>16284360</v>
      </c>
      <c r="I2308">
        <v>21000000</v>
      </c>
      <c r="J2308">
        <f t="shared" si="36"/>
        <v>-4715640</v>
      </c>
      <c r="K2308">
        <f>Table1[[#This Row],[Profit]]*100/Table1[[#This Row],[budget]]</f>
        <v>-22.45542857142857</v>
      </c>
      <c r="M2308" t="s">
        <v>589</v>
      </c>
    </row>
    <row r="2309" spans="1:18" x14ac:dyDescent="0.45">
      <c r="A2309" t="s">
        <v>918</v>
      </c>
      <c r="B2309">
        <v>107</v>
      </c>
      <c r="C2309" t="s">
        <v>259</v>
      </c>
      <c r="D2309" t="s">
        <v>3760</v>
      </c>
      <c r="E2309" t="s">
        <v>11</v>
      </c>
      <c r="F2309">
        <v>2010</v>
      </c>
      <c r="G2309">
        <v>6.5</v>
      </c>
      <c r="H2309">
        <v>30993544</v>
      </c>
      <c r="I2309">
        <v>40000000</v>
      </c>
      <c r="J2309">
        <f t="shared" si="36"/>
        <v>-9006456</v>
      </c>
      <c r="K2309">
        <f>Table1[[#This Row],[Profit]]*100/Table1[[#This Row],[budget]]</f>
        <v>-22.51614</v>
      </c>
      <c r="M2309" t="s">
        <v>589</v>
      </c>
      <c r="N2309" t="s">
        <v>2286</v>
      </c>
    </row>
    <row r="2310" spans="1:18" x14ac:dyDescent="0.45">
      <c r="A2310" t="s">
        <v>850</v>
      </c>
      <c r="B2310">
        <v>104</v>
      </c>
      <c r="C2310" t="s">
        <v>82</v>
      </c>
      <c r="D2310" t="s">
        <v>3412</v>
      </c>
      <c r="E2310" t="s">
        <v>11</v>
      </c>
      <c r="F2310">
        <v>1994</v>
      </c>
      <c r="G2310">
        <v>5.5</v>
      </c>
      <c r="H2310">
        <v>42610000</v>
      </c>
      <c r="I2310">
        <v>55000000</v>
      </c>
      <c r="J2310">
        <f t="shared" si="36"/>
        <v>-12390000</v>
      </c>
      <c r="K2310">
        <f>Table1[[#This Row],[Profit]]*100/Table1[[#This Row],[budget]]</f>
        <v>-22.527272727272727</v>
      </c>
      <c r="M2310" t="s">
        <v>302</v>
      </c>
      <c r="N2310" t="s">
        <v>6359</v>
      </c>
      <c r="O2310" t="s">
        <v>1426</v>
      </c>
    </row>
    <row r="2311" spans="1:18" x14ac:dyDescent="0.45">
      <c r="A2311" t="s">
        <v>872</v>
      </c>
      <c r="B2311">
        <v>117</v>
      </c>
      <c r="C2311" t="s">
        <v>1022</v>
      </c>
      <c r="D2311" t="s">
        <v>3761</v>
      </c>
      <c r="E2311" t="s">
        <v>11</v>
      </c>
      <c r="F2311">
        <v>2005</v>
      </c>
      <c r="G2311">
        <v>5</v>
      </c>
      <c r="H2311">
        <v>30981850</v>
      </c>
      <c r="I2311">
        <v>40000000</v>
      </c>
      <c r="J2311">
        <f t="shared" si="36"/>
        <v>-9018150</v>
      </c>
      <c r="K2311">
        <f>Table1[[#This Row],[Profit]]*100/Table1[[#This Row],[budget]]</f>
        <v>-22.545375</v>
      </c>
      <c r="M2311" t="s">
        <v>6359</v>
      </c>
      <c r="N2311" t="s">
        <v>589</v>
      </c>
      <c r="O2311" t="s">
        <v>6360</v>
      </c>
    </row>
    <row r="2312" spans="1:18" x14ac:dyDescent="0.45">
      <c r="A2312" t="s">
        <v>522</v>
      </c>
      <c r="B2312">
        <v>97</v>
      </c>
      <c r="C2312" t="s">
        <v>302</v>
      </c>
      <c r="D2312" t="s">
        <v>4986</v>
      </c>
      <c r="E2312" t="s">
        <v>11</v>
      </c>
      <c r="F2312">
        <v>1999</v>
      </c>
      <c r="G2312">
        <v>5.6</v>
      </c>
      <c r="H2312">
        <v>11614236</v>
      </c>
      <c r="I2312">
        <v>15000000</v>
      </c>
      <c r="J2312">
        <f t="shared" si="36"/>
        <v>-3385764</v>
      </c>
      <c r="K2312">
        <f>Table1[[#This Row],[Profit]]*100/Table1[[#This Row],[budget]]</f>
        <v>-22.571760000000001</v>
      </c>
    </row>
    <row r="2313" spans="1:18" x14ac:dyDescent="0.45">
      <c r="A2313" t="s">
        <v>853</v>
      </c>
      <c r="B2313">
        <v>127</v>
      </c>
      <c r="C2313" t="s">
        <v>589</v>
      </c>
      <c r="D2313" t="s">
        <v>4130</v>
      </c>
      <c r="E2313" t="s">
        <v>11</v>
      </c>
      <c r="F2313">
        <v>1998</v>
      </c>
      <c r="G2313">
        <v>7</v>
      </c>
      <c r="H2313">
        <v>23209440</v>
      </c>
      <c r="I2313">
        <v>30000000</v>
      </c>
      <c r="J2313">
        <f t="shared" si="36"/>
        <v>-6790560</v>
      </c>
      <c r="K2313">
        <f>Table1[[#This Row],[Profit]]*100/Table1[[#This Row],[budget]]</f>
        <v>-22.635200000000001</v>
      </c>
    </row>
    <row r="2314" spans="1:18" x14ac:dyDescent="0.45">
      <c r="A2314" t="s">
        <v>1513</v>
      </c>
      <c r="B2314">
        <v>98</v>
      </c>
      <c r="C2314" t="s">
        <v>306</v>
      </c>
      <c r="D2314" t="s">
        <v>4634</v>
      </c>
      <c r="E2314" t="s">
        <v>11</v>
      </c>
      <c r="F2314">
        <v>2000</v>
      </c>
      <c r="G2314">
        <v>5.3</v>
      </c>
      <c r="H2314">
        <v>15464026</v>
      </c>
      <c r="I2314">
        <v>20000000</v>
      </c>
      <c r="J2314">
        <f t="shared" si="36"/>
        <v>-4535974</v>
      </c>
      <c r="K2314">
        <f>Table1[[#This Row],[Profit]]*100/Table1[[#This Row],[budget]]</f>
        <v>-22.679870000000001</v>
      </c>
      <c r="M2314" t="s">
        <v>2286</v>
      </c>
    </row>
    <row r="2315" spans="1:18" x14ac:dyDescent="0.45">
      <c r="A2315" t="s">
        <v>24</v>
      </c>
      <c r="B2315">
        <v>100</v>
      </c>
      <c r="C2315" t="s">
        <v>25</v>
      </c>
      <c r="D2315" t="s">
        <v>2573</v>
      </c>
      <c r="E2315" t="s">
        <v>11</v>
      </c>
      <c r="F2315">
        <v>2010</v>
      </c>
      <c r="G2315">
        <v>7.8</v>
      </c>
      <c r="H2315">
        <v>200807262</v>
      </c>
      <c r="I2315">
        <v>260000000</v>
      </c>
      <c r="J2315">
        <f t="shared" si="36"/>
        <v>-59192738</v>
      </c>
      <c r="K2315">
        <f>Table1[[#This Row],[Profit]]*100/Table1[[#This Row],[budget]]</f>
        <v>-22.766437692307694</v>
      </c>
      <c r="M2315" t="s">
        <v>6362</v>
      </c>
      <c r="N2315" t="s">
        <v>302</v>
      </c>
      <c r="O2315" t="s">
        <v>6363</v>
      </c>
      <c r="P2315" t="s">
        <v>6364</v>
      </c>
      <c r="Q2315" t="s">
        <v>6365</v>
      </c>
      <c r="R2315" t="s">
        <v>2286</v>
      </c>
    </row>
    <row r="2316" spans="1:18" x14ac:dyDescent="0.45">
      <c r="A2316" t="s">
        <v>331</v>
      </c>
      <c r="B2316">
        <v>101</v>
      </c>
      <c r="C2316" t="s">
        <v>106</v>
      </c>
      <c r="D2316" t="s">
        <v>2870</v>
      </c>
      <c r="E2316" t="s">
        <v>11</v>
      </c>
      <c r="F2316">
        <v>2009</v>
      </c>
      <c r="G2316">
        <v>6.8</v>
      </c>
      <c r="H2316">
        <v>77222184</v>
      </c>
      <c r="I2316">
        <v>100000000</v>
      </c>
      <c r="J2316">
        <f t="shared" si="36"/>
        <v>-22777816</v>
      </c>
      <c r="K2316">
        <f>Table1[[#This Row],[Profit]]*100/Table1[[#This Row],[budget]]</f>
        <v>-22.777816000000001</v>
      </c>
      <c r="M2316" t="s">
        <v>589</v>
      </c>
      <c r="N2316" t="s">
        <v>6363</v>
      </c>
      <c r="O2316" t="s">
        <v>6364</v>
      </c>
    </row>
    <row r="2317" spans="1:18" x14ac:dyDescent="0.45">
      <c r="A2317" t="s">
        <v>855</v>
      </c>
      <c r="B2317">
        <v>101</v>
      </c>
      <c r="C2317" t="s">
        <v>15</v>
      </c>
      <c r="D2317" t="s">
        <v>3510</v>
      </c>
      <c r="E2317" t="s">
        <v>11</v>
      </c>
      <c r="F2317">
        <v>1994</v>
      </c>
      <c r="G2317">
        <v>4.4000000000000004</v>
      </c>
      <c r="H2317">
        <v>38590500</v>
      </c>
      <c r="I2317">
        <v>50000000</v>
      </c>
      <c r="J2317">
        <f t="shared" si="36"/>
        <v>-11409500</v>
      </c>
      <c r="K2317">
        <f>Table1[[#This Row],[Profit]]*100/Table1[[#This Row],[budget]]</f>
        <v>-22.818999999999999</v>
      </c>
      <c r="M2317" t="s">
        <v>178</v>
      </c>
      <c r="N2317" t="s">
        <v>1426</v>
      </c>
    </row>
    <row r="2318" spans="1:18" x14ac:dyDescent="0.45">
      <c r="A2318" t="s">
        <v>829</v>
      </c>
      <c r="B2318">
        <v>89</v>
      </c>
      <c r="C2318" t="s">
        <v>149</v>
      </c>
      <c r="D2318" t="s">
        <v>4187</v>
      </c>
      <c r="E2318" t="s">
        <v>11</v>
      </c>
      <c r="F2318">
        <v>1997</v>
      </c>
      <c r="G2318">
        <v>5.8</v>
      </c>
      <c r="H2318">
        <v>22359293</v>
      </c>
      <c r="I2318">
        <v>29000000</v>
      </c>
      <c r="J2318">
        <f t="shared" si="36"/>
        <v>-6640707</v>
      </c>
      <c r="K2318">
        <f>Table1[[#This Row],[Profit]]*100/Table1[[#This Row],[budget]]</f>
        <v>-22.898989655172414</v>
      </c>
      <c r="M2318" t="s">
        <v>302</v>
      </c>
      <c r="N2318" t="s">
        <v>6363</v>
      </c>
      <c r="O2318" t="s">
        <v>6364</v>
      </c>
    </row>
    <row r="2319" spans="1:18" x14ac:dyDescent="0.45">
      <c r="A2319" t="s">
        <v>239</v>
      </c>
      <c r="B2319">
        <v>119</v>
      </c>
      <c r="C2319" t="s">
        <v>407</v>
      </c>
      <c r="D2319" t="s">
        <v>2907</v>
      </c>
      <c r="E2319" t="s">
        <v>11</v>
      </c>
      <c r="F2319">
        <v>2000</v>
      </c>
      <c r="G2319">
        <v>5.7</v>
      </c>
      <c r="H2319">
        <v>73209340</v>
      </c>
      <c r="I2319">
        <v>95000000</v>
      </c>
      <c r="J2319">
        <f t="shared" si="36"/>
        <v>-21790660</v>
      </c>
      <c r="K2319">
        <f>Table1[[#This Row],[Profit]]*100/Table1[[#This Row],[budget]]</f>
        <v>-22.937536842105263</v>
      </c>
      <c r="M2319" t="s">
        <v>999</v>
      </c>
      <c r="N2319" t="s">
        <v>1630</v>
      </c>
      <c r="O2319" t="s">
        <v>1426</v>
      </c>
    </row>
    <row r="2320" spans="1:18" x14ac:dyDescent="0.45">
      <c r="A2320" t="s">
        <v>1512</v>
      </c>
      <c r="B2320">
        <v>101</v>
      </c>
      <c r="C2320" t="s">
        <v>306</v>
      </c>
      <c r="D2320" t="s">
        <v>4633</v>
      </c>
      <c r="E2320" t="s">
        <v>11</v>
      </c>
      <c r="F2320">
        <v>2003</v>
      </c>
      <c r="G2320">
        <v>5.6</v>
      </c>
      <c r="H2320">
        <v>15408822</v>
      </c>
      <c r="I2320">
        <v>20000000</v>
      </c>
      <c r="J2320">
        <f t="shared" si="36"/>
        <v>-4591178</v>
      </c>
      <c r="K2320">
        <f>Table1[[#This Row],[Profit]]*100/Table1[[#This Row],[budget]]</f>
        <v>-22.95589</v>
      </c>
      <c r="M2320" t="s">
        <v>2286</v>
      </c>
    </row>
    <row r="2321" spans="1:16" x14ac:dyDescent="0.45">
      <c r="A2321" t="s">
        <v>153</v>
      </c>
      <c r="B2321">
        <v>125</v>
      </c>
      <c r="C2321" t="s">
        <v>302</v>
      </c>
      <c r="D2321" t="s">
        <v>3350</v>
      </c>
      <c r="E2321" t="s">
        <v>11</v>
      </c>
      <c r="F2321">
        <v>2013</v>
      </c>
      <c r="G2321">
        <v>6.3</v>
      </c>
      <c r="H2321">
        <v>44665963</v>
      </c>
      <c r="I2321">
        <v>58000000</v>
      </c>
      <c r="J2321">
        <f t="shared" si="36"/>
        <v>-13334037</v>
      </c>
      <c r="K2321">
        <f>Table1[[#This Row],[Profit]]*100/Table1[[#This Row],[budget]]</f>
        <v>-22.989718965517241</v>
      </c>
    </row>
    <row r="2322" spans="1:16" x14ac:dyDescent="0.45">
      <c r="A2322" t="s">
        <v>537</v>
      </c>
      <c r="B2322">
        <v>124</v>
      </c>
      <c r="C2322" t="s">
        <v>209</v>
      </c>
      <c r="D2322" t="s">
        <v>3248</v>
      </c>
      <c r="E2322" t="s">
        <v>11</v>
      </c>
      <c r="F2322">
        <v>2007</v>
      </c>
      <c r="G2322">
        <v>7.2</v>
      </c>
      <c r="H2322">
        <v>46975183</v>
      </c>
      <c r="I2322">
        <v>61000000</v>
      </c>
      <c r="J2322">
        <f t="shared" si="36"/>
        <v>-14024817</v>
      </c>
      <c r="K2322">
        <f>Table1[[#This Row],[Profit]]*100/Table1[[#This Row],[budget]]</f>
        <v>-22.991503278688526</v>
      </c>
      <c r="M2322" t="s">
        <v>6359</v>
      </c>
      <c r="N2322" t="s">
        <v>589</v>
      </c>
      <c r="O2322" t="s">
        <v>6366</v>
      </c>
      <c r="P2322" t="s">
        <v>1426</v>
      </c>
    </row>
    <row r="2323" spans="1:16" x14ac:dyDescent="0.45">
      <c r="A2323" t="s">
        <v>1747</v>
      </c>
      <c r="B2323">
        <v>111</v>
      </c>
      <c r="C2323" t="s">
        <v>586</v>
      </c>
      <c r="D2323" t="s">
        <v>5294</v>
      </c>
      <c r="E2323" t="s">
        <v>265</v>
      </c>
      <c r="F2323">
        <v>2010</v>
      </c>
      <c r="G2323">
        <v>7.5</v>
      </c>
      <c r="H2323">
        <v>7691700</v>
      </c>
      <c r="I2323">
        <v>10000000</v>
      </c>
      <c r="J2323">
        <f t="shared" si="36"/>
        <v>-2308300</v>
      </c>
      <c r="K2323">
        <f>Table1[[#This Row],[Profit]]*100/Table1[[#This Row],[budget]]</f>
        <v>-23.082999999999998</v>
      </c>
      <c r="M2323" t="s">
        <v>6368</v>
      </c>
    </row>
    <row r="2324" spans="1:16" x14ac:dyDescent="0.45">
      <c r="A2324" t="s">
        <v>177</v>
      </c>
      <c r="B2324">
        <v>92</v>
      </c>
      <c r="C2324" t="s">
        <v>123</v>
      </c>
      <c r="D2324" t="s">
        <v>2718</v>
      </c>
      <c r="E2324" t="s">
        <v>11</v>
      </c>
      <c r="F2324">
        <v>2014</v>
      </c>
      <c r="G2324">
        <v>6.9</v>
      </c>
      <c r="H2324">
        <v>111505642</v>
      </c>
      <c r="I2324">
        <v>145000000</v>
      </c>
      <c r="J2324">
        <f t="shared" si="36"/>
        <v>-33494358</v>
      </c>
      <c r="K2324">
        <f>Table1[[#This Row],[Profit]]*100/Table1[[#This Row],[budget]]</f>
        <v>-23.099557241379312</v>
      </c>
      <c r="M2324" t="s">
        <v>6362</v>
      </c>
      <c r="N2324" t="s">
        <v>302</v>
      </c>
      <c r="O2324" t="s">
        <v>6363</v>
      </c>
      <c r="P2324" t="s">
        <v>1630</v>
      </c>
    </row>
    <row r="2325" spans="1:16" x14ac:dyDescent="0.45">
      <c r="A2325" t="s">
        <v>1232</v>
      </c>
      <c r="B2325">
        <v>108</v>
      </c>
      <c r="C2325" t="s">
        <v>337</v>
      </c>
      <c r="D2325" t="s">
        <v>4134</v>
      </c>
      <c r="E2325" t="s">
        <v>11</v>
      </c>
      <c r="F2325">
        <v>2011</v>
      </c>
      <c r="G2325">
        <v>5.9</v>
      </c>
      <c r="H2325">
        <v>23070045</v>
      </c>
      <c r="I2325">
        <v>30000000</v>
      </c>
      <c r="J2325">
        <f t="shared" si="36"/>
        <v>-6929955</v>
      </c>
      <c r="K2325">
        <f>Table1[[#This Row],[Profit]]*100/Table1[[#This Row],[budget]]</f>
        <v>-23.09985</v>
      </c>
      <c r="M2325" t="s">
        <v>589</v>
      </c>
      <c r="N2325" t="s">
        <v>1426</v>
      </c>
    </row>
    <row r="2326" spans="1:16" x14ac:dyDescent="0.45">
      <c r="A2326" t="s">
        <v>1039</v>
      </c>
      <c r="B2326">
        <v>82</v>
      </c>
      <c r="C2326" t="s">
        <v>302</v>
      </c>
      <c r="D2326" t="s">
        <v>5116</v>
      </c>
      <c r="E2326" t="s">
        <v>11</v>
      </c>
      <c r="F2326">
        <v>1998</v>
      </c>
      <c r="G2326">
        <v>6.4</v>
      </c>
      <c r="H2326">
        <v>9975684</v>
      </c>
      <c r="I2326">
        <v>13000000</v>
      </c>
      <c r="J2326">
        <f t="shared" si="36"/>
        <v>-3024316</v>
      </c>
      <c r="K2326">
        <f>Table1[[#This Row],[Profit]]*100/Table1[[#This Row],[budget]]</f>
        <v>-23.263969230769231</v>
      </c>
    </row>
    <row r="2327" spans="1:16" x14ac:dyDescent="0.45">
      <c r="A2327" t="s">
        <v>700</v>
      </c>
      <c r="B2327">
        <v>113</v>
      </c>
      <c r="C2327" t="s">
        <v>88</v>
      </c>
      <c r="D2327" t="s">
        <v>3295</v>
      </c>
      <c r="E2327" t="s">
        <v>11</v>
      </c>
      <c r="F2327">
        <v>2013</v>
      </c>
      <c r="G2327">
        <v>6.7</v>
      </c>
      <c r="H2327">
        <v>45996718</v>
      </c>
      <c r="I2327">
        <v>60000000</v>
      </c>
      <c r="J2327">
        <f t="shared" si="36"/>
        <v>-14003282</v>
      </c>
      <c r="K2327">
        <f>Table1[[#This Row],[Profit]]*100/Table1[[#This Row],[budget]]</f>
        <v>-23.338803333333335</v>
      </c>
      <c r="M2327" t="s">
        <v>6359</v>
      </c>
      <c r="N2327" t="s">
        <v>589</v>
      </c>
      <c r="O2327" t="s">
        <v>1426</v>
      </c>
    </row>
    <row r="2328" spans="1:16" x14ac:dyDescent="0.45">
      <c r="A2328" t="s">
        <v>1025</v>
      </c>
      <c r="B2328">
        <v>115</v>
      </c>
      <c r="C2328" t="s">
        <v>965</v>
      </c>
      <c r="D2328" t="s">
        <v>3880</v>
      </c>
      <c r="E2328" t="s">
        <v>11</v>
      </c>
      <c r="F2328">
        <v>2008</v>
      </c>
      <c r="G2328">
        <v>6.7</v>
      </c>
      <c r="H2328">
        <v>26814957</v>
      </c>
      <c r="I2328">
        <v>35000000</v>
      </c>
      <c r="J2328">
        <f t="shared" si="36"/>
        <v>-8185043</v>
      </c>
      <c r="K2328">
        <f>Table1[[#This Row],[Profit]]*100/Table1[[#This Row],[budget]]</f>
        <v>-23.385837142857142</v>
      </c>
      <c r="M2328" t="s">
        <v>589</v>
      </c>
      <c r="N2328" t="s">
        <v>6367</v>
      </c>
      <c r="O2328" t="s">
        <v>2286</v>
      </c>
    </row>
    <row r="2329" spans="1:16" x14ac:dyDescent="0.45">
      <c r="A2329" t="s">
        <v>441</v>
      </c>
      <c r="B2329">
        <v>106</v>
      </c>
      <c r="C2329" t="s">
        <v>442</v>
      </c>
      <c r="D2329" t="s">
        <v>2980</v>
      </c>
      <c r="E2329" t="s">
        <v>11</v>
      </c>
      <c r="F2329">
        <v>2012</v>
      </c>
      <c r="G2329">
        <v>5.6</v>
      </c>
      <c r="H2329">
        <v>64933670</v>
      </c>
      <c r="I2329">
        <v>85000000</v>
      </c>
      <c r="J2329">
        <f t="shared" si="36"/>
        <v>-20066330</v>
      </c>
      <c r="K2329">
        <f>Table1[[#This Row],[Profit]]*100/Table1[[#This Row],[budget]]</f>
        <v>-23.607447058823528</v>
      </c>
      <c r="M2329" t="s">
        <v>302</v>
      </c>
      <c r="N2329" t="s">
        <v>589</v>
      </c>
      <c r="O2329" t="s">
        <v>6363</v>
      </c>
      <c r="P2329" t="s">
        <v>6364</v>
      </c>
    </row>
    <row r="2330" spans="1:16" x14ac:dyDescent="0.45">
      <c r="A2330" t="s">
        <v>411</v>
      </c>
      <c r="B2330">
        <v>106</v>
      </c>
      <c r="C2330" t="s">
        <v>46</v>
      </c>
      <c r="D2330" t="s">
        <v>2945</v>
      </c>
      <c r="E2330" t="s">
        <v>11</v>
      </c>
      <c r="F2330">
        <v>2013</v>
      </c>
      <c r="G2330">
        <v>5.9</v>
      </c>
      <c r="H2330">
        <v>68558662</v>
      </c>
      <c r="I2330">
        <v>90000000</v>
      </c>
      <c r="J2330">
        <f t="shared" si="36"/>
        <v>-21441338</v>
      </c>
      <c r="K2330">
        <f>Table1[[#This Row],[Profit]]*100/Table1[[#This Row],[budget]]</f>
        <v>-23.823708888888888</v>
      </c>
      <c r="M2330" t="s">
        <v>6363</v>
      </c>
      <c r="N2330" t="s">
        <v>6364</v>
      </c>
    </row>
    <row r="2331" spans="1:16" x14ac:dyDescent="0.45">
      <c r="A2331" t="s">
        <v>137</v>
      </c>
      <c r="B2331">
        <v>196</v>
      </c>
      <c r="C2331" t="s">
        <v>178</v>
      </c>
      <c r="D2331" t="s">
        <v>2648</v>
      </c>
      <c r="E2331" t="s">
        <v>11</v>
      </c>
      <c r="F2331">
        <v>2004</v>
      </c>
      <c r="G2331">
        <v>7.2</v>
      </c>
      <c r="H2331">
        <v>133228348</v>
      </c>
      <c r="I2331">
        <v>175000000</v>
      </c>
      <c r="J2331">
        <f t="shared" si="36"/>
        <v>-41771652</v>
      </c>
      <c r="K2331">
        <f>Table1[[#This Row],[Profit]]*100/Table1[[#This Row],[budget]]</f>
        <v>-23.869515428571429</v>
      </c>
    </row>
    <row r="2332" spans="1:16" x14ac:dyDescent="0.45">
      <c r="A2332" t="s">
        <v>161</v>
      </c>
      <c r="B2332">
        <v>96</v>
      </c>
      <c r="C2332" t="s">
        <v>162</v>
      </c>
      <c r="D2332" t="s">
        <v>2696</v>
      </c>
      <c r="E2332" t="s">
        <v>11</v>
      </c>
      <c r="F2332">
        <v>2008</v>
      </c>
      <c r="G2332">
        <v>6.9</v>
      </c>
      <c r="H2332">
        <v>114053579</v>
      </c>
      <c r="I2332">
        <v>150000000</v>
      </c>
      <c r="J2332">
        <f t="shared" si="36"/>
        <v>-35946421</v>
      </c>
      <c r="K2332">
        <f>Table1[[#This Row],[Profit]]*100/Table1[[#This Row],[budget]]</f>
        <v>-23.964280666666667</v>
      </c>
      <c r="M2332" t="s">
        <v>6362</v>
      </c>
      <c r="N2332" t="s">
        <v>302</v>
      </c>
      <c r="O2332" t="s">
        <v>589</v>
      </c>
      <c r="P2332" t="s">
        <v>6363</v>
      </c>
    </row>
    <row r="2333" spans="1:16" x14ac:dyDescent="0.45">
      <c r="A2333" t="s">
        <v>1942</v>
      </c>
      <c r="B2333">
        <v>97</v>
      </c>
      <c r="C2333" t="s">
        <v>456</v>
      </c>
      <c r="D2333" t="s">
        <v>5366</v>
      </c>
      <c r="E2333" t="s">
        <v>11</v>
      </c>
      <c r="F2333">
        <v>2014</v>
      </c>
      <c r="G2333">
        <v>6.3</v>
      </c>
      <c r="H2333">
        <v>7574066</v>
      </c>
      <c r="I2333">
        <v>10000000</v>
      </c>
      <c r="J2333">
        <f t="shared" si="36"/>
        <v>-2425934</v>
      </c>
      <c r="K2333">
        <f>Table1[[#This Row],[Profit]]*100/Table1[[#This Row],[budget]]</f>
        <v>-24.259340000000002</v>
      </c>
      <c r="M2333" t="s">
        <v>589</v>
      </c>
    </row>
    <row r="2334" spans="1:16" x14ac:dyDescent="0.45">
      <c r="A2334" t="s">
        <v>2099</v>
      </c>
      <c r="B2334">
        <v>90</v>
      </c>
      <c r="C2334" t="s">
        <v>306</v>
      </c>
      <c r="D2334" t="s">
        <v>5664</v>
      </c>
      <c r="E2334" t="s">
        <v>11</v>
      </c>
      <c r="F2334">
        <v>2009</v>
      </c>
      <c r="G2334">
        <v>5.0999999999999996</v>
      </c>
      <c r="H2334">
        <v>4542775</v>
      </c>
      <c r="I2334">
        <v>6000000</v>
      </c>
      <c r="J2334">
        <f t="shared" si="36"/>
        <v>-1457225</v>
      </c>
      <c r="K2334">
        <f>Table1[[#This Row],[Profit]]*100/Table1[[#This Row],[budget]]</f>
        <v>-24.287083333333332</v>
      </c>
      <c r="M2334" t="s">
        <v>2286</v>
      </c>
    </row>
    <row r="2335" spans="1:16" x14ac:dyDescent="0.45">
      <c r="A2335" t="s">
        <v>1123</v>
      </c>
      <c r="B2335">
        <v>112</v>
      </c>
      <c r="C2335" t="s">
        <v>1124</v>
      </c>
      <c r="D2335" t="s">
        <v>3922</v>
      </c>
      <c r="E2335" t="s">
        <v>11</v>
      </c>
      <c r="F2335">
        <v>1999</v>
      </c>
      <c r="G2335">
        <v>6.6</v>
      </c>
      <c r="H2335">
        <v>26494611</v>
      </c>
      <c r="I2335">
        <v>35000000</v>
      </c>
      <c r="J2335">
        <f t="shared" si="36"/>
        <v>-8505389</v>
      </c>
      <c r="K2335">
        <f>Table1[[#This Row],[Profit]]*100/Table1[[#This Row],[budget]]</f>
        <v>-24.301111428571428</v>
      </c>
      <c r="M2335" t="s">
        <v>589</v>
      </c>
      <c r="N2335" t="s">
        <v>2286</v>
      </c>
      <c r="O2335" t="s">
        <v>1630</v>
      </c>
    </row>
    <row r="2336" spans="1:16" x14ac:dyDescent="0.45">
      <c r="A2336" t="s">
        <v>773</v>
      </c>
      <c r="B2336">
        <v>122</v>
      </c>
      <c r="C2336" t="s">
        <v>578</v>
      </c>
      <c r="D2336" t="s">
        <v>3394</v>
      </c>
      <c r="E2336" t="s">
        <v>11</v>
      </c>
      <c r="F2336">
        <v>1998</v>
      </c>
      <c r="G2336">
        <v>7.3</v>
      </c>
      <c r="H2336">
        <v>41609593</v>
      </c>
      <c r="I2336">
        <v>55000000</v>
      </c>
      <c r="J2336">
        <f t="shared" si="36"/>
        <v>-13390407</v>
      </c>
      <c r="K2336">
        <f>Table1[[#This Row],[Profit]]*100/Table1[[#This Row],[budget]]</f>
        <v>-24.346194545454544</v>
      </c>
      <c r="M2336" t="s">
        <v>178</v>
      </c>
      <c r="N2336" t="s">
        <v>6359</v>
      </c>
      <c r="O2336" t="s">
        <v>1426</v>
      </c>
    </row>
    <row r="2337" spans="1:15" x14ac:dyDescent="0.45">
      <c r="A2337" t="s">
        <v>1920</v>
      </c>
      <c r="B2337">
        <v>95</v>
      </c>
      <c r="C2337" t="s">
        <v>626</v>
      </c>
      <c r="D2337" t="s">
        <v>5347</v>
      </c>
      <c r="E2337" t="s">
        <v>11</v>
      </c>
      <c r="F2337">
        <v>2008</v>
      </c>
      <c r="G2337">
        <v>5.2</v>
      </c>
      <c r="H2337">
        <v>7563670</v>
      </c>
      <c r="I2337">
        <v>10000000</v>
      </c>
      <c r="J2337">
        <f t="shared" si="36"/>
        <v>-2436330</v>
      </c>
      <c r="K2337">
        <f>Table1[[#This Row],[Profit]]*100/Table1[[#This Row],[budget]]</f>
        <v>-24.363299999999999</v>
      </c>
      <c r="M2337" t="s">
        <v>6364</v>
      </c>
      <c r="N2337" t="s">
        <v>2286</v>
      </c>
    </row>
    <row r="2338" spans="1:15" x14ac:dyDescent="0.45">
      <c r="A2338" t="s">
        <v>489</v>
      </c>
      <c r="B2338">
        <v>74</v>
      </c>
      <c r="C2338" t="s">
        <v>490</v>
      </c>
      <c r="D2338" t="s">
        <v>3024</v>
      </c>
      <c r="E2338" t="s">
        <v>11</v>
      </c>
      <c r="F2338">
        <v>1999</v>
      </c>
      <c r="G2338">
        <v>7.3</v>
      </c>
      <c r="H2338">
        <v>60507228</v>
      </c>
      <c r="I2338">
        <v>80000000</v>
      </c>
      <c r="J2338">
        <f t="shared" si="36"/>
        <v>-19492772</v>
      </c>
      <c r="K2338">
        <f>Table1[[#This Row],[Profit]]*100/Table1[[#This Row],[budget]]</f>
        <v>-24.365964999999999</v>
      </c>
      <c r="M2338" t="s">
        <v>6363</v>
      </c>
      <c r="N2338" t="s">
        <v>6364</v>
      </c>
      <c r="O2338" t="s">
        <v>6360</v>
      </c>
    </row>
    <row r="2339" spans="1:15" x14ac:dyDescent="0.45">
      <c r="A2339" t="s">
        <v>435</v>
      </c>
      <c r="B2339">
        <v>131</v>
      </c>
      <c r="C2339" t="s">
        <v>367</v>
      </c>
      <c r="D2339" t="s">
        <v>3174</v>
      </c>
      <c r="E2339" t="s">
        <v>11</v>
      </c>
      <c r="F2339">
        <v>2001</v>
      </c>
      <c r="G2339">
        <v>7.6</v>
      </c>
      <c r="H2339">
        <v>51396781</v>
      </c>
      <c r="I2339">
        <v>68000000</v>
      </c>
      <c r="J2339">
        <f t="shared" si="36"/>
        <v>-16603219</v>
      </c>
      <c r="K2339">
        <f>Table1[[#This Row],[Profit]]*100/Table1[[#This Row],[budget]]</f>
        <v>-24.416498529411765</v>
      </c>
      <c r="M2339" t="s">
        <v>6367</v>
      </c>
      <c r="N2339" t="s">
        <v>6368</v>
      </c>
    </row>
    <row r="2340" spans="1:15" x14ac:dyDescent="0.45">
      <c r="A2340" t="s">
        <v>1023</v>
      </c>
      <c r="B2340">
        <v>116</v>
      </c>
      <c r="C2340" t="s">
        <v>578</v>
      </c>
      <c r="D2340" t="s">
        <v>3762</v>
      </c>
      <c r="E2340" t="s">
        <v>11</v>
      </c>
      <c r="F2340">
        <v>2000</v>
      </c>
      <c r="G2340">
        <v>5.7</v>
      </c>
      <c r="H2340">
        <v>30199105</v>
      </c>
      <c r="I2340">
        <v>40000000</v>
      </c>
      <c r="J2340">
        <f t="shared" si="36"/>
        <v>-9800895</v>
      </c>
      <c r="K2340">
        <f>Table1[[#This Row],[Profit]]*100/Table1[[#This Row],[budget]]</f>
        <v>-24.5022375</v>
      </c>
      <c r="M2340" t="s">
        <v>178</v>
      </c>
      <c r="N2340" t="s">
        <v>6359</v>
      </c>
      <c r="O2340" t="s">
        <v>1426</v>
      </c>
    </row>
    <row r="2341" spans="1:15" x14ac:dyDescent="0.45">
      <c r="A2341" t="s">
        <v>928</v>
      </c>
      <c r="B2341">
        <v>90</v>
      </c>
      <c r="C2341" t="s">
        <v>889</v>
      </c>
      <c r="D2341" t="s">
        <v>4382</v>
      </c>
      <c r="E2341" t="s">
        <v>11</v>
      </c>
      <c r="F2341">
        <v>2011</v>
      </c>
      <c r="G2341">
        <v>4</v>
      </c>
      <c r="H2341">
        <v>18860403</v>
      </c>
      <c r="I2341">
        <v>25000000</v>
      </c>
      <c r="J2341">
        <f t="shared" si="36"/>
        <v>-6139597</v>
      </c>
      <c r="K2341">
        <f>Table1[[#This Row],[Profit]]*100/Table1[[#This Row],[budget]]</f>
        <v>-24.558388000000001</v>
      </c>
      <c r="M2341" t="s">
        <v>1426</v>
      </c>
    </row>
    <row r="2342" spans="1:15" x14ac:dyDescent="0.45">
      <c r="A2342" t="s">
        <v>126</v>
      </c>
      <c r="B2342">
        <v>109</v>
      </c>
      <c r="C2342" t="s">
        <v>127</v>
      </c>
      <c r="D2342" t="s">
        <v>2617</v>
      </c>
      <c r="E2342" t="s">
        <v>11</v>
      </c>
      <c r="F2342">
        <v>2003</v>
      </c>
      <c r="G2342">
        <v>6.4</v>
      </c>
      <c r="H2342">
        <v>150350192</v>
      </c>
      <c r="I2342">
        <v>200000000</v>
      </c>
      <c r="J2342">
        <f t="shared" si="36"/>
        <v>-49649808</v>
      </c>
      <c r="K2342">
        <f>Table1[[#This Row],[Profit]]*100/Table1[[#This Row],[budget]]</f>
        <v>-24.824904</v>
      </c>
      <c r="M2342" t="s">
        <v>1630</v>
      </c>
    </row>
    <row r="2343" spans="1:15" x14ac:dyDescent="0.45">
      <c r="A2343" t="s">
        <v>480</v>
      </c>
      <c r="B2343">
        <v>95</v>
      </c>
      <c r="C2343" t="s">
        <v>447</v>
      </c>
      <c r="D2343" t="s">
        <v>4132</v>
      </c>
      <c r="E2343" t="s">
        <v>11</v>
      </c>
      <c r="F2343">
        <v>2006</v>
      </c>
      <c r="G2343">
        <v>5.0999999999999996</v>
      </c>
      <c r="H2343">
        <v>22526144</v>
      </c>
      <c r="I2343">
        <v>30000000</v>
      </c>
      <c r="J2343">
        <f t="shared" si="36"/>
        <v>-7473856</v>
      </c>
      <c r="K2343">
        <f>Table1[[#This Row],[Profit]]*100/Table1[[#This Row],[budget]]</f>
        <v>-24.912853333333334</v>
      </c>
      <c r="M2343" t="s">
        <v>2286</v>
      </c>
      <c r="N2343" t="s">
        <v>1630</v>
      </c>
    </row>
    <row r="2344" spans="1:15" x14ac:dyDescent="0.45">
      <c r="A2344" t="s">
        <v>1182</v>
      </c>
      <c r="B2344">
        <v>100</v>
      </c>
      <c r="C2344" t="s">
        <v>302</v>
      </c>
      <c r="D2344" t="s">
        <v>4075</v>
      </c>
      <c r="E2344" t="s">
        <v>11</v>
      </c>
      <c r="F2344">
        <v>2013</v>
      </c>
      <c r="G2344">
        <v>5.9</v>
      </c>
      <c r="H2344">
        <v>22525921</v>
      </c>
      <c r="I2344">
        <v>30000000</v>
      </c>
      <c r="J2344">
        <f t="shared" si="36"/>
        <v>-7474079</v>
      </c>
      <c r="K2344">
        <f>Table1[[#This Row],[Profit]]*100/Table1[[#This Row],[budget]]</f>
        <v>-24.913596666666667</v>
      </c>
    </row>
    <row r="2345" spans="1:15" x14ac:dyDescent="0.45">
      <c r="A2345" t="s">
        <v>330</v>
      </c>
      <c r="B2345">
        <v>104</v>
      </c>
      <c r="C2345" t="s">
        <v>36</v>
      </c>
      <c r="D2345" t="s">
        <v>2869</v>
      </c>
      <c r="E2345" t="s">
        <v>11</v>
      </c>
      <c r="F2345">
        <v>2006</v>
      </c>
      <c r="G2345">
        <v>5.0999999999999996</v>
      </c>
      <c r="H2345">
        <v>75030163</v>
      </c>
      <c r="I2345">
        <v>100000000</v>
      </c>
      <c r="J2345">
        <f t="shared" si="36"/>
        <v>-24969837</v>
      </c>
      <c r="K2345">
        <f>Table1[[#This Row],[Profit]]*100/Table1[[#This Row],[budget]]</f>
        <v>-24.969836999999998</v>
      </c>
      <c r="M2345" t="s">
        <v>178</v>
      </c>
      <c r="N2345" t="s">
        <v>6363</v>
      </c>
      <c r="O2345" t="s">
        <v>6364</v>
      </c>
    </row>
    <row r="2346" spans="1:15" x14ac:dyDescent="0.45">
      <c r="A2346" t="s">
        <v>574</v>
      </c>
      <c r="B2346">
        <v>119</v>
      </c>
      <c r="C2346" t="s">
        <v>259</v>
      </c>
      <c r="D2346" t="s">
        <v>3513</v>
      </c>
      <c r="E2346" t="s">
        <v>11</v>
      </c>
      <c r="F2346">
        <v>2004</v>
      </c>
      <c r="G2346">
        <v>6</v>
      </c>
      <c r="H2346">
        <v>37486138</v>
      </c>
      <c r="I2346">
        <v>50000000</v>
      </c>
      <c r="J2346">
        <f t="shared" si="36"/>
        <v>-12513862</v>
      </c>
      <c r="K2346">
        <f>Table1[[#This Row],[Profit]]*100/Table1[[#This Row],[budget]]</f>
        <v>-25.027723999999999</v>
      </c>
      <c r="M2346" t="s">
        <v>589</v>
      </c>
      <c r="N2346" t="s">
        <v>2286</v>
      </c>
    </row>
    <row r="2347" spans="1:15" x14ac:dyDescent="0.45">
      <c r="A2347" t="s">
        <v>145</v>
      </c>
      <c r="B2347">
        <v>136</v>
      </c>
      <c r="C2347" t="s">
        <v>589</v>
      </c>
      <c r="D2347" t="s">
        <v>3135</v>
      </c>
      <c r="E2347" t="s">
        <v>11</v>
      </c>
      <c r="F2347">
        <v>2010</v>
      </c>
      <c r="G2347">
        <v>6.3</v>
      </c>
      <c r="H2347">
        <v>52474616</v>
      </c>
      <c r="I2347">
        <v>70000000</v>
      </c>
      <c r="J2347">
        <f t="shared" si="36"/>
        <v>-17525384</v>
      </c>
      <c r="K2347">
        <f>Table1[[#This Row],[Profit]]*100/Table1[[#This Row],[budget]]</f>
        <v>-25.036262857142859</v>
      </c>
    </row>
    <row r="2348" spans="1:15" x14ac:dyDescent="0.45">
      <c r="A2348" t="s">
        <v>1584</v>
      </c>
      <c r="B2348">
        <v>109</v>
      </c>
      <c r="C2348" t="s">
        <v>680</v>
      </c>
      <c r="D2348" t="s">
        <v>4776</v>
      </c>
      <c r="E2348" t="s">
        <v>11</v>
      </c>
      <c r="F2348">
        <v>2001</v>
      </c>
      <c r="G2348">
        <v>6.1</v>
      </c>
      <c r="H2348">
        <v>13491653</v>
      </c>
      <c r="I2348">
        <v>18000000</v>
      </c>
      <c r="J2348">
        <f t="shared" si="36"/>
        <v>-4508347</v>
      </c>
      <c r="K2348">
        <f>Table1[[#This Row],[Profit]]*100/Table1[[#This Row],[budget]]</f>
        <v>-25.046372222222221</v>
      </c>
      <c r="M2348" t="s">
        <v>1426</v>
      </c>
    </row>
    <row r="2349" spans="1:15" x14ac:dyDescent="0.45">
      <c r="A2349" t="s">
        <v>1784</v>
      </c>
      <c r="B2349">
        <v>103</v>
      </c>
      <c r="C2349" t="s">
        <v>860</v>
      </c>
      <c r="D2349" t="s">
        <v>6046</v>
      </c>
      <c r="E2349" t="s">
        <v>11</v>
      </c>
      <c r="F2349">
        <v>2003</v>
      </c>
      <c r="G2349">
        <v>6.4</v>
      </c>
      <c r="H2349">
        <v>1420578</v>
      </c>
      <c r="I2349">
        <v>1900000</v>
      </c>
      <c r="J2349">
        <f t="shared" si="36"/>
        <v>-479422</v>
      </c>
      <c r="K2349">
        <f>Table1[[#This Row],[Profit]]*100/Table1[[#This Row],[budget]]</f>
        <v>-25.232736842105265</v>
      </c>
      <c r="M2349" t="s">
        <v>6364</v>
      </c>
    </row>
    <row r="2350" spans="1:15" x14ac:dyDescent="0.45">
      <c r="A2350" t="s">
        <v>1805</v>
      </c>
      <c r="B2350">
        <v>101</v>
      </c>
      <c r="C2350" t="s">
        <v>828</v>
      </c>
      <c r="D2350" t="s">
        <v>4891</v>
      </c>
      <c r="E2350" t="s">
        <v>11</v>
      </c>
      <c r="F2350">
        <v>2009</v>
      </c>
      <c r="G2350">
        <v>5.0999999999999996</v>
      </c>
      <c r="H2350">
        <v>11956207</v>
      </c>
      <c r="I2350">
        <v>16000000</v>
      </c>
      <c r="J2350">
        <f t="shared" si="36"/>
        <v>-4043793</v>
      </c>
      <c r="K2350">
        <f>Table1[[#This Row],[Profit]]*100/Table1[[#This Row],[budget]]</f>
        <v>-25.27370625</v>
      </c>
      <c r="M2350" t="s">
        <v>6366</v>
      </c>
    </row>
    <row r="2351" spans="1:15" x14ac:dyDescent="0.45">
      <c r="A2351" t="s">
        <v>1618</v>
      </c>
      <c r="B2351">
        <v>89</v>
      </c>
      <c r="C2351" t="s">
        <v>527</v>
      </c>
      <c r="D2351" t="s">
        <v>4828</v>
      </c>
      <c r="E2351" t="s">
        <v>11</v>
      </c>
      <c r="F2351">
        <v>2002</v>
      </c>
      <c r="G2351">
        <v>4.8</v>
      </c>
      <c r="H2351">
        <v>12693621</v>
      </c>
      <c r="I2351">
        <v>17000000</v>
      </c>
      <c r="J2351">
        <f t="shared" si="36"/>
        <v>-4306379</v>
      </c>
      <c r="K2351">
        <f>Table1[[#This Row],[Profit]]*100/Table1[[#This Row],[budget]]</f>
        <v>-25.331641176470587</v>
      </c>
      <c r="M2351" t="s">
        <v>6366</v>
      </c>
      <c r="N2351" t="s">
        <v>1426</v>
      </c>
    </row>
    <row r="2352" spans="1:15" x14ac:dyDescent="0.45">
      <c r="A2352" t="s">
        <v>446</v>
      </c>
      <c r="B2352">
        <v>113</v>
      </c>
      <c r="C2352" t="s">
        <v>663</v>
      </c>
      <c r="D2352" t="s">
        <v>3794</v>
      </c>
      <c r="E2352" t="s">
        <v>11</v>
      </c>
      <c r="F2352">
        <v>2013</v>
      </c>
      <c r="G2352">
        <v>6.4</v>
      </c>
      <c r="H2352">
        <v>29802761</v>
      </c>
      <c r="I2352">
        <v>40000000</v>
      </c>
      <c r="J2352">
        <f t="shared" si="36"/>
        <v>-10197239</v>
      </c>
      <c r="K2352">
        <f>Table1[[#This Row],[Profit]]*100/Table1[[#This Row],[budget]]</f>
        <v>-25.493097500000001</v>
      </c>
      <c r="M2352" t="s">
        <v>6361</v>
      </c>
    </row>
    <row r="2353" spans="1:15" x14ac:dyDescent="0.45">
      <c r="A2353" t="s">
        <v>432</v>
      </c>
      <c r="B2353">
        <v>138</v>
      </c>
      <c r="C2353" t="s">
        <v>306</v>
      </c>
      <c r="D2353" t="s">
        <v>2971</v>
      </c>
      <c r="E2353" t="s">
        <v>11</v>
      </c>
      <c r="F2353">
        <v>2006</v>
      </c>
      <c r="G2353">
        <v>6.9</v>
      </c>
      <c r="H2353">
        <v>63224849</v>
      </c>
      <c r="I2353">
        <v>85000000</v>
      </c>
      <c r="J2353">
        <f t="shared" si="36"/>
        <v>-21775151</v>
      </c>
      <c r="K2353">
        <f>Table1[[#This Row],[Profit]]*100/Table1[[#This Row],[budget]]</f>
        <v>-25.617824705882352</v>
      </c>
      <c r="M2353" t="s">
        <v>2286</v>
      </c>
    </row>
    <row r="2354" spans="1:15" x14ac:dyDescent="0.45">
      <c r="A2354" t="s">
        <v>1715</v>
      </c>
      <c r="B2354">
        <v>76</v>
      </c>
      <c r="C2354" t="s">
        <v>1318</v>
      </c>
      <c r="D2354" t="s">
        <v>4988</v>
      </c>
      <c r="E2354" t="s">
        <v>11</v>
      </c>
      <c r="F2354">
        <v>1998</v>
      </c>
      <c r="G2354">
        <v>2.8</v>
      </c>
      <c r="H2354">
        <v>11144518</v>
      </c>
      <c r="I2354">
        <v>15000000</v>
      </c>
      <c r="J2354">
        <f t="shared" si="36"/>
        <v>-3855482</v>
      </c>
      <c r="K2354">
        <f>Table1[[#This Row],[Profit]]*100/Table1[[#This Row],[budget]]</f>
        <v>-25.703213333333334</v>
      </c>
      <c r="M2354" t="s">
        <v>6363</v>
      </c>
    </row>
    <row r="2355" spans="1:15" x14ac:dyDescent="0.45">
      <c r="A2355" t="s">
        <v>379</v>
      </c>
      <c r="B2355">
        <v>86</v>
      </c>
      <c r="C2355" t="s">
        <v>1759</v>
      </c>
      <c r="D2355" t="s">
        <v>5063</v>
      </c>
      <c r="E2355" t="s">
        <v>11</v>
      </c>
      <c r="F2355">
        <v>2001</v>
      </c>
      <c r="G2355">
        <v>5.4</v>
      </c>
      <c r="H2355">
        <v>10397365</v>
      </c>
      <c r="I2355">
        <v>14000000</v>
      </c>
      <c r="J2355">
        <f t="shared" si="36"/>
        <v>-3602635</v>
      </c>
      <c r="K2355">
        <f>Table1[[#This Row],[Profit]]*100/Table1[[#This Row],[budget]]</f>
        <v>-25.733107142857143</v>
      </c>
      <c r="M2355" t="s">
        <v>6366</v>
      </c>
      <c r="N2355" t="s">
        <v>2286</v>
      </c>
    </row>
    <row r="2356" spans="1:15" x14ac:dyDescent="0.45">
      <c r="A2356" t="s">
        <v>1202</v>
      </c>
      <c r="B2356">
        <v>111</v>
      </c>
      <c r="C2356" t="s">
        <v>589</v>
      </c>
      <c r="D2356" t="s">
        <v>4784</v>
      </c>
      <c r="E2356" t="s">
        <v>11</v>
      </c>
      <c r="F2356">
        <v>2013</v>
      </c>
      <c r="G2356">
        <v>6.9</v>
      </c>
      <c r="H2356">
        <v>13362308</v>
      </c>
      <c r="I2356">
        <v>18000000</v>
      </c>
      <c r="J2356">
        <f t="shared" si="36"/>
        <v>-4637692</v>
      </c>
      <c r="K2356">
        <f>Table1[[#This Row],[Profit]]*100/Table1[[#This Row],[budget]]</f>
        <v>-25.764955555555556</v>
      </c>
    </row>
    <row r="2357" spans="1:15" x14ac:dyDescent="0.45">
      <c r="A2357" t="s">
        <v>63</v>
      </c>
      <c r="B2357">
        <v>124</v>
      </c>
      <c r="C2357" t="s">
        <v>262</v>
      </c>
      <c r="D2357" t="s">
        <v>2796</v>
      </c>
      <c r="E2357" t="s">
        <v>11</v>
      </c>
      <c r="F2357">
        <v>2013</v>
      </c>
      <c r="G2357">
        <v>7</v>
      </c>
      <c r="H2357">
        <v>89021735</v>
      </c>
      <c r="I2357">
        <v>120000000</v>
      </c>
      <c r="J2357">
        <f t="shared" si="36"/>
        <v>-30978265</v>
      </c>
      <c r="K2357">
        <f>Table1[[#This Row],[Profit]]*100/Table1[[#This Row],[budget]]</f>
        <v>-25.815220833333335</v>
      </c>
      <c r="M2357" t="s">
        <v>178</v>
      </c>
      <c r="N2357" t="s">
        <v>6366</v>
      </c>
      <c r="O2357" t="s">
        <v>1630</v>
      </c>
    </row>
    <row r="2358" spans="1:15" x14ac:dyDescent="0.45">
      <c r="A2358" t="s">
        <v>1401</v>
      </c>
      <c r="B2358">
        <v>89</v>
      </c>
      <c r="C2358" t="s">
        <v>2127</v>
      </c>
      <c r="D2358" t="s">
        <v>5932</v>
      </c>
      <c r="E2358" t="s">
        <v>11</v>
      </c>
      <c r="F2358">
        <v>2003</v>
      </c>
      <c r="G2358">
        <v>6.6</v>
      </c>
      <c r="H2358">
        <v>2223990</v>
      </c>
      <c r="I2358">
        <v>3000000</v>
      </c>
      <c r="J2358">
        <f t="shared" si="36"/>
        <v>-776010</v>
      </c>
      <c r="K2358">
        <f>Table1[[#This Row],[Profit]]*100/Table1[[#This Row],[budget]]</f>
        <v>-25.867000000000001</v>
      </c>
      <c r="M2358" t="s">
        <v>19</v>
      </c>
    </row>
    <row r="2359" spans="1:15" x14ac:dyDescent="0.45">
      <c r="A2359" t="s">
        <v>1132</v>
      </c>
      <c r="B2359">
        <v>82</v>
      </c>
      <c r="C2359" t="s">
        <v>1133</v>
      </c>
      <c r="D2359" t="s">
        <v>3931</v>
      </c>
      <c r="E2359" t="s">
        <v>11</v>
      </c>
      <c r="F2359">
        <v>2008</v>
      </c>
      <c r="G2359">
        <v>4.5</v>
      </c>
      <c r="H2359">
        <v>25871834</v>
      </c>
      <c r="I2359">
        <v>35000000</v>
      </c>
      <c r="J2359">
        <f t="shared" si="36"/>
        <v>-9128166</v>
      </c>
      <c r="K2359">
        <f>Table1[[#This Row],[Profit]]*100/Table1[[#This Row],[budget]]</f>
        <v>-26.080474285714285</v>
      </c>
      <c r="M2359" t="s">
        <v>302</v>
      </c>
      <c r="N2359" t="s">
        <v>1630</v>
      </c>
      <c r="O2359" t="s">
        <v>1426</v>
      </c>
    </row>
    <row r="2360" spans="1:15" x14ac:dyDescent="0.45">
      <c r="A2360" t="s">
        <v>96</v>
      </c>
      <c r="B2360">
        <v>101</v>
      </c>
      <c r="C2360" t="s">
        <v>222</v>
      </c>
      <c r="D2360" t="s">
        <v>3924</v>
      </c>
      <c r="E2360" t="s">
        <v>11</v>
      </c>
      <c r="F2360">
        <v>2012</v>
      </c>
      <c r="G2360">
        <v>5.0999999999999996</v>
      </c>
      <c r="H2360">
        <v>25863915</v>
      </c>
      <c r="I2360">
        <v>35000000</v>
      </c>
      <c r="J2360">
        <f t="shared" si="36"/>
        <v>-9136085</v>
      </c>
      <c r="K2360">
        <f>Table1[[#This Row],[Profit]]*100/Table1[[#This Row],[budget]]</f>
        <v>-26.103100000000001</v>
      </c>
      <c r="M2360" t="s">
        <v>6359</v>
      </c>
      <c r="N2360" t="s">
        <v>6366</v>
      </c>
      <c r="O2360" t="s">
        <v>1426</v>
      </c>
    </row>
    <row r="2361" spans="1:15" x14ac:dyDescent="0.45">
      <c r="A2361" t="s">
        <v>2332</v>
      </c>
      <c r="B2361">
        <v>102</v>
      </c>
      <c r="C2361" t="s">
        <v>48</v>
      </c>
      <c r="D2361" t="s">
        <v>6029</v>
      </c>
      <c r="E2361" t="s">
        <v>11</v>
      </c>
      <c r="F2361">
        <v>2015</v>
      </c>
      <c r="G2361">
        <v>6.9</v>
      </c>
      <c r="H2361">
        <v>1477002</v>
      </c>
      <c r="I2361">
        <v>2000000</v>
      </c>
      <c r="J2361">
        <f t="shared" si="36"/>
        <v>-522998</v>
      </c>
      <c r="K2361">
        <f>Table1[[#This Row],[Profit]]*100/Table1[[#This Row],[budget]]</f>
        <v>-26.149899999999999</v>
      </c>
      <c r="M2361" t="s">
        <v>2286</v>
      </c>
    </row>
    <row r="2362" spans="1:15" x14ac:dyDescent="0.45">
      <c r="A2362" t="s">
        <v>2319</v>
      </c>
      <c r="B2362">
        <v>80</v>
      </c>
      <c r="C2362" t="s">
        <v>2320</v>
      </c>
      <c r="D2362" t="s">
        <v>5400</v>
      </c>
      <c r="E2362" t="s">
        <v>265</v>
      </c>
      <c r="F2362">
        <v>2003</v>
      </c>
      <c r="G2362">
        <v>7.8</v>
      </c>
      <c r="H2362">
        <v>7002255</v>
      </c>
      <c r="I2362">
        <v>9500000</v>
      </c>
      <c r="J2362">
        <f t="shared" si="36"/>
        <v>-2497745</v>
      </c>
      <c r="K2362">
        <f>Table1[[#This Row],[Profit]]*100/Table1[[#This Row],[budget]]</f>
        <v>-26.292052631578947</v>
      </c>
      <c r="M2362" t="s">
        <v>302</v>
      </c>
      <c r="N2362" t="s">
        <v>589</v>
      </c>
    </row>
    <row r="2363" spans="1:15" x14ac:dyDescent="0.45">
      <c r="A2363" t="s">
        <v>79</v>
      </c>
      <c r="B2363">
        <v>104</v>
      </c>
      <c r="C2363" t="s">
        <v>71</v>
      </c>
      <c r="D2363" t="s">
        <v>2978</v>
      </c>
      <c r="E2363" t="s">
        <v>11</v>
      </c>
      <c r="F2363">
        <v>2006</v>
      </c>
      <c r="G2363">
        <v>6</v>
      </c>
      <c r="H2363">
        <v>62494975</v>
      </c>
      <c r="I2363">
        <v>85000000</v>
      </c>
      <c r="J2363">
        <f t="shared" si="36"/>
        <v>-22505025</v>
      </c>
      <c r="K2363">
        <f>Table1[[#This Row],[Profit]]*100/Table1[[#This Row],[budget]]</f>
        <v>-26.476500000000001</v>
      </c>
      <c r="M2363" t="s">
        <v>6359</v>
      </c>
      <c r="N2363" t="s">
        <v>1426</v>
      </c>
    </row>
    <row r="2364" spans="1:15" x14ac:dyDescent="0.45">
      <c r="A2364" t="s">
        <v>2109</v>
      </c>
      <c r="B2364">
        <v>111</v>
      </c>
      <c r="C2364" t="s">
        <v>456</v>
      </c>
      <c r="D2364" t="s">
        <v>5699</v>
      </c>
      <c r="E2364" t="s">
        <v>265</v>
      </c>
      <c r="F2364">
        <v>2002</v>
      </c>
      <c r="G2364">
        <v>7.3</v>
      </c>
      <c r="H2364">
        <v>3895664</v>
      </c>
      <c r="I2364">
        <v>5300000</v>
      </c>
      <c r="J2364">
        <f t="shared" si="36"/>
        <v>-1404336</v>
      </c>
      <c r="K2364">
        <f>Table1[[#This Row],[Profit]]*100/Table1[[#This Row],[budget]]</f>
        <v>-26.496905660377358</v>
      </c>
      <c r="M2364" t="s">
        <v>589</v>
      </c>
    </row>
    <row r="2365" spans="1:15" x14ac:dyDescent="0.45">
      <c r="A2365" t="s">
        <v>319</v>
      </c>
      <c r="B2365">
        <v>107</v>
      </c>
      <c r="C2365" t="s">
        <v>1024</v>
      </c>
      <c r="D2365" t="s">
        <v>3764</v>
      </c>
      <c r="E2365" t="s">
        <v>11</v>
      </c>
      <c r="F2365">
        <v>2000</v>
      </c>
      <c r="G2365">
        <v>5.0999999999999996</v>
      </c>
      <c r="H2365">
        <v>29374178</v>
      </c>
      <c r="I2365">
        <v>40000000</v>
      </c>
      <c r="J2365">
        <f t="shared" si="36"/>
        <v>-10625822</v>
      </c>
      <c r="K2365">
        <f>Table1[[#This Row],[Profit]]*100/Table1[[#This Row],[budget]]</f>
        <v>-26.564554999999999</v>
      </c>
      <c r="M2365" t="s">
        <v>589</v>
      </c>
      <c r="N2365" t="s">
        <v>999</v>
      </c>
      <c r="O2365" t="s">
        <v>1426</v>
      </c>
    </row>
    <row r="2366" spans="1:15" x14ac:dyDescent="0.45">
      <c r="A2366" t="s">
        <v>2101</v>
      </c>
      <c r="B2366">
        <v>96</v>
      </c>
      <c r="C2366" t="s">
        <v>450</v>
      </c>
      <c r="D2366" t="s">
        <v>5666</v>
      </c>
      <c r="E2366" t="s">
        <v>11</v>
      </c>
      <c r="F2366">
        <v>1999</v>
      </c>
      <c r="G2366">
        <v>5.3</v>
      </c>
      <c r="H2366">
        <v>4394936</v>
      </c>
      <c r="I2366">
        <v>6000000</v>
      </c>
      <c r="J2366">
        <f t="shared" si="36"/>
        <v>-1605064</v>
      </c>
      <c r="K2366">
        <f>Table1[[#This Row],[Profit]]*100/Table1[[#This Row],[budget]]</f>
        <v>-26.751066666666667</v>
      </c>
      <c r="M2366" t="s">
        <v>589</v>
      </c>
      <c r="N2366" t="s">
        <v>6364</v>
      </c>
      <c r="O2366" t="s">
        <v>2286</v>
      </c>
    </row>
    <row r="2367" spans="1:15" x14ac:dyDescent="0.45">
      <c r="A2367" t="s">
        <v>380</v>
      </c>
      <c r="B2367">
        <v>101</v>
      </c>
      <c r="C2367" t="s">
        <v>17</v>
      </c>
      <c r="D2367" t="s">
        <v>2920</v>
      </c>
      <c r="E2367" t="s">
        <v>11</v>
      </c>
      <c r="F2367">
        <v>2013</v>
      </c>
      <c r="G2367">
        <v>5.3</v>
      </c>
      <c r="H2367">
        <v>67344392</v>
      </c>
      <c r="I2367">
        <v>92000000</v>
      </c>
      <c r="J2367">
        <f t="shared" si="36"/>
        <v>-24655608</v>
      </c>
      <c r="K2367">
        <f>Table1[[#This Row],[Profit]]*100/Table1[[#This Row],[budget]]</f>
        <v>-26.799573913043478</v>
      </c>
      <c r="M2367" t="s">
        <v>1426</v>
      </c>
    </row>
    <row r="2368" spans="1:15" x14ac:dyDescent="0.45">
      <c r="A2368" t="s">
        <v>243</v>
      </c>
      <c r="B2368">
        <v>143</v>
      </c>
      <c r="C2368" t="s">
        <v>781</v>
      </c>
      <c r="D2368" t="s">
        <v>3164</v>
      </c>
      <c r="E2368" t="s">
        <v>11</v>
      </c>
      <c r="F2368">
        <v>2004</v>
      </c>
      <c r="G2368">
        <v>7.4</v>
      </c>
      <c r="H2368">
        <v>51225796</v>
      </c>
      <c r="I2368">
        <v>70000000</v>
      </c>
      <c r="J2368">
        <f t="shared" si="36"/>
        <v>-18774204</v>
      </c>
      <c r="K2368">
        <f>Table1[[#This Row],[Profit]]*100/Table1[[#This Row],[budget]]</f>
        <v>-26.82029142857143</v>
      </c>
      <c r="M2368" t="s">
        <v>6365</v>
      </c>
      <c r="N2368" t="s">
        <v>2286</v>
      </c>
      <c r="O2368" t="s">
        <v>1426</v>
      </c>
    </row>
    <row r="2369" spans="1:17" x14ac:dyDescent="0.45">
      <c r="A2369" t="s">
        <v>2268</v>
      </c>
      <c r="B2369">
        <v>104</v>
      </c>
      <c r="C2369" t="s">
        <v>589</v>
      </c>
      <c r="D2369" t="s">
        <v>5802</v>
      </c>
      <c r="E2369" t="s">
        <v>11</v>
      </c>
      <c r="F2369">
        <v>2001</v>
      </c>
      <c r="G2369">
        <v>7.1</v>
      </c>
      <c r="H2369">
        <v>3287435</v>
      </c>
      <c r="I2369">
        <v>4500000</v>
      </c>
      <c r="J2369">
        <f t="shared" si="36"/>
        <v>-1212565</v>
      </c>
      <c r="K2369">
        <f>Table1[[#This Row],[Profit]]*100/Table1[[#This Row],[budget]]</f>
        <v>-26.945888888888888</v>
      </c>
    </row>
    <row r="2370" spans="1:17" x14ac:dyDescent="0.45">
      <c r="A2370" t="s">
        <v>1357</v>
      </c>
      <c r="B2370">
        <v>107</v>
      </c>
      <c r="C2370" t="s">
        <v>259</v>
      </c>
      <c r="D2370" t="s">
        <v>4174</v>
      </c>
      <c r="E2370" t="s">
        <v>11</v>
      </c>
      <c r="F2370">
        <v>2005</v>
      </c>
      <c r="G2370">
        <v>6.6</v>
      </c>
      <c r="H2370">
        <v>21835784</v>
      </c>
      <c r="I2370">
        <v>30000000</v>
      </c>
      <c r="J2370">
        <f t="shared" ref="J2370:J2433" si="37">H2370-I2370</f>
        <v>-8164216</v>
      </c>
      <c r="K2370">
        <f>Table1[[#This Row],[Profit]]*100/Table1[[#This Row],[budget]]</f>
        <v>-27.214053333333332</v>
      </c>
      <c r="M2370" t="s">
        <v>589</v>
      </c>
      <c r="N2370" t="s">
        <v>2286</v>
      </c>
    </row>
    <row r="2371" spans="1:17" x14ac:dyDescent="0.45">
      <c r="A2371" t="s">
        <v>327</v>
      </c>
      <c r="B2371">
        <v>93</v>
      </c>
      <c r="C2371" t="s">
        <v>71</v>
      </c>
      <c r="D2371" t="s">
        <v>3694</v>
      </c>
      <c r="E2371" t="s">
        <v>11</v>
      </c>
      <c r="F2371">
        <v>2011</v>
      </c>
      <c r="G2371">
        <v>6.6</v>
      </c>
      <c r="H2371">
        <v>29113588</v>
      </c>
      <c r="I2371">
        <v>40000000</v>
      </c>
      <c r="J2371">
        <f t="shared" si="37"/>
        <v>-10886412</v>
      </c>
      <c r="K2371">
        <f>Table1[[#This Row],[Profit]]*100/Table1[[#This Row],[budget]]</f>
        <v>-27.21603</v>
      </c>
      <c r="M2371" t="s">
        <v>6359</v>
      </c>
      <c r="N2371" t="s">
        <v>1426</v>
      </c>
    </row>
    <row r="2372" spans="1:17" x14ac:dyDescent="0.45">
      <c r="A2372" t="s">
        <v>535</v>
      </c>
      <c r="B2372">
        <v>109</v>
      </c>
      <c r="C2372" t="s">
        <v>88</v>
      </c>
      <c r="D2372" t="s">
        <v>3860</v>
      </c>
      <c r="E2372" t="s">
        <v>11</v>
      </c>
      <c r="F2372">
        <v>2003</v>
      </c>
      <c r="G2372">
        <v>6.1</v>
      </c>
      <c r="H2372">
        <v>26183197</v>
      </c>
      <c r="I2372">
        <v>36000000</v>
      </c>
      <c r="J2372">
        <f t="shared" si="37"/>
        <v>-9816803</v>
      </c>
      <c r="K2372">
        <f>Table1[[#This Row],[Profit]]*100/Table1[[#This Row],[budget]]</f>
        <v>-27.268897222222222</v>
      </c>
      <c r="M2372" t="s">
        <v>6359</v>
      </c>
      <c r="N2372" t="s">
        <v>589</v>
      </c>
      <c r="O2372" t="s">
        <v>1426</v>
      </c>
    </row>
    <row r="2373" spans="1:17" x14ac:dyDescent="0.45">
      <c r="A2373" t="s">
        <v>1851</v>
      </c>
      <c r="B2373">
        <v>120</v>
      </c>
      <c r="C2373" t="s">
        <v>357</v>
      </c>
      <c r="D2373" t="s">
        <v>5934</v>
      </c>
      <c r="E2373" t="s">
        <v>1671</v>
      </c>
      <c r="F2373">
        <v>2003</v>
      </c>
      <c r="G2373">
        <v>8.4</v>
      </c>
      <c r="H2373">
        <v>2181290</v>
      </c>
      <c r="I2373">
        <v>3000000</v>
      </c>
      <c r="J2373">
        <f t="shared" si="37"/>
        <v>-818710</v>
      </c>
      <c r="K2373">
        <f>Table1[[#This Row],[Profit]]*100/Table1[[#This Row],[budget]]</f>
        <v>-27.290333333333333</v>
      </c>
      <c r="M2373" t="s">
        <v>6366</v>
      </c>
      <c r="N2373" t="s">
        <v>1426</v>
      </c>
    </row>
    <row r="2374" spans="1:17" x14ac:dyDescent="0.45">
      <c r="A2374" t="s">
        <v>232</v>
      </c>
      <c r="B2374">
        <v>135</v>
      </c>
      <c r="C2374" t="s">
        <v>504</v>
      </c>
      <c r="D2374" t="s">
        <v>3763</v>
      </c>
      <c r="E2374" t="s">
        <v>11</v>
      </c>
      <c r="F2374">
        <v>2005</v>
      </c>
      <c r="G2374">
        <v>7</v>
      </c>
      <c r="H2374">
        <v>29077547</v>
      </c>
      <c r="I2374">
        <v>40000000</v>
      </c>
      <c r="J2374">
        <f t="shared" si="37"/>
        <v>-10922453</v>
      </c>
      <c r="K2374">
        <f>Table1[[#This Row],[Profit]]*100/Table1[[#This Row],[budget]]</f>
        <v>-27.3061325</v>
      </c>
      <c r="M2374" t="s">
        <v>6365</v>
      </c>
      <c r="N2374" t="s">
        <v>2286</v>
      </c>
    </row>
    <row r="2375" spans="1:17" x14ac:dyDescent="0.45">
      <c r="A2375" t="s">
        <v>1234</v>
      </c>
      <c r="B2375">
        <v>104</v>
      </c>
      <c r="C2375" t="s">
        <v>748</v>
      </c>
      <c r="D2375" t="s">
        <v>4136</v>
      </c>
      <c r="E2375" t="s">
        <v>11</v>
      </c>
      <c r="F2375">
        <v>2004</v>
      </c>
      <c r="G2375">
        <v>5.5</v>
      </c>
      <c r="H2375">
        <v>21800302</v>
      </c>
      <c r="I2375">
        <v>30000000</v>
      </c>
      <c r="J2375">
        <f t="shared" si="37"/>
        <v>-8199698</v>
      </c>
      <c r="K2375">
        <f>Table1[[#This Row],[Profit]]*100/Table1[[#This Row],[budget]]</f>
        <v>-27.332326666666667</v>
      </c>
      <c r="M2375" t="s">
        <v>589</v>
      </c>
      <c r="N2375" t="s">
        <v>2286</v>
      </c>
      <c r="O2375" t="s">
        <v>6361</v>
      </c>
    </row>
    <row r="2376" spans="1:17" x14ac:dyDescent="0.45">
      <c r="A2376" t="s">
        <v>57</v>
      </c>
      <c r="B2376">
        <v>101</v>
      </c>
      <c r="C2376" t="s">
        <v>33</v>
      </c>
      <c r="D2376" t="s">
        <v>2877</v>
      </c>
      <c r="E2376" t="s">
        <v>11</v>
      </c>
      <c r="F2376">
        <v>2014</v>
      </c>
      <c r="G2376">
        <v>6</v>
      </c>
      <c r="H2376">
        <v>72660029</v>
      </c>
      <c r="I2376">
        <v>100000000</v>
      </c>
      <c r="J2376">
        <f t="shared" si="37"/>
        <v>-27339971</v>
      </c>
      <c r="K2376">
        <f>Table1[[#This Row],[Profit]]*100/Table1[[#This Row],[budget]]</f>
        <v>-27.339970999999998</v>
      </c>
      <c r="M2376" t="s">
        <v>178</v>
      </c>
    </row>
    <row r="2377" spans="1:17" x14ac:dyDescent="0.45">
      <c r="A2377" t="s">
        <v>1289</v>
      </c>
      <c r="B2377">
        <v>100</v>
      </c>
      <c r="C2377" t="s">
        <v>88</v>
      </c>
      <c r="D2377" t="s">
        <v>4227</v>
      </c>
      <c r="E2377" t="s">
        <v>11</v>
      </c>
      <c r="F2377">
        <v>2014</v>
      </c>
      <c r="G2377">
        <v>5.7</v>
      </c>
      <c r="H2377">
        <v>20285518</v>
      </c>
      <c r="I2377">
        <v>28000000</v>
      </c>
      <c r="J2377">
        <f t="shared" si="37"/>
        <v>-7714482</v>
      </c>
      <c r="K2377">
        <f>Table1[[#This Row],[Profit]]*100/Table1[[#This Row],[budget]]</f>
        <v>-27.55172142857143</v>
      </c>
      <c r="M2377" t="s">
        <v>6359</v>
      </c>
      <c r="N2377" t="s">
        <v>589</v>
      </c>
      <c r="O2377" t="s">
        <v>1426</v>
      </c>
    </row>
    <row r="2378" spans="1:17" x14ac:dyDescent="0.45">
      <c r="A2378" t="s">
        <v>633</v>
      </c>
      <c r="B2378">
        <v>141</v>
      </c>
      <c r="C2378" t="s">
        <v>367</v>
      </c>
      <c r="D2378" t="s">
        <v>4732</v>
      </c>
      <c r="E2378" t="s">
        <v>130</v>
      </c>
      <c r="F2378">
        <v>2006</v>
      </c>
      <c r="G2378">
        <v>7.9</v>
      </c>
      <c r="H2378">
        <v>13753931</v>
      </c>
      <c r="I2378">
        <v>19000000</v>
      </c>
      <c r="J2378">
        <f t="shared" si="37"/>
        <v>-5246069</v>
      </c>
      <c r="K2378">
        <f>Table1[[#This Row],[Profit]]*100/Table1[[#This Row],[budget]]</f>
        <v>-27.61088947368421</v>
      </c>
      <c r="M2378" t="s">
        <v>6367</v>
      </c>
      <c r="N2378" t="s">
        <v>6368</v>
      </c>
    </row>
    <row r="2379" spans="1:17" x14ac:dyDescent="0.45">
      <c r="A2379" t="s">
        <v>1523</v>
      </c>
      <c r="B2379">
        <v>84</v>
      </c>
      <c r="C2379" t="s">
        <v>302</v>
      </c>
      <c r="D2379" t="s">
        <v>5832</v>
      </c>
      <c r="E2379" t="s">
        <v>11</v>
      </c>
      <c r="F2379">
        <v>1996</v>
      </c>
      <c r="G2379">
        <v>7.6</v>
      </c>
      <c r="H2379">
        <v>2892582</v>
      </c>
      <c r="I2379">
        <v>4000000</v>
      </c>
      <c r="J2379">
        <f t="shared" si="37"/>
        <v>-1107418</v>
      </c>
      <c r="K2379">
        <f>Table1[[#This Row],[Profit]]*100/Table1[[#This Row],[budget]]</f>
        <v>-27.685449999999999</v>
      </c>
    </row>
    <row r="2380" spans="1:17" x14ac:dyDescent="0.45">
      <c r="A2380" t="s">
        <v>1806</v>
      </c>
      <c r="B2380">
        <v>94</v>
      </c>
      <c r="C2380" t="s">
        <v>586</v>
      </c>
      <c r="D2380" t="s">
        <v>5151</v>
      </c>
      <c r="E2380" t="s">
        <v>11</v>
      </c>
      <c r="F2380">
        <v>2008</v>
      </c>
      <c r="G2380">
        <v>7.8</v>
      </c>
      <c r="H2380">
        <v>9030581</v>
      </c>
      <c r="I2380">
        <v>12500000</v>
      </c>
      <c r="J2380">
        <f t="shared" si="37"/>
        <v>-3469419</v>
      </c>
      <c r="K2380">
        <f>Table1[[#This Row],[Profit]]*100/Table1[[#This Row],[budget]]</f>
        <v>-27.755351999999998</v>
      </c>
      <c r="M2380" t="s">
        <v>6368</v>
      </c>
    </row>
    <row r="2381" spans="1:17" x14ac:dyDescent="0.45">
      <c r="A2381" t="s">
        <v>701</v>
      </c>
      <c r="B2381">
        <v>100</v>
      </c>
      <c r="C2381" t="s">
        <v>702</v>
      </c>
      <c r="D2381" t="s">
        <v>3296</v>
      </c>
      <c r="E2381" t="s">
        <v>11</v>
      </c>
      <c r="F2381">
        <v>2009</v>
      </c>
      <c r="G2381">
        <v>4.9000000000000004</v>
      </c>
      <c r="H2381">
        <v>43337279</v>
      </c>
      <c r="I2381">
        <v>60000000</v>
      </c>
      <c r="J2381">
        <f t="shared" si="37"/>
        <v>-16662721</v>
      </c>
      <c r="K2381">
        <f>Table1[[#This Row],[Profit]]*100/Table1[[#This Row],[budget]]</f>
        <v>-27.771201666666666</v>
      </c>
      <c r="M2381" t="s">
        <v>302</v>
      </c>
    </row>
    <row r="2382" spans="1:17" x14ac:dyDescent="0.45">
      <c r="A2382" t="s">
        <v>2098</v>
      </c>
      <c r="B2382">
        <v>94</v>
      </c>
      <c r="C2382" t="s">
        <v>302</v>
      </c>
      <c r="D2382" t="s">
        <v>5622</v>
      </c>
      <c r="E2382" t="s">
        <v>11</v>
      </c>
      <c r="F2382">
        <v>2008</v>
      </c>
      <c r="G2382">
        <v>4.5999999999999996</v>
      </c>
      <c r="H2382">
        <v>4693919</v>
      </c>
      <c r="I2382">
        <v>6500000</v>
      </c>
      <c r="J2382">
        <f t="shared" si="37"/>
        <v>-1806081</v>
      </c>
      <c r="K2382">
        <f>Table1[[#This Row],[Profit]]*100/Table1[[#This Row],[budget]]</f>
        <v>-27.785861538461539</v>
      </c>
    </row>
    <row r="2383" spans="1:17" x14ac:dyDescent="0.45">
      <c r="A2383" t="s">
        <v>1090</v>
      </c>
      <c r="B2383">
        <v>102</v>
      </c>
      <c r="C2383" t="s">
        <v>259</v>
      </c>
      <c r="D2383" t="s">
        <v>3923</v>
      </c>
      <c r="E2383" t="s">
        <v>11</v>
      </c>
      <c r="F2383">
        <v>2004</v>
      </c>
      <c r="G2383">
        <v>6.2</v>
      </c>
      <c r="H2383">
        <v>25266129</v>
      </c>
      <c r="I2383">
        <v>35000000</v>
      </c>
      <c r="J2383">
        <f t="shared" si="37"/>
        <v>-9733871</v>
      </c>
      <c r="K2383">
        <f>Table1[[#This Row],[Profit]]*100/Table1[[#This Row],[budget]]</f>
        <v>-27.811060000000001</v>
      </c>
      <c r="M2383" t="s">
        <v>589</v>
      </c>
      <c r="N2383" t="s">
        <v>2286</v>
      </c>
    </row>
    <row r="2384" spans="1:17" x14ac:dyDescent="0.45">
      <c r="A2384" t="s">
        <v>198</v>
      </c>
      <c r="B2384">
        <v>129</v>
      </c>
      <c r="C2384" t="s">
        <v>412</v>
      </c>
      <c r="D2384" t="s">
        <v>2946</v>
      </c>
      <c r="E2384" t="s">
        <v>11</v>
      </c>
      <c r="F2384">
        <v>2016</v>
      </c>
      <c r="G2384">
        <v>6.9</v>
      </c>
      <c r="H2384">
        <v>64685359</v>
      </c>
      <c r="I2384">
        <v>90000000</v>
      </c>
      <c r="J2384">
        <f t="shared" si="37"/>
        <v>-25314641</v>
      </c>
      <c r="K2384">
        <f>Table1[[#This Row],[Profit]]*100/Table1[[#This Row],[budget]]</f>
        <v>-28.127378888888888</v>
      </c>
      <c r="M2384" t="s">
        <v>178</v>
      </c>
      <c r="N2384" t="s">
        <v>302</v>
      </c>
      <c r="O2384" t="s">
        <v>6359</v>
      </c>
      <c r="P2384" t="s">
        <v>6366</v>
      </c>
      <c r="Q2384" t="s">
        <v>1426</v>
      </c>
    </row>
    <row r="2385" spans="1:16" x14ac:dyDescent="0.45">
      <c r="A2385" t="s">
        <v>708</v>
      </c>
      <c r="B2385">
        <v>116</v>
      </c>
      <c r="C2385" t="s">
        <v>51</v>
      </c>
      <c r="D2385" t="s">
        <v>3300</v>
      </c>
      <c r="E2385" t="s">
        <v>11</v>
      </c>
      <c r="F2385">
        <v>2002</v>
      </c>
      <c r="G2385">
        <v>6.4</v>
      </c>
      <c r="H2385">
        <v>43119879</v>
      </c>
      <c r="I2385">
        <v>60000000</v>
      </c>
      <c r="J2385">
        <f t="shared" si="37"/>
        <v>-16880121</v>
      </c>
      <c r="K2385">
        <f>Table1[[#This Row],[Profit]]*100/Table1[[#This Row],[budget]]</f>
        <v>-28.133534999999998</v>
      </c>
      <c r="M2385" t="s">
        <v>178</v>
      </c>
      <c r="N2385" t="s">
        <v>1630</v>
      </c>
      <c r="O2385" t="s">
        <v>1426</v>
      </c>
    </row>
    <row r="2386" spans="1:16" x14ac:dyDescent="0.45">
      <c r="A2386" t="s">
        <v>622</v>
      </c>
      <c r="B2386">
        <v>101</v>
      </c>
      <c r="C2386" t="s">
        <v>58</v>
      </c>
      <c r="D2386" t="s">
        <v>3294</v>
      </c>
      <c r="E2386" t="s">
        <v>11</v>
      </c>
      <c r="F2386">
        <v>2002</v>
      </c>
      <c r="G2386">
        <v>6.2</v>
      </c>
      <c r="H2386">
        <v>43060566</v>
      </c>
      <c r="I2386">
        <v>60000000</v>
      </c>
      <c r="J2386">
        <f t="shared" si="37"/>
        <v>-16939434</v>
      </c>
      <c r="K2386">
        <f>Table1[[#This Row],[Profit]]*100/Table1[[#This Row],[budget]]</f>
        <v>-28.232389999999999</v>
      </c>
      <c r="M2386" t="s">
        <v>178</v>
      </c>
      <c r="N2386" t="s">
        <v>6364</v>
      </c>
      <c r="O2386" t="s">
        <v>1630</v>
      </c>
      <c r="P2386" t="s">
        <v>1426</v>
      </c>
    </row>
    <row r="2387" spans="1:16" x14ac:dyDescent="0.45">
      <c r="A2387" t="s">
        <v>671</v>
      </c>
      <c r="B2387">
        <v>124</v>
      </c>
      <c r="C2387" t="s">
        <v>259</v>
      </c>
      <c r="D2387" t="s">
        <v>4987</v>
      </c>
      <c r="E2387" t="s">
        <v>11</v>
      </c>
      <c r="F2387">
        <v>1989</v>
      </c>
      <c r="G2387">
        <v>6.4</v>
      </c>
      <c r="H2387">
        <v>10763469</v>
      </c>
      <c r="I2387">
        <v>15000000</v>
      </c>
      <c r="J2387">
        <f t="shared" si="37"/>
        <v>-4236531</v>
      </c>
      <c r="K2387">
        <f>Table1[[#This Row],[Profit]]*100/Table1[[#This Row],[budget]]</f>
        <v>-28.243539999999999</v>
      </c>
      <c r="M2387" t="s">
        <v>589</v>
      </c>
      <c r="N2387" t="s">
        <v>2286</v>
      </c>
    </row>
    <row r="2388" spans="1:16" x14ac:dyDescent="0.45">
      <c r="A2388" t="s">
        <v>789</v>
      </c>
      <c r="B2388">
        <v>119</v>
      </c>
      <c r="C2388" t="s">
        <v>790</v>
      </c>
      <c r="D2388" t="s">
        <v>3406</v>
      </c>
      <c r="E2388" t="s">
        <v>11</v>
      </c>
      <c r="F2388">
        <v>2010</v>
      </c>
      <c r="G2388">
        <v>6.4</v>
      </c>
      <c r="H2388">
        <v>39440655</v>
      </c>
      <c r="I2388">
        <v>55000000</v>
      </c>
      <c r="J2388">
        <f t="shared" si="37"/>
        <v>-15559345</v>
      </c>
      <c r="K2388">
        <f>Table1[[#This Row],[Profit]]*100/Table1[[#This Row],[budget]]</f>
        <v>-28.289718181818181</v>
      </c>
      <c r="M2388" t="s">
        <v>6360</v>
      </c>
      <c r="N2388" t="s">
        <v>6365</v>
      </c>
      <c r="O2388" t="s">
        <v>2286</v>
      </c>
    </row>
    <row r="2389" spans="1:16" x14ac:dyDescent="0.45">
      <c r="A2389" t="s">
        <v>602</v>
      </c>
      <c r="B2389">
        <v>116</v>
      </c>
      <c r="C2389" t="s">
        <v>71</v>
      </c>
      <c r="D2389" t="s">
        <v>3870</v>
      </c>
      <c r="E2389" t="s">
        <v>11</v>
      </c>
      <c r="F2389">
        <v>2011</v>
      </c>
      <c r="G2389">
        <v>6.5</v>
      </c>
      <c r="H2389">
        <v>25093607</v>
      </c>
      <c r="I2389">
        <v>35000000</v>
      </c>
      <c r="J2389">
        <f t="shared" si="37"/>
        <v>-9906393</v>
      </c>
      <c r="K2389">
        <f>Table1[[#This Row],[Profit]]*100/Table1[[#This Row],[budget]]</f>
        <v>-28.303979999999999</v>
      </c>
      <c r="M2389" t="s">
        <v>6359</v>
      </c>
      <c r="N2389" t="s">
        <v>1426</v>
      </c>
    </row>
    <row r="2390" spans="1:16" x14ac:dyDescent="0.45">
      <c r="A2390" t="s">
        <v>2244</v>
      </c>
      <c r="B2390">
        <v>102</v>
      </c>
      <c r="C2390" t="s">
        <v>2331</v>
      </c>
      <c r="D2390" t="s">
        <v>6028</v>
      </c>
      <c r="E2390" t="s">
        <v>11</v>
      </c>
      <c r="F2390">
        <v>2007</v>
      </c>
      <c r="G2390">
        <v>8.3000000000000007</v>
      </c>
      <c r="H2390">
        <v>1430185</v>
      </c>
      <c r="I2390">
        <v>2000000</v>
      </c>
      <c r="J2390">
        <f t="shared" si="37"/>
        <v>-569815</v>
      </c>
      <c r="K2390">
        <f>Table1[[#This Row],[Profit]]*100/Table1[[#This Row],[budget]]</f>
        <v>-28.490749999999998</v>
      </c>
      <c r="M2390" t="s">
        <v>6368</v>
      </c>
    </row>
    <row r="2391" spans="1:16" x14ac:dyDescent="0.45">
      <c r="A2391" t="s">
        <v>1517</v>
      </c>
      <c r="B2391">
        <v>95</v>
      </c>
      <c r="C2391" t="s">
        <v>51</v>
      </c>
      <c r="D2391" t="s">
        <v>4638</v>
      </c>
      <c r="E2391" t="s">
        <v>11</v>
      </c>
      <c r="F2391">
        <v>2012</v>
      </c>
      <c r="G2391">
        <v>6.1</v>
      </c>
      <c r="H2391">
        <v>14291570</v>
      </c>
      <c r="I2391">
        <v>20000000</v>
      </c>
      <c r="J2391">
        <f t="shared" si="37"/>
        <v>-5708430</v>
      </c>
      <c r="K2391">
        <f>Table1[[#This Row],[Profit]]*100/Table1[[#This Row],[budget]]</f>
        <v>-28.542149999999999</v>
      </c>
      <c r="M2391" t="s">
        <v>178</v>
      </c>
      <c r="N2391" t="s">
        <v>1630</v>
      </c>
      <c r="O2391" t="s">
        <v>1426</v>
      </c>
    </row>
    <row r="2392" spans="1:16" x14ac:dyDescent="0.45">
      <c r="A2392" t="s">
        <v>240</v>
      </c>
      <c r="B2392">
        <v>130</v>
      </c>
      <c r="C2392" t="s">
        <v>436</v>
      </c>
      <c r="D2392" t="s">
        <v>3114</v>
      </c>
      <c r="E2392" t="s">
        <v>11</v>
      </c>
      <c r="F2392">
        <v>1993</v>
      </c>
      <c r="G2392">
        <v>6.2</v>
      </c>
      <c r="H2392">
        <v>50016394</v>
      </c>
      <c r="I2392">
        <v>70000000</v>
      </c>
      <c r="J2392">
        <f t="shared" si="37"/>
        <v>-19983606</v>
      </c>
      <c r="K2392">
        <f>Table1[[#This Row],[Profit]]*100/Table1[[#This Row],[budget]]</f>
        <v>-28.548008571428571</v>
      </c>
      <c r="M2392" t="s">
        <v>178</v>
      </c>
      <c r="N2392" t="s">
        <v>302</v>
      </c>
      <c r="O2392" t="s">
        <v>6364</v>
      </c>
    </row>
    <row r="2393" spans="1:16" x14ac:dyDescent="0.45">
      <c r="A2393" t="s">
        <v>1157</v>
      </c>
      <c r="B2393">
        <v>89</v>
      </c>
      <c r="C2393" t="s">
        <v>72</v>
      </c>
      <c r="D2393" t="s">
        <v>4071</v>
      </c>
      <c r="E2393" t="s">
        <v>11</v>
      </c>
      <c r="F2393">
        <v>2011</v>
      </c>
      <c r="G2393">
        <v>4.9000000000000004</v>
      </c>
      <c r="H2393">
        <v>21426805</v>
      </c>
      <c r="I2393">
        <v>30000000</v>
      </c>
      <c r="J2393">
        <f t="shared" si="37"/>
        <v>-8573195</v>
      </c>
      <c r="K2393">
        <f>Table1[[#This Row],[Profit]]*100/Table1[[#This Row],[budget]]</f>
        <v>-28.577316666666668</v>
      </c>
      <c r="M2393" t="s">
        <v>178</v>
      </c>
      <c r="N2393" t="s">
        <v>999</v>
      </c>
      <c r="O2393" t="s">
        <v>1630</v>
      </c>
      <c r="P2393" t="s">
        <v>1426</v>
      </c>
    </row>
    <row r="2394" spans="1:16" x14ac:dyDescent="0.45">
      <c r="A2394" t="s">
        <v>762</v>
      </c>
      <c r="B2394">
        <v>90</v>
      </c>
      <c r="C2394" t="s">
        <v>302</v>
      </c>
      <c r="D2394" t="s">
        <v>3765</v>
      </c>
      <c r="E2394" t="s">
        <v>11</v>
      </c>
      <c r="F2394">
        <v>1999</v>
      </c>
      <c r="G2394">
        <v>5.3</v>
      </c>
      <c r="H2394">
        <v>28535768</v>
      </c>
      <c r="I2394">
        <v>40000000</v>
      </c>
      <c r="J2394">
        <f t="shared" si="37"/>
        <v>-11464232</v>
      </c>
      <c r="K2394">
        <f>Table1[[#This Row],[Profit]]*100/Table1[[#This Row],[budget]]</f>
        <v>-28.66058</v>
      </c>
    </row>
    <row r="2395" spans="1:16" x14ac:dyDescent="0.45">
      <c r="A2395" t="s">
        <v>762</v>
      </c>
      <c r="B2395">
        <v>94</v>
      </c>
      <c r="C2395" t="s">
        <v>187</v>
      </c>
      <c r="D2395" t="s">
        <v>3637</v>
      </c>
      <c r="E2395" t="s">
        <v>11</v>
      </c>
      <c r="F2395">
        <v>2001</v>
      </c>
      <c r="G2395">
        <v>5.5</v>
      </c>
      <c r="H2395">
        <v>32095318</v>
      </c>
      <c r="I2395">
        <v>45000000</v>
      </c>
      <c r="J2395">
        <f t="shared" si="37"/>
        <v>-12904682</v>
      </c>
      <c r="K2395">
        <f>Table1[[#This Row],[Profit]]*100/Table1[[#This Row],[budget]]</f>
        <v>-28.677071111111111</v>
      </c>
      <c r="M2395" t="s">
        <v>6359</v>
      </c>
    </row>
    <row r="2396" spans="1:16" x14ac:dyDescent="0.45">
      <c r="A2396" t="s">
        <v>185</v>
      </c>
      <c r="B2396">
        <v>97</v>
      </c>
      <c r="C2396" t="s">
        <v>124</v>
      </c>
      <c r="D2396" t="s">
        <v>2722</v>
      </c>
      <c r="E2396" t="s">
        <v>11</v>
      </c>
      <c r="F2396">
        <v>2012</v>
      </c>
      <c r="G2396">
        <v>7.3</v>
      </c>
      <c r="H2396">
        <v>103400692</v>
      </c>
      <c r="I2396">
        <v>145000000</v>
      </c>
      <c r="J2396">
        <f t="shared" si="37"/>
        <v>-41599308</v>
      </c>
      <c r="K2396">
        <f>Table1[[#This Row],[Profit]]*100/Table1[[#This Row],[budget]]</f>
        <v>-28.689177931034482</v>
      </c>
      <c r="M2396" t="s">
        <v>6362</v>
      </c>
      <c r="N2396" t="s">
        <v>6363</v>
      </c>
      <c r="O2396" t="s">
        <v>6364</v>
      </c>
    </row>
    <row r="2397" spans="1:16" x14ac:dyDescent="0.45">
      <c r="A2397" t="s">
        <v>808</v>
      </c>
      <c r="B2397">
        <v>118</v>
      </c>
      <c r="C2397" t="s">
        <v>495</v>
      </c>
      <c r="D2397" t="s">
        <v>3440</v>
      </c>
      <c r="E2397" t="s">
        <v>11</v>
      </c>
      <c r="F2397">
        <v>2011</v>
      </c>
      <c r="G2397">
        <v>6.4</v>
      </c>
      <c r="H2397">
        <v>37035845</v>
      </c>
      <c r="I2397">
        <v>52000000</v>
      </c>
      <c r="J2397">
        <f t="shared" si="37"/>
        <v>-14964155</v>
      </c>
      <c r="K2397">
        <f>Table1[[#This Row],[Profit]]*100/Table1[[#This Row],[budget]]</f>
        <v>-28.777221153846153</v>
      </c>
      <c r="M2397" t="s">
        <v>6364</v>
      </c>
    </row>
    <row r="2398" spans="1:16" x14ac:dyDescent="0.45">
      <c r="A2398" t="s">
        <v>1083</v>
      </c>
      <c r="B2398">
        <v>95</v>
      </c>
      <c r="C2398" t="s">
        <v>1364</v>
      </c>
      <c r="D2398" t="s">
        <v>4373</v>
      </c>
      <c r="E2398" t="s">
        <v>11</v>
      </c>
      <c r="F2398">
        <v>2002</v>
      </c>
      <c r="G2398">
        <v>7.3</v>
      </c>
      <c r="H2398">
        <v>17791031</v>
      </c>
      <c r="I2398">
        <v>25000000</v>
      </c>
      <c r="J2398">
        <f t="shared" si="37"/>
        <v>-7208969</v>
      </c>
      <c r="K2398">
        <f>Table1[[#This Row],[Profit]]*100/Table1[[#This Row],[budget]]</f>
        <v>-28.835875999999999</v>
      </c>
      <c r="M2398" t="s">
        <v>589</v>
      </c>
      <c r="N2398" t="s">
        <v>2286</v>
      </c>
      <c r="O2398" t="s">
        <v>1426</v>
      </c>
    </row>
    <row r="2399" spans="1:16" x14ac:dyDescent="0.45">
      <c r="A2399" t="s">
        <v>167</v>
      </c>
      <c r="B2399">
        <v>119</v>
      </c>
      <c r="C2399" t="s">
        <v>88</v>
      </c>
      <c r="D2399" t="s">
        <v>5444</v>
      </c>
      <c r="E2399" t="s">
        <v>11</v>
      </c>
      <c r="F2399">
        <v>2000</v>
      </c>
      <c r="G2399">
        <v>6.7</v>
      </c>
      <c r="H2399">
        <v>6047856</v>
      </c>
      <c r="I2399">
        <v>8500000</v>
      </c>
      <c r="J2399">
        <f t="shared" si="37"/>
        <v>-2452144</v>
      </c>
      <c r="K2399">
        <f>Table1[[#This Row],[Profit]]*100/Table1[[#This Row],[budget]]</f>
        <v>-28.848752941176471</v>
      </c>
      <c r="M2399" t="s">
        <v>6359</v>
      </c>
      <c r="N2399" t="s">
        <v>589</v>
      </c>
      <c r="O2399" t="s">
        <v>1426</v>
      </c>
    </row>
    <row r="2400" spans="1:16" x14ac:dyDescent="0.45">
      <c r="A2400" t="s">
        <v>2204</v>
      </c>
      <c r="B2400">
        <v>92</v>
      </c>
      <c r="C2400" t="s">
        <v>1001</v>
      </c>
      <c r="D2400" t="s">
        <v>6275</v>
      </c>
      <c r="E2400" t="s">
        <v>11</v>
      </c>
      <c r="F2400">
        <v>1999</v>
      </c>
      <c r="G2400">
        <v>6.1</v>
      </c>
      <c r="H2400">
        <v>177840</v>
      </c>
      <c r="I2400">
        <v>250000</v>
      </c>
      <c r="J2400">
        <f t="shared" si="37"/>
        <v>-72160</v>
      </c>
      <c r="K2400">
        <f>Table1[[#This Row],[Profit]]*100/Table1[[#This Row],[budget]]</f>
        <v>-28.864000000000001</v>
      </c>
      <c r="M2400" t="s">
        <v>6360</v>
      </c>
    </row>
    <row r="2401" spans="1:17" x14ac:dyDescent="0.45">
      <c r="A2401" t="s">
        <v>196</v>
      </c>
      <c r="B2401">
        <v>102</v>
      </c>
      <c r="C2401" t="s">
        <v>88</v>
      </c>
      <c r="D2401" t="s">
        <v>3446</v>
      </c>
      <c r="E2401" t="s">
        <v>11</v>
      </c>
      <c r="F2401">
        <v>2006</v>
      </c>
      <c r="G2401">
        <v>6.6</v>
      </c>
      <c r="H2401">
        <v>36883539</v>
      </c>
      <c r="I2401">
        <v>52000000</v>
      </c>
      <c r="J2401">
        <f t="shared" si="37"/>
        <v>-15116461</v>
      </c>
      <c r="K2401">
        <f>Table1[[#This Row],[Profit]]*100/Table1[[#This Row],[budget]]</f>
        <v>-29.070117307692307</v>
      </c>
      <c r="M2401" t="s">
        <v>6359</v>
      </c>
      <c r="N2401" t="s">
        <v>589</v>
      </c>
      <c r="O2401" t="s">
        <v>1426</v>
      </c>
    </row>
    <row r="2402" spans="1:17" x14ac:dyDescent="0.45">
      <c r="A2402" t="s">
        <v>1635</v>
      </c>
      <c r="B2402">
        <v>108</v>
      </c>
      <c r="C2402" t="s">
        <v>306</v>
      </c>
      <c r="D2402" t="s">
        <v>4851</v>
      </c>
      <c r="E2402" t="s">
        <v>11</v>
      </c>
      <c r="F2402">
        <v>2007</v>
      </c>
      <c r="G2402">
        <v>6.3</v>
      </c>
      <c r="H2402">
        <v>11702090</v>
      </c>
      <c r="I2402">
        <v>16500000</v>
      </c>
      <c r="J2402">
        <f t="shared" si="37"/>
        <v>-4797910</v>
      </c>
      <c r="K2402">
        <f>Table1[[#This Row],[Profit]]*100/Table1[[#This Row],[budget]]</f>
        <v>-29.078242424242426</v>
      </c>
      <c r="M2402" t="s">
        <v>2286</v>
      </c>
    </row>
    <row r="2403" spans="1:17" x14ac:dyDescent="0.45">
      <c r="A2403" t="s">
        <v>1365</v>
      </c>
      <c r="B2403">
        <v>93</v>
      </c>
      <c r="C2403" t="s">
        <v>302</v>
      </c>
      <c r="D2403" t="s">
        <v>4374</v>
      </c>
      <c r="E2403" t="s">
        <v>11</v>
      </c>
      <c r="F2403">
        <v>2004</v>
      </c>
      <c r="G2403">
        <v>6.6</v>
      </c>
      <c r="H2403">
        <v>17718223</v>
      </c>
      <c r="I2403">
        <v>25000000</v>
      </c>
      <c r="J2403">
        <f t="shared" si="37"/>
        <v>-7281777</v>
      </c>
      <c r="K2403">
        <f>Table1[[#This Row],[Profit]]*100/Table1[[#This Row],[budget]]</f>
        <v>-29.127108</v>
      </c>
    </row>
    <row r="2404" spans="1:17" x14ac:dyDescent="0.45">
      <c r="A2404" t="s">
        <v>174</v>
      </c>
      <c r="B2404">
        <v>96</v>
      </c>
      <c r="C2404" t="s">
        <v>21</v>
      </c>
      <c r="D2404" t="s">
        <v>3025</v>
      </c>
      <c r="E2404" t="s">
        <v>11</v>
      </c>
      <c r="F2404">
        <v>2002</v>
      </c>
      <c r="G2404">
        <v>5.9</v>
      </c>
      <c r="H2404">
        <v>56684819</v>
      </c>
      <c r="I2404">
        <v>80000000</v>
      </c>
      <c r="J2404">
        <f t="shared" si="37"/>
        <v>-23315181</v>
      </c>
      <c r="K2404">
        <f>Table1[[#This Row],[Profit]]*100/Table1[[#This Row],[budget]]</f>
        <v>-29.143976250000001</v>
      </c>
      <c r="M2404" t="s">
        <v>178</v>
      </c>
      <c r="N2404" t="s">
        <v>1630</v>
      </c>
    </row>
    <row r="2405" spans="1:17" x14ac:dyDescent="0.45">
      <c r="A2405" t="s">
        <v>158</v>
      </c>
      <c r="B2405">
        <v>123</v>
      </c>
      <c r="C2405" t="s">
        <v>1089</v>
      </c>
      <c r="D2405" t="s">
        <v>3830</v>
      </c>
      <c r="E2405" t="s">
        <v>11</v>
      </c>
      <c r="F2405">
        <v>2013</v>
      </c>
      <c r="G2405">
        <v>8.1</v>
      </c>
      <c r="H2405">
        <v>26903709</v>
      </c>
      <c r="I2405">
        <v>38000000</v>
      </c>
      <c r="J2405">
        <f t="shared" si="37"/>
        <v>-11096291</v>
      </c>
      <c r="K2405">
        <f>Table1[[#This Row],[Profit]]*100/Table1[[#This Row],[budget]]</f>
        <v>-29.200765789473685</v>
      </c>
      <c r="M2405" t="s">
        <v>6358</v>
      </c>
      <c r="N2405" t="s">
        <v>589</v>
      </c>
      <c r="O2405" t="s">
        <v>6361</v>
      </c>
    </row>
    <row r="2406" spans="1:17" x14ac:dyDescent="0.45">
      <c r="A2406" t="s">
        <v>961</v>
      </c>
      <c r="B2406">
        <v>99</v>
      </c>
      <c r="C2406" t="s">
        <v>132</v>
      </c>
      <c r="D2406" t="s">
        <v>3650</v>
      </c>
      <c r="E2406" t="s">
        <v>11</v>
      </c>
      <c r="F2406">
        <v>2010</v>
      </c>
      <c r="G2406">
        <v>6.5</v>
      </c>
      <c r="H2406">
        <v>31136950</v>
      </c>
      <c r="I2406">
        <v>44000000</v>
      </c>
      <c r="J2406">
        <f t="shared" si="37"/>
        <v>-12863050</v>
      </c>
      <c r="K2406">
        <f>Table1[[#This Row],[Profit]]*100/Table1[[#This Row],[budget]]</f>
        <v>-29.234204545454546</v>
      </c>
      <c r="M2406" t="s">
        <v>6364</v>
      </c>
      <c r="N2406" t="s">
        <v>2286</v>
      </c>
    </row>
    <row r="2407" spans="1:17" x14ac:dyDescent="0.45">
      <c r="A2407" t="s">
        <v>538</v>
      </c>
      <c r="B2407">
        <v>95</v>
      </c>
      <c r="C2407" t="s">
        <v>306</v>
      </c>
      <c r="D2407" t="s">
        <v>4442</v>
      </c>
      <c r="E2407" t="s">
        <v>11</v>
      </c>
      <c r="F2407">
        <v>2004</v>
      </c>
      <c r="G2407">
        <v>5.6</v>
      </c>
      <c r="H2407">
        <v>16964743</v>
      </c>
      <c r="I2407">
        <v>24000000</v>
      </c>
      <c r="J2407">
        <f t="shared" si="37"/>
        <v>-7035257</v>
      </c>
      <c r="K2407">
        <f>Table1[[#This Row],[Profit]]*100/Table1[[#This Row],[budget]]</f>
        <v>-29.313570833333333</v>
      </c>
      <c r="M2407" t="s">
        <v>2286</v>
      </c>
    </row>
    <row r="2408" spans="1:17" x14ac:dyDescent="0.45">
      <c r="A2408" t="s">
        <v>79</v>
      </c>
      <c r="B2408">
        <v>122</v>
      </c>
      <c r="C2408" t="s">
        <v>51</v>
      </c>
      <c r="D2408" t="s">
        <v>2628</v>
      </c>
      <c r="E2408" t="s">
        <v>11</v>
      </c>
      <c r="F2408">
        <v>2016</v>
      </c>
      <c r="G2408">
        <v>7.5</v>
      </c>
      <c r="H2408">
        <v>130468626</v>
      </c>
      <c r="I2408">
        <v>185000000</v>
      </c>
      <c r="J2408">
        <f t="shared" si="37"/>
        <v>-54531374</v>
      </c>
      <c r="K2408">
        <f>Table1[[#This Row],[Profit]]*100/Table1[[#This Row],[budget]]</f>
        <v>-29.47641837837838</v>
      </c>
      <c r="M2408" t="s">
        <v>178</v>
      </c>
      <c r="N2408" t="s">
        <v>1630</v>
      </c>
      <c r="O2408" t="s">
        <v>1426</v>
      </c>
    </row>
    <row r="2409" spans="1:17" x14ac:dyDescent="0.45">
      <c r="A2409" t="s">
        <v>96</v>
      </c>
      <c r="B2409">
        <v>112</v>
      </c>
      <c r="C2409" t="s">
        <v>97</v>
      </c>
      <c r="D2409" t="s">
        <v>2717</v>
      </c>
      <c r="E2409" t="s">
        <v>11</v>
      </c>
      <c r="F2409">
        <v>2008</v>
      </c>
      <c r="G2409">
        <v>5.2</v>
      </c>
      <c r="H2409">
        <v>102176165</v>
      </c>
      <c r="I2409">
        <v>145000000</v>
      </c>
      <c r="J2409">
        <f t="shared" si="37"/>
        <v>-42823835</v>
      </c>
      <c r="K2409">
        <f>Table1[[#This Row],[Profit]]*100/Table1[[#This Row],[budget]]</f>
        <v>-29.533679310344827</v>
      </c>
      <c r="M2409" t="s">
        <v>178</v>
      </c>
      <c r="N2409" t="s">
        <v>6364</v>
      </c>
      <c r="O2409" t="s">
        <v>999</v>
      </c>
      <c r="P2409" t="s">
        <v>1426</v>
      </c>
    </row>
    <row r="2410" spans="1:17" x14ac:dyDescent="0.45">
      <c r="A2410" t="s">
        <v>22</v>
      </c>
      <c r="B2410">
        <v>137</v>
      </c>
      <c r="C2410" t="s">
        <v>803</v>
      </c>
      <c r="D2410" t="s">
        <v>3514</v>
      </c>
      <c r="E2410" t="s">
        <v>11</v>
      </c>
      <c r="F2410">
        <v>1999</v>
      </c>
      <c r="G2410">
        <v>6.5</v>
      </c>
      <c r="H2410">
        <v>35168395</v>
      </c>
      <c r="I2410">
        <v>50000000</v>
      </c>
      <c r="J2410">
        <f t="shared" si="37"/>
        <v>-14831605</v>
      </c>
      <c r="K2410">
        <f>Table1[[#This Row],[Profit]]*100/Table1[[#This Row],[budget]]</f>
        <v>-29.663209999999999</v>
      </c>
      <c r="M2410" t="s">
        <v>2286</v>
      </c>
      <c r="N2410" t="s">
        <v>6361</v>
      </c>
    </row>
    <row r="2411" spans="1:17" x14ac:dyDescent="0.45">
      <c r="A2411" t="s">
        <v>1419</v>
      </c>
      <c r="B2411">
        <v>141</v>
      </c>
      <c r="C2411" t="s">
        <v>589</v>
      </c>
      <c r="D2411" t="s">
        <v>4479</v>
      </c>
      <c r="E2411" t="s">
        <v>11</v>
      </c>
      <c r="F2411">
        <v>2004</v>
      </c>
      <c r="G2411">
        <v>6.2</v>
      </c>
      <c r="H2411">
        <v>16123851</v>
      </c>
      <c r="I2411">
        <v>23000000</v>
      </c>
      <c r="J2411">
        <f t="shared" si="37"/>
        <v>-6876149</v>
      </c>
      <c r="K2411">
        <f>Table1[[#This Row],[Profit]]*100/Table1[[#This Row],[budget]]</f>
        <v>-29.8963</v>
      </c>
    </row>
    <row r="2412" spans="1:17" x14ac:dyDescent="0.45">
      <c r="A2412" t="s">
        <v>486</v>
      </c>
      <c r="B2412">
        <v>110</v>
      </c>
      <c r="C2412" t="s">
        <v>774</v>
      </c>
      <c r="D2412" t="s">
        <v>3395</v>
      </c>
      <c r="E2412" t="s">
        <v>11</v>
      </c>
      <c r="F2412">
        <v>1996</v>
      </c>
      <c r="G2412">
        <v>6.8</v>
      </c>
      <c r="H2412">
        <v>38553833</v>
      </c>
      <c r="I2412">
        <v>55000000</v>
      </c>
      <c r="J2412">
        <f t="shared" si="37"/>
        <v>-16446167</v>
      </c>
      <c r="K2412">
        <f>Table1[[#This Row],[Profit]]*100/Table1[[#This Row],[budget]]</f>
        <v>-29.902121818181818</v>
      </c>
      <c r="M2412" t="s">
        <v>589</v>
      </c>
      <c r="N2412" t="s">
        <v>999</v>
      </c>
      <c r="O2412" t="s">
        <v>1426</v>
      </c>
    </row>
    <row r="2413" spans="1:17" x14ac:dyDescent="0.45">
      <c r="A2413" t="s">
        <v>158</v>
      </c>
      <c r="B2413">
        <v>144</v>
      </c>
      <c r="C2413" t="s">
        <v>297</v>
      </c>
      <c r="D2413" t="s">
        <v>2958</v>
      </c>
      <c r="E2413" t="s">
        <v>11</v>
      </c>
      <c r="F2413">
        <v>2005</v>
      </c>
      <c r="G2413">
        <v>8</v>
      </c>
      <c r="H2413">
        <v>61644321</v>
      </c>
      <c r="I2413">
        <v>88000000</v>
      </c>
      <c r="J2413">
        <f t="shared" si="37"/>
        <v>-26355679</v>
      </c>
      <c r="K2413">
        <f>Table1[[#This Row],[Profit]]*100/Table1[[#This Row],[budget]]</f>
        <v>-29.949635227272726</v>
      </c>
      <c r="M2413" t="s">
        <v>589</v>
      </c>
      <c r="N2413" t="s">
        <v>6361</v>
      </c>
    </row>
    <row r="2414" spans="1:17" x14ac:dyDescent="0.45">
      <c r="A2414" t="s">
        <v>323</v>
      </c>
      <c r="B2414">
        <v>95</v>
      </c>
      <c r="C2414" t="s">
        <v>399</v>
      </c>
      <c r="D2414" t="s">
        <v>2802</v>
      </c>
      <c r="E2414" t="s">
        <v>11</v>
      </c>
      <c r="F2414">
        <v>2001</v>
      </c>
      <c r="G2414">
        <v>6.8</v>
      </c>
      <c r="H2414">
        <v>84037039</v>
      </c>
      <c r="I2414">
        <v>120000000</v>
      </c>
      <c r="J2414">
        <f t="shared" si="37"/>
        <v>-35962961</v>
      </c>
      <c r="K2414">
        <f>Table1[[#This Row],[Profit]]*100/Table1[[#This Row],[budget]]</f>
        <v>-29.969134166666667</v>
      </c>
      <c r="M2414" t="s">
        <v>178</v>
      </c>
      <c r="N2414" t="s">
        <v>6362</v>
      </c>
      <c r="O2414" t="s">
        <v>6363</v>
      </c>
      <c r="P2414" t="s">
        <v>6364</v>
      </c>
      <c r="Q2414" t="s">
        <v>1630</v>
      </c>
    </row>
    <row r="2415" spans="1:17" x14ac:dyDescent="0.45">
      <c r="A2415" t="s">
        <v>2206</v>
      </c>
      <c r="B2415">
        <v>94</v>
      </c>
      <c r="C2415" t="s">
        <v>302</v>
      </c>
      <c r="D2415" t="s">
        <v>5833</v>
      </c>
      <c r="E2415" t="s">
        <v>11</v>
      </c>
      <c r="F2415">
        <v>1999</v>
      </c>
      <c r="G2415">
        <v>5.8</v>
      </c>
      <c r="H2415">
        <v>2800000</v>
      </c>
      <c r="I2415">
        <v>4000000</v>
      </c>
      <c r="J2415">
        <f t="shared" si="37"/>
        <v>-1200000</v>
      </c>
      <c r="K2415">
        <f>Table1[[#This Row],[Profit]]*100/Table1[[#This Row],[budget]]</f>
        <v>-30</v>
      </c>
    </row>
    <row r="2416" spans="1:17" x14ac:dyDescent="0.45">
      <c r="A2416" t="s">
        <v>807</v>
      </c>
      <c r="B2416">
        <v>215</v>
      </c>
      <c r="C2416" t="s">
        <v>586</v>
      </c>
      <c r="D2416" t="s">
        <v>3439</v>
      </c>
      <c r="E2416" t="s">
        <v>11</v>
      </c>
      <c r="F2416">
        <v>1998</v>
      </c>
      <c r="G2416">
        <v>7.6</v>
      </c>
      <c r="H2416">
        <v>36385763</v>
      </c>
      <c r="I2416">
        <v>52000000</v>
      </c>
      <c r="J2416">
        <f t="shared" si="37"/>
        <v>-15614237</v>
      </c>
      <c r="K2416">
        <f>Table1[[#This Row],[Profit]]*100/Table1[[#This Row],[budget]]</f>
        <v>-30.027378846153844</v>
      </c>
      <c r="M2416" t="s">
        <v>6368</v>
      </c>
    </row>
    <row r="2417" spans="1:16" x14ac:dyDescent="0.45">
      <c r="A2417" t="s">
        <v>1716</v>
      </c>
      <c r="B2417">
        <v>96</v>
      </c>
      <c r="C2417" t="s">
        <v>48</v>
      </c>
      <c r="D2417" t="s">
        <v>4991</v>
      </c>
      <c r="E2417" t="s">
        <v>11</v>
      </c>
      <c r="F2417">
        <v>2000</v>
      </c>
      <c r="G2417">
        <v>5.0999999999999996</v>
      </c>
      <c r="H2417">
        <v>10494147</v>
      </c>
      <c r="I2417">
        <v>15000000</v>
      </c>
      <c r="J2417">
        <f t="shared" si="37"/>
        <v>-4505853</v>
      </c>
      <c r="K2417">
        <f>Table1[[#This Row],[Profit]]*100/Table1[[#This Row],[budget]]</f>
        <v>-30.039020000000001</v>
      </c>
      <c r="M2417" t="s">
        <v>2286</v>
      </c>
    </row>
    <row r="2418" spans="1:16" x14ac:dyDescent="0.45">
      <c r="A2418" t="s">
        <v>1127</v>
      </c>
      <c r="B2418">
        <v>108</v>
      </c>
      <c r="C2418" t="s">
        <v>406</v>
      </c>
      <c r="D2418" t="s">
        <v>4068</v>
      </c>
      <c r="E2418" t="s">
        <v>11</v>
      </c>
      <c r="F2418">
        <v>2008</v>
      </c>
      <c r="G2418">
        <v>5.9</v>
      </c>
      <c r="H2418">
        <v>20981633</v>
      </c>
      <c r="I2418">
        <v>30000000</v>
      </c>
      <c r="J2418">
        <f t="shared" si="37"/>
        <v>-9018367</v>
      </c>
      <c r="K2418">
        <f>Table1[[#This Row],[Profit]]*100/Table1[[#This Row],[budget]]</f>
        <v>-30.061223333333334</v>
      </c>
      <c r="M2418" t="s">
        <v>6366</v>
      </c>
      <c r="N2418" t="s">
        <v>1630</v>
      </c>
      <c r="O2418" t="s">
        <v>1426</v>
      </c>
    </row>
    <row r="2419" spans="1:16" x14ac:dyDescent="0.45">
      <c r="A2419" t="s">
        <v>1516</v>
      </c>
      <c r="B2419">
        <v>117</v>
      </c>
      <c r="C2419" t="s">
        <v>306</v>
      </c>
      <c r="D2419" t="s">
        <v>4637</v>
      </c>
      <c r="E2419" t="s">
        <v>11</v>
      </c>
      <c r="F2419">
        <v>2011</v>
      </c>
      <c r="G2419">
        <v>6</v>
      </c>
      <c r="H2419">
        <v>13987482</v>
      </c>
      <c r="I2419">
        <v>20000000</v>
      </c>
      <c r="J2419">
        <f t="shared" si="37"/>
        <v>-6012518</v>
      </c>
      <c r="K2419">
        <f>Table1[[#This Row],[Profit]]*100/Table1[[#This Row],[budget]]</f>
        <v>-30.06259</v>
      </c>
      <c r="M2419" t="s">
        <v>2286</v>
      </c>
    </row>
    <row r="2420" spans="1:16" x14ac:dyDescent="0.45">
      <c r="A2420" t="s">
        <v>1842</v>
      </c>
      <c r="B2420">
        <v>81</v>
      </c>
      <c r="C2420" t="s">
        <v>187</v>
      </c>
      <c r="D2420" t="s">
        <v>5296</v>
      </c>
      <c r="E2420" t="s">
        <v>11</v>
      </c>
      <c r="F2420">
        <v>2000</v>
      </c>
      <c r="G2420">
        <v>5.7</v>
      </c>
      <c r="H2420">
        <v>6982680</v>
      </c>
      <c r="I2420">
        <v>10000000</v>
      </c>
      <c r="J2420">
        <f t="shared" si="37"/>
        <v>-3017320</v>
      </c>
      <c r="K2420">
        <f>Table1[[#This Row],[Profit]]*100/Table1[[#This Row],[budget]]</f>
        <v>-30.173200000000001</v>
      </c>
      <c r="M2420" t="s">
        <v>6359</v>
      </c>
    </row>
    <row r="2421" spans="1:16" x14ac:dyDescent="0.45">
      <c r="A2421" t="s">
        <v>186</v>
      </c>
      <c r="B2421">
        <v>91</v>
      </c>
      <c r="C2421" t="s">
        <v>259</v>
      </c>
      <c r="D2421" t="s">
        <v>4990</v>
      </c>
      <c r="E2421" t="s">
        <v>11</v>
      </c>
      <c r="F2421">
        <v>1998</v>
      </c>
      <c r="G2421">
        <v>5</v>
      </c>
      <c r="H2421">
        <v>10443316</v>
      </c>
      <c r="I2421">
        <v>15000000</v>
      </c>
      <c r="J2421">
        <f t="shared" si="37"/>
        <v>-4556684</v>
      </c>
      <c r="K2421">
        <f>Table1[[#This Row],[Profit]]*100/Table1[[#This Row],[budget]]</f>
        <v>-30.377893333333333</v>
      </c>
      <c r="M2421" t="s">
        <v>589</v>
      </c>
      <c r="N2421" t="s">
        <v>2286</v>
      </c>
    </row>
    <row r="2422" spans="1:16" x14ac:dyDescent="0.45">
      <c r="A2422" t="s">
        <v>29</v>
      </c>
      <c r="B2422">
        <v>101</v>
      </c>
      <c r="C2422" t="s">
        <v>342</v>
      </c>
      <c r="D2422" t="s">
        <v>2995</v>
      </c>
      <c r="E2422" t="s">
        <v>11</v>
      </c>
      <c r="F2422">
        <v>2010</v>
      </c>
      <c r="G2422">
        <v>7</v>
      </c>
      <c r="H2422">
        <v>55673333</v>
      </c>
      <c r="I2422">
        <v>80000000</v>
      </c>
      <c r="J2422">
        <f t="shared" si="37"/>
        <v>-24326667</v>
      </c>
      <c r="K2422">
        <f>Table1[[#This Row],[Profit]]*100/Table1[[#This Row],[budget]]</f>
        <v>-30.408333750000001</v>
      </c>
      <c r="M2422" t="s">
        <v>178</v>
      </c>
      <c r="N2422" t="s">
        <v>6362</v>
      </c>
      <c r="O2422" t="s">
        <v>6363</v>
      </c>
      <c r="P2422" t="s">
        <v>6364</v>
      </c>
    </row>
    <row r="2423" spans="1:16" x14ac:dyDescent="0.45">
      <c r="A2423" t="s">
        <v>1537</v>
      </c>
      <c r="B2423">
        <v>106</v>
      </c>
      <c r="C2423" t="s">
        <v>191</v>
      </c>
      <c r="D2423" t="s">
        <v>5431</v>
      </c>
      <c r="E2423" t="s">
        <v>11</v>
      </c>
      <c r="F2423">
        <v>2013</v>
      </c>
      <c r="G2423">
        <v>6.9</v>
      </c>
      <c r="H2423">
        <v>6262942</v>
      </c>
      <c r="I2423">
        <v>9000000</v>
      </c>
      <c r="J2423">
        <f t="shared" si="37"/>
        <v>-2737058</v>
      </c>
      <c r="K2423">
        <f>Table1[[#This Row],[Profit]]*100/Table1[[#This Row],[budget]]</f>
        <v>-30.411755555555555</v>
      </c>
      <c r="M2423" t="s">
        <v>178</v>
      </c>
      <c r="N2423" t="s">
        <v>589</v>
      </c>
    </row>
    <row r="2424" spans="1:16" x14ac:dyDescent="0.45">
      <c r="A2424" t="s">
        <v>1575</v>
      </c>
      <c r="B2424">
        <v>103</v>
      </c>
      <c r="C2424" t="s">
        <v>1717</v>
      </c>
      <c r="D2424" t="s">
        <v>4993</v>
      </c>
      <c r="E2424" t="s">
        <v>11</v>
      </c>
      <c r="F2424">
        <v>2004</v>
      </c>
      <c r="G2424">
        <v>5.9</v>
      </c>
      <c r="H2424">
        <v>10411980</v>
      </c>
      <c r="I2424">
        <v>15000000</v>
      </c>
      <c r="J2424">
        <f t="shared" si="37"/>
        <v>-4588020</v>
      </c>
      <c r="K2424">
        <f>Table1[[#This Row],[Profit]]*100/Table1[[#This Row],[budget]]</f>
        <v>-30.5868</v>
      </c>
      <c r="M2424" t="s">
        <v>6360</v>
      </c>
      <c r="N2424" t="s">
        <v>2286</v>
      </c>
    </row>
    <row r="2425" spans="1:16" x14ac:dyDescent="0.45">
      <c r="A2425" t="s">
        <v>878</v>
      </c>
      <c r="B2425">
        <v>140</v>
      </c>
      <c r="C2425" t="s">
        <v>311</v>
      </c>
      <c r="D2425" t="s">
        <v>3926</v>
      </c>
      <c r="E2425" t="s">
        <v>11</v>
      </c>
      <c r="F2425">
        <v>1992</v>
      </c>
      <c r="G2425">
        <v>6.6</v>
      </c>
      <c r="H2425">
        <v>24276500</v>
      </c>
      <c r="I2425">
        <v>35000000</v>
      </c>
      <c r="J2425">
        <f t="shared" si="37"/>
        <v>-10723500</v>
      </c>
      <c r="K2425">
        <f>Table1[[#This Row],[Profit]]*100/Table1[[#This Row],[budget]]</f>
        <v>-30.638571428571428</v>
      </c>
      <c r="M2425" t="s">
        <v>6359</v>
      </c>
      <c r="N2425" t="s">
        <v>589</v>
      </c>
    </row>
    <row r="2426" spans="1:16" x14ac:dyDescent="0.45">
      <c r="A2426" t="s">
        <v>1386</v>
      </c>
      <c r="B2426">
        <v>105</v>
      </c>
      <c r="C2426" t="s">
        <v>447</v>
      </c>
      <c r="D2426" t="s">
        <v>4694</v>
      </c>
      <c r="E2426" t="s">
        <v>11</v>
      </c>
      <c r="F2426">
        <v>1988</v>
      </c>
      <c r="G2426">
        <v>5.2</v>
      </c>
      <c r="H2426">
        <v>13854000</v>
      </c>
      <c r="I2426">
        <v>20000000</v>
      </c>
      <c r="J2426">
        <f t="shared" si="37"/>
        <v>-6146000</v>
      </c>
      <c r="K2426">
        <f>Table1[[#This Row],[Profit]]*100/Table1[[#This Row],[budget]]</f>
        <v>-30.73</v>
      </c>
      <c r="M2426" t="s">
        <v>2286</v>
      </c>
      <c r="N2426" t="s">
        <v>1630</v>
      </c>
    </row>
    <row r="2427" spans="1:16" x14ac:dyDescent="0.45">
      <c r="A2427" t="s">
        <v>158</v>
      </c>
      <c r="B2427">
        <v>111</v>
      </c>
      <c r="C2427" t="s">
        <v>456</v>
      </c>
      <c r="D2427" t="s">
        <v>3140</v>
      </c>
      <c r="E2427" t="s">
        <v>11</v>
      </c>
      <c r="F2427">
        <v>2011</v>
      </c>
      <c r="G2427">
        <v>5.3</v>
      </c>
      <c r="H2427">
        <v>48430355</v>
      </c>
      <c r="I2427">
        <v>70000000</v>
      </c>
      <c r="J2427">
        <f t="shared" si="37"/>
        <v>-21569645</v>
      </c>
      <c r="K2427">
        <f>Table1[[#This Row],[Profit]]*100/Table1[[#This Row],[budget]]</f>
        <v>-30.813778571428571</v>
      </c>
      <c r="M2427" t="s">
        <v>589</v>
      </c>
    </row>
    <row r="2428" spans="1:16" x14ac:dyDescent="0.45">
      <c r="A2428" t="s">
        <v>773</v>
      </c>
      <c r="B2428">
        <v>99</v>
      </c>
      <c r="C2428" t="s">
        <v>721</v>
      </c>
      <c r="D2428" t="s">
        <v>3766</v>
      </c>
      <c r="E2428" t="s">
        <v>11</v>
      </c>
      <c r="F2428">
        <v>1996</v>
      </c>
      <c r="G2428">
        <v>4.4000000000000004</v>
      </c>
      <c r="H2428">
        <v>27663982</v>
      </c>
      <c r="I2428">
        <v>40000000</v>
      </c>
      <c r="J2428">
        <f t="shared" si="37"/>
        <v>-12336018</v>
      </c>
      <c r="K2428">
        <f>Table1[[#This Row],[Profit]]*100/Table1[[#This Row],[budget]]</f>
        <v>-30.840045</v>
      </c>
      <c r="M2428" t="s">
        <v>1630</v>
      </c>
      <c r="N2428" t="s">
        <v>1426</v>
      </c>
    </row>
    <row r="2429" spans="1:16" x14ac:dyDescent="0.45">
      <c r="A2429" t="s">
        <v>291</v>
      </c>
      <c r="B2429">
        <v>117</v>
      </c>
      <c r="C2429" t="s">
        <v>13</v>
      </c>
      <c r="D2429" t="s">
        <v>2908</v>
      </c>
      <c r="E2429" t="s">
        <v>11</v>
      </c>
      <c r="F2429">
        <v>2003</v>
      </c>
      <c r="G2429">
        <v>5.5</v>
      </c>
      <c r="H2429">
        <v>65653758</v>
      </c>
      <c r="I2429">
        <v>95000000</v>
      </c>
      <c r="J2429">
        <f t="shared" si="37"/>
        <v>-29346242</v>
      </c>
      <c r="K2429">
        <f>Table1[[#This Row],[Profit]]*100/Table1[[#This Row],[budget]]</f>
        <v>-30.890781052631578</v>
      </c>
      <c r="M2429" t="s">
        <v>178</v>
      </c>
      <c r="N2429" t="s">
        <v>6364</v>
      </c>
    </row>
    <row r="2430" spans="1:16" x14ac:dyDescent="0.45">
      <c r="A2430" t="s">
        <v>561</v>
      </c>
      <c r="B2430">
        <v>153</v>
      </c>
      <c r="C2430" t="s">
        <v>456</v>
      </c>
      <c r="D2430" t="s">
        <v>3095</v>
      </c>
      <c r="E2430" t="s">
        <v>11</v>
      </c>
      <c r="F2430">
        <v>2009</v>
      </c>
      <c r="G2430">
        <v>6.4</v>
      </c>
      <c r="H2430">
        <v>51814190</v>
      </c>
      <c r="I2430">
        <v>75000000</v>
      </c>
      <c r="J2430">
        <f t="shared" si="37"/>
        <v>-23185810</v>
      </c>
      <c r="K2430">
        <f>Table1[[#This Row],[Profit]]*100/Table1[[#This Row],[budget]]</f>
        <v>-30.914413333333332</v>
      </c>
      <c r="M2430" t="s">
        <v>589</v>
      </c>
    </row>
    <row r="2431" spans="1:16" x14ac:dyDescent="0.45">
      <c r="A2431" t="s">
        <v>445</v>
      </c>
      <c r="B2431">
        <v>94</v>
      </c>
      <c r="C2431" t="s">
        <v>82</v>
      </c>
      <c r="D2431" t="s">
        <v>4636</v>
      </c>
      <c r="E2431" t="s">
        <v>11</v>
      </c>
      <c r="F2431">
        <v>1997</v>
      </c>
      <c r="G2431">
        <v>6.6</v>
      </c>
      <c r="H2431">
        <v>13801755</v>
      </c>
      <c r="I2431">
        <v>20000000</v>
      </c>
      <c r="J2431">
        <f t="shared" si="37"/>
        <v>-6198245</v>
      </c>
      <c r="K2431">
        <f>Table1[[#This Row],[Profit]]*100/Table1[[#This Row],[budget]]</f>
        <v>-30.991225</v>
      </c>
      <c r="M2431" t="s">
        <v>302</v>
      </c>
      <c r="N2431" t="s">
        <v>6359</v>
      </c>
      <c r="O2431" t="s">
        <v>1426</v>
      </c>
    </row>
    <row r="2432" spans="1:16" x14ac:dyDescent="0.45">
      <c r="A2432" t="s">
        <v>85</v>
      </c>
      <c r="B2432">
        <v>96</v>
      </c>
      <c r="C2432" t="s">
        <v>86</v>
      </c>
      <c r="D2432" t="s">
        <v>2615</v>
      </c>
      <c r="E2432" t="s">
        <v>11</v>
      </c>
      <c r="F2432">
        <v>2009</v>
      </c>
      <c r="G2432">
        <v>6.8</v>
      </c>
      <c r="H2432">
        <v>137850096</v>
      </c>
      <c r="I2432">
        <v>200000000</v>
      </c>
      <c r="J2432">
        <f t="shared" si="37"/>
        <v>-62149904</v>
      </c>
      <c r="K2432">
        <f>Table1[[#This Row],[Profit]]*100/Table1[[#This Row],[budget]]</f>
        <v>-31.074952</v>
      </c>
      <c r="M2432" t="s">
        <v>589</v>
      </c>
      <c r="N2432" t="s">
        <v>6363</v>
      </c>
      <c r="O2432" t="s">
        <v>6364</v>
      </c>
    </row>
    <row r="2433" spans="1:18" x14ac:dyDescent="0.45">
      <c r="A2433" t="s">
        <v>27</v>
      </c>
      <c r="B2433">
        <v>110</v>
      </c>
      <c r="C2433" t="s">
        <v>47</v>
      </c>
      <c r="D2433" t="s">
        <v>2632</v>
      </c>
      <c r="E2433" t="s">
        <v>11</v>
      </c>
      <c r="F2433">
        <v>2016</v>
      </c>
      <c r="G2433">
        <v>6.6</v>
      </c>
      <c r="H2433">
        <v>124051759</v>
      </c>
      <c r="I2433">
        <v>180000000</v>
      </c>
      <c r="J2433">
        <f t="shared" si="37"/>
        <v>-55948241</v>
      </c>
      <c r="K2433">
        <f>Table1[[#This Row],[Profit]]*100/Table1[[#This Row],[budget]]</f>
        <v>-31.08235611111111</v>
      </c>
      <c r="M2433" t="s">
        <v>178</v>
      </c>
      <c r="N2433" t="s">
        <v>589</v>
      </c>
      <c r="O2433" t="s">
        <v>2286</v>
      </c>
    </row>
    <row r="2434" spans="1:18" x14ac:dyDescent="0.45">
      <c r="A2434" t="s">
        <v>773</v>
      </c>
      <c r="B2434">
        <v>124</v>
      </c>
      <c r="C2434" t="s">
        <v>1096</v>
      </c>
      <c r="D2434" t="s">
        <v>3984</v>
      </c>
      <c r="E2434" t="s">
        <v>11</v>
      </c>
      <c r="F2434">
        <v>2000</v>
      </c>
      <c r="G2434">
        <v>5.7</v>
      </c>
      <c r="H2434">
        <v>23360779</v>
      </c>
      <c r="I2434">
        <v>34000000</v>
      </c>
      <c r="J2434">
        <f t="shared" ref="J2434:J2497" si="38">H2434-I2434</f>
        <v>-10639221</v>
      </c>
      <c r="K2434">
        <f>Table1[[#This Row],[Profit]]*100/Table1[[#This Row],[budget]]</f>
        <v>-31.291826470588234</v>
      </c>
      <c r="M2434" t="s">
        <v>178</v>
      </c>
      <c r="N2434" t="s">
        <v>6359</v>
      </c>
      <c r="O2434" t="s">
        <v>589</v>
      </c>
      <c r="P2434" t="s">
        <v>6363</v>
      </c>
      <c r="Q2434" t="s">
        <v>6364</v>
      </c>
      <c r="R2434" t="s">
        <v>2286</v>
      </c>
    </row>
    <row r="2435" spans="1:18" x14ac:dyDescent="0.45">
      <c r="A2435" t="s">
        <v>596</v>
      </c>
      <c r="B2435">
        <v>106</v>
      </c>
      <c r="C2435" t="s">
        <v>1358</v>
      </c>
      <c r="D2435" t="s">
        <v>4462</v>
      </c>
      <c r="E2435" t="s">
        <v>11</v>
      </c>
      <c r="F2435">
        <v>2016</v>
      </c>
      <c r="G2435">
        <v>7.5</v>
      </c>
      <c r="H2435">
        <v>15785632</v>
      </c>
      <c r="I2435">
        <v>23000000</v>
      </c>
      <c r="J2435">
        <f t="shared" si="38"/>
        <v>-7214368</v>
      </c>
      <c r="K2435">
        <f>Table1[[#This Row],[Profit]]*100/Table1[[#This Row],[budget]]</f>
        <v>-31.366817391304348</v>
      </c>
      <c r="M2435" t="s">
        <v>302</v>
      </c>
      <c r="N2435" t="s">
        <v>589</v>
      </c>
      <c r="O2435" t="s">
        <v>6361</v>
      </c>
    </row>
    <row r="2436" spans="1:18" x14ac:dyDescent="0.45">
      <c r="A2436" t="s">
        <v>931</v>
      </c>
      <c r="B2436">
        <v>177</v>
      </c>
      <c r="C2436" t="s">
        <v>21</v>
      </c>
      <c r="D2436" t="s">
        <v>3689</v>
      </c>
      <c r="E2436" t="s">
        <v>11</v>
      </c>
      <c r="F2436">
        <v>1984</v>
      </c>
      <c r="G2436">
        <v>6.6</v>
      </c>
      <c r="H2436">
        <v>27400000</v>
      </c>
      <c r="I2436">
        <v>40000000</v>
      </c>
      <c r="J2436">
        <f t="shared" si="38"/>
        <v>-12600000</v>
      </c>
      <c r="K2436">
        <f>Table1[[#This Row],[Profit]]*100/Table1[[#This Row],[budget]]</f>
        <v>-31.5</v>
      </c>
      <c r="M2436" t="s">
        <v>178</v>
      </c>
      <c r="N2436" t="s">
        <v>1630</v>
      </c>
    </row>
    <row r="2437" spans="1:18" x14ac:dyDescent="0.45">
      <c r="A2437" t="s">
        <v>868</v>
      </c>
      <c r="B2437">
        <v>96</v>
      </c>
      <c r="C2437" t="s">
        <v>409</v>
      </c>
      <c r="D2437" t="s">
        <v>4301</v>
      </c>
      <c r="E2437" t="s">
        <v>11</v>
      </c>
      <c r="F2437">
        <v>2007</v>
      </c>
      <c r="G2437">
        <v>7.7</v>
      </c>
      <c r="H2437">
        <v>17114882</v>
      </c>
      <c r="I2437">
        <v>25000000</v>
      </c>
      <c r="J2437">
        <f t="shared" si="38"/>
        <v>-7885118</v>
      </c>
      <c r="K2437">
        <f>Table1[[#This Row],[Profit]]*100/Table1[[#This Row],[budget]]</f>
        <v>-31.540472000000001</v>
      </c>
      <c r="M2437" t="s">
        <v>6366</v>
      </c>
      <c r="N2437" t="s">
        <v>1426</v>
      </c>
    </row>
    <row r="2438" spans="1:18" x14ac:dyDescent="0.45">
      <c r="A2438" t="s">
        <v>1620</v>
      </c>
      <c r="B2438">
        <v>73</v>
      </c>
      <c r="C2438" t="s">
        <v>1621</v>
      </c>
      <c r="D2438" t="s">
        <v>4829</v>
      </c>
      <c r="E2438" t="s">
        <v>11</v>
      </c>
      <c r="F2438">
        <v>1999</v>
      </c>
      <c r="G2438">
        <v>5.8</v>
      </c>
      <c r="H2438">
        <v>11634458</v>
      </c>
      <c r="I2438">
        <v>17000000</v>
      </c>
      <c r="J2438">
        <f t="shared" si="38"/>
        <v>-5365542</v>
      </c>
      <c r="K2438">
        <f>Table1[[#This Row],[Profit]]*100/Table1[[#This Row],[budget]]</f>
        <v>-31.562011764705883</v>
      </c>
      <c r="M2438" t="s">
        <v>302</v>
      </c>
      <c r="N2438" t="s">
        <v>6363</v>
      </c>
      <c r="O2438" t="s">
        <v>6364</v>
      </c>
      <c r="P2438" t="s">
        <v>6365</v>
      </c>
    </row>
    <row r="2439" spans="1:18" x14ac:dyDescent="0.45">
      <c r="A2439" t="s">
        <v>1923</v>
      </c>
      <c r="B2439">
        <v>82</v>
      </c>
      <c r="C2439" t="s">
        <v>800</v>
      </c>
      <c r="D2439" t="s">
        <v>5349</v>
      </c>
      <c r="E2439" t="s">
        <v>11</v>
      </c>
      <c r="F2439">
        <v>2012</v>
      </c>
      <c r="G2439">
        <v>6.1</v>
      </c>
      <c r="H2439">
        <v>6842058</v>
      </c>
      <c r="I2439">
        <v>10000000</v>
      </c>
      <c r="J2439">
        <f t="shared" si="38"/>
        <v>-3157942</v>
      </c>
      <c r="K2439">
        <f>Table1[[#This Row],[Profit]]*100/Table1[[#This Row],[budget]]</f>
        <v>-31.579419999999999</v>
      </c>
      <c r="M2439" t="s">
        <v>999</v>
      </c>
      <c r="N2439" t="s">
        <v>1426</v>
      </c>
    </row>
    <row r="2440" spans="1:18" x14ac:dyDescent="0.45">
      <c r="A2440" t="s">
        <v>1238</v>
      </c>
      <c r="B2440">
        <v>105</v>
      </c>
      <c r="C2440" t="s">
        <v>1239</v>
      </c>
      <c r="D2440" t="s">
        <v>4314</v>
      </c>
      <c r="E2440" t="s">
        <v>11</v>
      </c>
      <c r="F2440">
        <v>1996</v>
      </c>
      <c r="G2440">
        <v>5.3</v>
      </c>
      <c r="H2440">
        <v>17100000</v>
      </c>
      <c r="I2440">
        <v>25000000</v>
      </c>
      <c r="J2440">
        <f t="shared" si="38"/>
        <v>-7900000</v>
      </c>
      <c r="K2440">
        <f>Table1[[#This Row],[Profit]]*100/Table1[[#This Row],[budget]]</f>
        <v>-31.6</v>
      </c>
      <c r="M2440" t="s">
        <v>178</v>
      </c>
      <c r="N2440" t="s">
        <v>6359</v>
      </c>
      <c r="O2440" t="s">
        <v>589</v>
      </c>
      <c r="P2440" t="s">
        <v>2286</v>
      </c>
    </row>
    <row r="2441" spans="1:18" x14ac:dyDescent="0.45">
      <c r="A2441" t="s">
        <v>544</v>
      </c>
      <c r="B2441">
        <v>134</v>
      </c>
      <c r="C2441" t="s">
        <v>545</v>
      </c>
      <c r="D2441" t="s">
        <v>3366</v>
      </c>
      <c r="E2441" t="s">
        <v>11</v>
      </c>
      <c r="F2441">
        <v>1995</v>
      </c>
      <c r="G2441">
        <v>5.9</v>
      </c>
      <c r="H2441">
        <v>37600435</v>
      </c>
      <c r="I2441">
        <v>55000000</v>
      </c>
      <c r="J2441">
        <f t="shared" si="38"/>
        <v>-17399565</v>
      </c>
      <c r="K2441">
        <f>Table1[[#This Row],[Profit]]*100/Table1[[#This Row],[budget]]</f>
        <v>-31.635572727272727</v>
      </c>
      <c r="M2441" t="s">
        <v>178</v>
      </c>
      <c r="N2441" t="s">
        <v>2286</v>
      </c>
      <c r="O2441" t="s">
        <v>1426</v>
      </c>
    </row>
    <row r="2442" spans="1:18" x14ac:dyDescent="0.45">
      <c r="A2442" t="s">
        <v>369</v>
      </c>
      <c r="B2442">
        <v>126</v>
      </c>
      <c r="C2442" t="s">
        <v>21</v>
      </c>
      <c r="D2442" t="s">
        <v>2915</v>
      </c>
      <c r="E2442" t="s">
        <v>11</v>
      </c>
      <c r="F2442">
        <v>1997</v>
      </c>
      <c r="G2442">
        <v>7.7</v>
      </c>
      <c r="H2442">
        <v>63540020</v>
      </c>
      <c r="I2442">
        <v>93000000</v>
      </c>
      <c r="J2442">
        <f t="shared" si="38"/>
        <v>-29459980</v>
      </c>
      <c r="K2442">
        <f>Table1[[#This Row],[Profit]]*100/Table1[[#This Row],[budget]]</f>
        <v>-31.677397849462366</v>
      </c>
      <c r="M2442" t="s">
        <v>178</v>
      </c>
      <c r="N2442" t="s">
        <v>1630</v>
      </c>
    </row>
    <row r="2443" spans="1:18" x14ac:dyDescent="0.45">
      <c r="A2443" t="s">
        <v>1356</v>
      </c>
      <c r="B2443">
        <v>101</v>
      </c>
      <c r="C2443" t="s">
        <v>456</v>
      </c>
      <c r="D2443" t="s">
        <v>4651</v>
      </c>
      <c r="E2443" t="s">
        <v>11</v>
      </c>
      <c r="F2443">
        <v>2015</v>
      </c>
      <c r="G2443">
        <v>6.6</v>
      </c>
      <c r="H2443">
        <v>13650738</v>
      </c>
      <c r="I2443">
        <v>20000000</v>
      </c>
      <c r="J2443">
        <f t="shared" si="38"/>
        <v>-6349262</v>
      </c>
      <c r="K2443">
        <f>Table1[[#This Row],[Profit]]*100/Table1[[#This Row],[budget]]</f>
        <v>-31.746310000000001</v>
      </c>
      <c r="M2443" t="s">
        <v>589</v>
      </c>
    </row>
    <row r="2444" spans="1:18" x14ac:dyDescent="0.45">
      <c r="A2444" t="s">
        <v>753</v>
      </c>
      <c r="B2444">
        <v>96</v>
      </c>
      <c r="C2444" t="s">
        <v>256</v>
      </c>
      <c r="D2444" t="s">
        <v>4639</v>
      </c>
      <c r="E2444" t="s">
        <v>11</v>
      </c>
      <c r="F2444">
        <v>2009</v>
      </c>
      <c r="G2444">
        <v>6.2</v>
      </c>
      <c r="H2444">
        <v>13630226</v>
      </c>
      <c r="I2444">
        <v>20000000</v>
      </c>
      <c r="J2444">
        <f t="shared" si="38"/>
        <v>-6369774</v>
      </c>
      <c r="K2444">
        <f>Table1[[#This Row],[Profit]]*100/Table1[[#This Row],[budget]]</f>
        <v>-31.848870000000002</v>
      </c>
      <c r="M2444" t="s">
        <v>6359</v>
      </c>
      <c r="N2444" t="s">
        <v>1630</v>
      </c>
      <c r="O2444" t="s">
        <v>1426</v>
      </c>
    </row>
    <row r="2445" spans="1:18" x14ac:dyDescent="0.45">
      <c r="A2445" t="s">
        <v>2028</v>
      </c>
      <c r="B2445">
        <v>109</v>
      </c>
      <c r="C2445" t="s">
        <v>259</v>
      </c>
      <c r="D2445" t="s">
        <v>5528</v>
      </c>
      <c r="E2445" t="s">
        <v>11</v>
      </c>
      <c r="F2445">
        <v>1984</v>
      </c>
      <c r="G2445">
        <v>6</v>
      </c>
      <c r="H2445">
        <v>5100000</v>
      </c>
      <c r="I2445">
        <v>7500000</v>
      </c>
      <c r="J2445">
        <f t="shared" si="38"/>
        <v>-2400000</v>
      </c>
      <c r="K2445">
        <f>Table1[[#This Row],[Profit]]*100/Table1[[#This Row],[budget]]</f>
        <v>-32</v>
      </c>
      <c r="M2445" t="s">
        <v>589</v>
      </c>
      <c r="N2445" t="s">
        <v>2286</v>
      </c>
    </row>
    <row r="2446" spans="1:18" x14ac:dyDescent="0.45">
      <c r="A2446" t="s">
        <v>664</v>
      </c>
      <c r="B2446">
        <v>87</v>
      </c>
      <c r="C2446" t="s">
        <v>1402</v>
      </c>
      <c r="D2446" t="s">
        <v>4443</v>
      </c>
      <c r="E2446" t="s">
        <v>11</v>
      </c>
      <c r="F2446">
        <v>1999</v>
      </c>
      <c r="G2446">
        <v>6.2</v>
      </c>
      <c r="H2446">
        <v>16290976</v>
      </c>
      <c r="I2446">
        <v>24000000</v>
      </c>
      <c r="J2446">
        <f t="shared" si="38"/>
        <v>-7709024</v>
      </c>
      <c r="K2446">
        <f>Table1[[#This Row],[Profit]]*100/Table1[[#This Row],[budget]]</f>
        <v>-32.120933333333333</v>
      </c>
      <c r="M2446" t="s">
        <v>302</v>
      </c>
      <c r="N2446" t="s">
        <v>6363</v>
      </c>
      <c r="O2446" t="s">
        <v>6364</v>
      </c>
      <c r="P2446" t="s">
        <v>6360</v>
      </c>
      <c r="Q2446" t="s">
        <v>1630</v>
      </c>
    </row>
    <row r="2447" spans="1:18" x14ac:dyDescent="0.45">
      <c r="A2447" t="s">
        <v>43</v>
      </c>
      <c r="B2447">
        <v>138</v>
      </c>
      <c r="C2447" t="s">
        <v>392</v>
      </c>
      <c r="D2447" t="s">
        <v>4408</v>
      </c>
      <c r="E2447" t="s">
        <v>11</v>
      </c>
      <c r="F2447">
        <v>2013</v>
      </c>
      <c r="G2447">
        <v>5.3</v>
      </c>
      <c r="H2447">
        <v>16969390</v>
      </c>
      <c r="I2447">
        <v>25000000</v>
      </c>
      <c r="J2447">
        <f t="shared" si="38"/>
        <v>-8030610</v>
      </c>
      <c r="K2447">
        <f>Table1[[#This Row],[Profit]]*100/Table1[[#This Row],[budget]]</f>
        <v>-32.122439999999997</v>
      </c>
      <c r="M2447" t="s">
        <v>589</v>
      </c>
      <c r="N2447" t="s">
        <v>1426</v>
      </c>
    </row>
    <row r="2448" spans="1:18" x14ac:dyDescent="0.45">
      <c r="A2448" t="s">
        <v>50</v>
      </c>
      <c r="B2448">
        <v>110</v>
      </c>
      <c r="C2448" t="s">
        <v>173</v>
      </c>
      <c r="D2448" t="s">
        <v>3123</v>
      </c>
      <c r="E2448" t="s">
        <v>11</v>
      </c>
      <c r="F2448">
        <v>2007</v>
      </c>
      <c r="G2448">
        <v>7.1</v>
      </c>
      <c r="H2448">
        <v>47456450</v>
      </c>
      <c r="I2448">
        <v>70000000</v>
      </c>
      <c r="J2448">
        <f t="shared" si="38"/>
        <v>-22543550</v>
      </c>
      <c r="K2448">
        <f>Table1[[#This Row],[Profit]]*100/Table1[[#This Row],[budget]]</f>
        <v>-32.205071428571429</v>
      </c>
      <c r="M2448" t="s">
        <v>589</v>
      </c>
      <c r="N2448" t="s">
        <v>1426</v>
      </c>
    </row>
    <row r="2449" spans="1:16" x14ac:dyDescent="0.45">
      <c r="A2449" t="s">
        <v>1841</v>
      </c>
      <c r="B2449">
        <v>109</v>
      </c>
      <c r="C2449" t="s">
        <v>713</v>
      </c>
      <c r="D2449" t="s">
        <v>5202</v>
      </c>
      <c r="E2449" t="s">
        <v>11</v>
      </c>
      <c r="F2449">
        <v>2008</v>
      </c>
      <c r="G2449">
        <v>7</v>
      </c>
      <c r="H2449">
        <v>8134217</v>
      </c>
      <c r="I2449">
        <v>12000000</v>
      </c>
      <c r="J2449">
        <f t="shared" si="38"/>
        <v>-3865783</v>
      </c>
      <c r="K2449">
        <f>Table1[[#This Row],[Profit]]*100/Table1[[#This Row],[budget]]</f>
        <v>-32.214858333333332</v>
      </c>
      <c r="M2449" t="s">
        <v>589</v>
      </c>
      <c r="N2449" t="s">
        <v>6360</v>
      </c>
    </row>
    <row r="2450" spans="1:16" x14ac:dyDescent="0.45">
      <c r="A2450" t="s">
        <v>77</v>
      </c>
      <c r="B2450">
        <v>163</v>
      </c>
      <c r="C2450" t="s">
        <v>499</v>
      </c>
      <c r="D2450" t="s">
        <v>3120</v>
      </c>
      <c r="E2450" t="s">
        <v>11</v>
      </c>
      <c r="F2450">
        <v>2005</v>
      </c>
      <c r="G2450">
        <v>7.6</v>
      </c>
      <c r="H2450">
        <v>47379090</v>
      </c>
      <c r="I2450">
        <v>70000000</v>
      </c>
      <c r="J2450">
        <f t="shared" si="38"/>
        <v>-22620910</v>
      </c>
      <c r="K2450">
        <f>Table1[[#This Row],[Profit]]*100/Table1[[#This Row],[budget]]</f>
        <v>-32.315585714285717</v>
      </c>
      <c r="M2450" t="s">
        <v>6367</v>
      </c>
      <c r="N2450" t="s">
        <v>1426</v>
      </c>
    </row>
    <row r="2451" spans="1:16" x14ac:dyDescent="0.45">
      <c r="A2451" t="s">
        <v>40</v>
      </c>
      <c r="B2451">
        <v>135</v>
      </c>
      <c r="C2451" t="s">
        <v>374</v>
      </c>
      <c r="D2451" t="s">
        <v>3191</v>
      </c>
      <c r="E2451" t="s">
        <v>11</v>
      </c>
      <c r="F2451">
        <v>2009</v>
      </c>
      <c r="G2451">
        <v>6.7</v>
      </c>
      <c r="H2451">
        <v>43982842</v>
      </c>
      <c r="I2451">
        <v>65000000</v>
      </c>
      <c r="J2451">
        <f t="shared" si="38"/>
        <v>-21017158</v>
      </c>
      <c r="K2451">
        <f>Table1[[#This Row],[Profit]]*100/Table1[[#This Row],[budget]]</f>
        <v>-32.33408923076923</v>
      </c>
      <c r="M2451" t="s">
        <v>6364</v>
      </c>
      <c r="N2451" t="s">
        <v>1426</v>
      </c>
    </row>
    <row r="2452" spans="1:16" x14ac:dyDescent="0.45">
      <c r="A2452" t="s">
        <v>413</v>
      </c>
      <c r="B2452">
        <v>114</v>
      </c>
      <c r="C2452" t="s">
        <v>218</v>
      </c>
      <c r="D2452" t="s">
        <v>2947</v>
      </c>
      <c r="E2452" t="s">
        <v>11</v>
      </c>
      <c r="F2452">
        <v>2000</v>
      </c>
      <c r="G2452">
        <v>5.6</v>
      </c>
      <c r="H2452">
        <v>60874615</v>
      </c>
      <c r="I2452">
        <v>90000000</v>
      </c>
      <c r="J2452">
        <f t="shared" si="38"/>
        <v>-29125385</v>
      </c>
      <c r="K2452">
        <f>Table1[[#This Row],[Profit]]*100/Table1[[#This Row],[budget]]</f>
        <v>-32.361538888888887</v>
      </c>
      <c r="M2452" t="s">
        <v>1630</v>
      </c>
      <c r="N2452" t="s">
        <v>1426</v>
      </c>
    </row>
    <row r="2453" spans="1:16" x14ac:dyDescent="0.45">
      <c r="A2453" t="s">
        <v>286</v>
      </c>
      <c r="B2453">
        <v>105</v>
      </c>
      <c r="C2453" t="s">
        <v>60</v>
      </c>
      <c r="D2453" t="s">
        <v>2842</v>
      </c>
      <c r="E2453" t="s">
        <v>11</v>
      </c>
      <c r="F2453">
        <v>2013</v>
      </c>
      <c r="G2453">
        <v>5.4</v>
      </c>
      <c r="H2453">
        <v>71017784</v>
      </c>
      <c r="I2453">
        <v>105000000</v>
      </c>
      <c r="J2453">
        <f t="shared" si="38"/>
        <v>-33982216</v>
      </c>
      <c r="K2453">
        <f>Table1[[#This Row],[Profit]]*100/Table1[[#This Row],[budget]]</f>
        <v>-32.364015238095242</v>
      </c>
      <c r="M2453" t="s">
        <v>6362</v>
      </c>
      <c r="N2453" t="s">
        <v>302</v>
      </c>
      <c r="O2453" t="s">
        <v>6363</v>
      </c>
      <c r="P2453" t="s">
        <v>6364</v>
      </c>
    </row>
    <row r="2454" spans="1:16" x14ac:dyDescent="0.45">
      <c r="A2454" t="s">
        <v>335</v>
      </c>
      <c r="B2454">
        <v>104</v>
      </c>
      <c r="C2454" t="s">
        <v>23</v>
      </c>
      <c r="D2454" t="s">
        <v>3767</v>
      </c>
      <c r="E2454" t="s">
        <v>11</v>
      </c>
      <c r="F2454">
        <v>2001</v>
      </c>
      <c r="G2454">
        <v>4.7</v>
      </c>
      <c r="H2454">
        <v>27053815</v>
      </c>
      <c r="I2454">
        <v>40000000</v>
      </c>
      <c r="J2454">
        <f t="shared" si="38"/>
        <v>-12946185</v>
      </c>
      <c r="K2454">
        <f>Table1[[#This Row],[Profit]]*100/Table1[[#This Row],[budget]]</f>
        <v>-32.3654625</v>
      </c>
      <c r="M2454" t="s">
        <v>178</v>
      </c>
      <c r="N2454" t="s">
        <v>2286</v>
      </c>
    </row>
    <row r="2455" spans="1:16" x14ac:dyDescent="0.45">
      <c r="A2455" t="s">
        <v>333</v>
      </c>
      <c r="B2455">
        <v>103</v>
      </c>
      <c r="C2455" t="s">
        <v>334</v>
      </c>
      <c r="D2455" t="s">
        <v>2872</v>
      </c>
      <c r="E2455" t="s">
        <v>11</v>
      </c>
      <c r="F2455">
        <v>2010</v>
      </c>
      <c r="G2455">
        <v>6</v>
      </c>
      <c r="H2455">
        <v>67631157</v>
      </c>
      <c r="I2455">
        <v>100000000</v>
      </c>
      <c r="J2455">
        <f t="shared" si="38"/>
        <v>-32368843</v>
      </c>
      <c r="K2455">
        <f>Table1[[#This Row],[Profit]]*100/Table1[[#This Row],[budget]]</f>
        <v>-32.368842999999998</v>
      </c>
      <c r="M2455" t="s">
        <v>2286</v>
      </c>
      <c r="N2455" t="s">
        <v>1426</v>
      </c>
    </row>
    <row r="2456" spans="1:16" x14ac:dyDescent="0.45">
      <c r="A2456" t="s">
        <v>242</v>
      </c>
      <c r="B2456">
        <v>125</v>
      </c>
      <c r="C2456" t="s">
        <v>705</v>
      </c>
      <c r="D2456" t="s">
        <v>3298</v>
      </c>
      <c r="E2456" t="s">
        <v>11</v>
      </c>
      <c r="F2456">
        <v>2009</v>
      </c>
      <c r="G2456">
        <v>6.2</v>
      </c>
      <c r="H2456">
        <v>40559930</v>
      </c>
      <c r="I2456">
        <v>60000000</v>
      </c>
      <c r="J2456">
        <f t="shared" si="38"/>
        <v>-19440070</v>
      </c>
      <c r="K2456">
        <f>Table1[[#This Row],[Profit]]*100/Table1[[#This Row],[budget]]</f>
        <v>-32.400116666666669</v>
      </c>
      <c r="M2456" t="s">
        <v>6359</v>
      </c>
      <c r="N2456" t="s">
        <v>2286</v>
      </c>
      <c r="O2456" t="s">
        <v>1426</v>
      </c>
    </row>
    <row r="2457" spans="1:16" x14ac:dyDescent="0.45">
      <c r="A2457" t="s">
        <v>2548</v>
      </c>
      <c r="B2457">
        <v>82</v>
      </c>
      <c r="C2457" t="s">
        <v>302</v>
      </c>
      <c r="D2457" t="s">
        <v>6319</v>
      </c>
      <c r="E2457" t="s">
        <v>11</v>
      </c>
      <c r="F2457">
        <v>2011</v>
      </c>
      <c r="G2457">
        <v>5.6</v>
      </c>
      <c r="H2457">
        <v>40557</v>
      </c>
      <c r="I2457">
        <v>60000</v>
      </c>
      <c r="J2457">
        <f t="shared" si="38"/>
        <v>-19443</v>
      </c>
      <c r="K2457">
        <f>Table1[[#This Row],[Profit]]*100/Table1[[#This Row],[budget]]</f>
        <v>-32.405000000000001</v>
      </c>
    </row>
    <row r="2458" spans="1:16" x14ac:dyDescent="0.45">
      <c r="A2458" t="s">
        <v>2050</v>
      </c>
      <c r="B2458">
        <v>113</v>
      </c>
      <c r="C2458" t="s">
        <v>1500</v>
      </c>
      <c r="D2458" t="s">
        <v>5574</v>
      </c>
      <c r="E2458" t="s">
        <v>11</v>
      </c>
      <c r="F2458">
        <v>2001</v>
      </c>
      <c r="G2458">
        <v>6.5</v>
      </c>
      <c r="H2458">
        <v>4720371</v>
      </c>
      <c r="I2458">
        <v>7000000</v>
      </c>
      <c r="J2458">
        <f t="shared" si="38"/>
        <v>-2279629</v>
      </c>
      <c r="K2458">
        <f>Table1[[#This Row],[Profit]]*100/Table1[[#This Row],[budget]]</f>
        <v>-32.566128571428571</v>
      </c>
      <c r="M2458" t="s">
        <v>6358</v>
      </c>
      <c r="N2458" t="s">
        <v>589</v>
      </c>
    </row>
    <row r="2459" spans="1:16" x14ac:dyDescent="0.45">
      <c r="A2459" t="s">
        <v>143</v>
      </c>
      <c r="B2459">
        <v>113</v>
      </c>
      <c r="C2459" t="s">
        <v>46</v>
      </c>
      <c r="D2459" t="s">
        <v>2674</v>
      </c>
      <c r="E2459" t="s">
        <v>11</v>
      </c>
      <c r="F2459">
        <v>2010</v>
      </c>
      <c r="G2459">
        <v>6.3</v>
      </c>
      <c r="H2459">
        <v>104383624</v>
      </c>
      <c r="I2459">
        <v>155000000</v>
      </c>
      <c r="J2459">
        <f t="shared" si="38"/>
        <v>-50616376</v>
      </c>
      <c r="K2459">
        <f>Table1[[#This Row],[Profit]]*100/Table1[[#This Row],[budget]]</f>
        <v>-32.655726451612907</v>
      </c>
      <c r="M2459" t="s">
        <v>6363</v>
      </c>
      <c r="N2459" t="s">
        <v>6364</v>
      </c>
    </row>
    <row r="2460" spans="1:16" x14ac:dyDescent="0.45">
      <c r="A2460" t="s">
        <v>767</v>
      </c>
      <c r="B2460">
        <v>87</v>
      </c>
      <c r="C2460" t="s">
        <v>530</v>
      </c>
      <c r="D2460" t="s">
        <v>3515</v>
      </c>
      <c r="E2460" t="s">
        <v>11</v>
      </c>
      <c r="F2460">
        <v>2010</v>
      </c>
      <c r="G2460">
        <v>4.2</v>
      </c>
      <c r="H2460">
        <v>33643461</v>
      </c>
      <c r="I2460">
        <v>50000000</v>
      </c>
      <c r="J2460">
        <f t="shared" si="38"/>
        <v>-16356539</v>
      </c>
      <c r="K2460">
        <f>Table1[[#This Row],[Profit]]*100/Table1[[#This Row],[budget]]</f>
        <v>-32.713078000000003</v>
      </c>
      <c r="M2460" t="s">
        <v>6363</v>
      </c>
    </row>
    <row r="2461" spans="1:16" x14ac:dyDescent="0.45">
      <c r="A2461" t="s">
        <v>168</v>
      </c>
      <c r="B2461">
        <v>136</v>
      </c>
      <c r="C2461" t="s">
        <v>34</v>
      </c>
      <c r="D2461" t="s">
        <v>2894</v>
      </c>
      <c r="E2461" t="s">
        <v>11</v>
      </c>
      <c r="F2461">
        <v>2004</v>
      </c>
      <c r="G2461">
        <v>6.7</v>
      </c>
      <c r="H2461">
        <v>67286731</v>
      </c>
      <c r="I2461">
        <v>100000000</v>
      </c>
      <c r="J2461">
        <f t="shared" si="38"/>
        <v>-32713269</v>
      </c>
      <c r="K2461">
        <f>Table1[[#This Row],[Profit]]*100/Table1[[#This Row],[budget]]</f>
        <v>-32.713268999999997</v>
      </c>
      <c r="M2461" t="s">
        <v>178</v>
      </c>
      <c r="N2461" t="s">
        <v>1910</v>
      </c>
    </row>
    <row r="2462" spans="1:16" x14ac:dyDescent="0.45">
      <c r="A2462" t="s">
        <v>1760</v>
      </c>
      <c r="B2462">
        <v>86</v>
      </c>
      <c r="C2462" t="s">
        <v>702</v>
      </c>
      <c r="D2462" t="s">
        <v>5064</v>
      </c>
      <c r="E2462" t="s">
        <v>11</v>
      </c>
      <c r="F2462">
        <v>2012</v>
      </c>
      <c r="G2462">
        <v>5.4</v>
      </c>
      <c r="H2462">
        <v>9402410</v>
      </c>
      <c r="I2462">
        <v>14000000</v>
      </c>
      <c r="J2462">
        <f t="shared" si="38"/>
        <v>-4597590</v>
      </c>
      <c r="K2462">
        <f>Table1[[#This Row],[Profit]]*100/Table1[[#This Row],[budget]]</f>
        <v>-32.839928571428572</v>
      </c>
      <c r="M2462" t="s">
        <v>302</v>
      </c>
    </row>
    <row r="2463" spans="1:16" x14ac:dyDescent="0.45">
      <c r="A2463" t="s">
        <v>37</v>
      </c>
      <c r="B2463">
        <v>145</v>
      </c>
      <c r="C2463" t="s">
        <v>48</v>
      </c>
      <c r="D2463" t="s">
        <v>2977</v>
      </c>
      <c r="E2463" t="s">
        <v>11</v>
      </c>
      <c r="F2463">
        <v>2005</v>
      </c>
      <c r="G2463">
        <v>7.3</v>
      </c>
      <c r="H2463">
        <v>57010853</v>
      </c>
      <c r="I2463">
        <v>85000000</v>
      </c>
      <c r="J2463">
        <f t="shared" si="38"/>
        <v>-27989147</v>
      </c>
      <c r="K2463">
        <f>Table1[[#This Row],[Profit]]*100/Table1[[#This Row],[budget]]</f>
        <v>-32.928408235294121</v>
      </c>
      <c r="M2463" t="s">
        <v>2286</v>
      </c>
    </row>
    <row r="2464" spans="1:16" x14ac:dyDescent="0.45">
      <c r="A2464" t="s">
        <v>69</v>
      </c>
      <c r="B2464">
        <v>131</v>
      </c>
      <c r="C2464" t="s">
        <v>642</v>
      </c>
      <c r="D2464" t="s">
        <v>3214</v>
      </c>
      <c r="E2464" t="s">
        <v>11</v>
      </c>
      <c r="F2464">
        <v>2006</v>
      </c>
      <c r="G2464">
        <v>7.1</v>
      </c>
      <c r="H2464">
        <v>43532294</v>
      </c>
      <c r="I2464">
        <v>65000000</v>
      </c>
      <c r="J2464">
        <f t="shared" si="38"/>
        <v>-21467706</v>
      </c>
      <c r="K2464">
        <f>Table1[[#This Row],[Profit]]*100/Table1[[#This Row],[budget]]</f>
        <v>-33.027239999999999</v>
      </c>
      <c r="M2464" t="s">
        <v>6361</v>
      </c>
    </row>
    <row r="2465" spans="1:16" x14ac:dyDescent="0.45">
      <c r="A2465" t="s">
        <v>1518</v>
      </c>
      <c r="B2465">
        <v>123</v>
      </c>
      <c r="C2465" t="s">
        <v>943</v>
      </c>
      <c r="D2465" t="s">
        <v>4641</v>
      </c>
      <c r="E2465" t="s">
        <v>11</v>
      </c>
      <c r="F2465">
        <v>2006</v>
      </c>
      <c r="G2465">
        <v>6.3</v>
      </c>
      <c r="H2465">
        <v>13391174</v>
      </c>
      <c r="I2465">
        <v>20000000</v>
      </c>
      <c r="J2465">
        <f t="shared" si="38"/>
        <v>-6608826</v>
      </c>
      <c r="K2465">
        <f>Table1[[#This Row],[Profit]]*100/Table1[[#This Row],[budget]]</f>
        <v>-33.044130000000003</v>
      </c>
      <c r="M2465" t="s">
        <v>589</v>
      </c>
      <c r="N2465" t="s">
        <v>6367</v>
      </c>
    </row>
    <row r="2466" spans="1:16" x14ac:dyDescent="0.45">
      <c r="A2466" t="s">
        <v>671</v>
      </c>
      <c r="B2466">
        <v>98</v>
      </c>
      <c r="C2466" t="s">
        <v>187</v>
      </c>
      <c r="D2466" t="s">
        <v>4640</v>
      </c>
      <c r="E2466" t="s">
        <v>11</v>
      </c>
      <c r="F2466">
        <v>1994</v>
      </c>
      <c r="G2466">
        <v>7.5</v>
      </c>
      <c r="H2466">
        <v>13383737</v>
      </c>
      <c r="I2466">
        <v>20000000</v>
      </c>
      <c r="J2466">
        <f t="shared" si="38"/>
        <v>-6616263</v>
      </c>
      <c r="K2466">
        <f>Table1[[#This Row],[Profit]]*100/Table1[[#This Row],[budget]]</f>
        <v>-33.081314999999996</v>
      </c>
      <c r="M2466" t="s">
        <v>6359</v>
      </c>
    </row>
    <row r="2467" spans="1:16" x14ac:dyDescent="0.45">
      <c r="A2467" t="s">
        <v>38</v>
      </c>
      <c r="B2467">
        <v>106</v>
      </c>
      <c r="C2467" t="s">
        <v>95</v>
      </c>
      <c r="D2467" t="s">
        <v>2651</v>
      </c>
      <c r="E2467" t="s">
        <v>11</v>
      </c>
      <c r="F2467">
        <v>1999</v>
      </c>
      <c r="G2467">
        <v>4.8</v>
      </c>
      <c r="H2467">
        <v>113745408</v>
      </c>
      <c r="I2467">
        <v>170000000</v>
      </c>
      <c r="J2467">
        <f t="shared" si="38"/>
        <v>-56254592</v>
      </c>
      <c r="K2467">
        <f>Table1[[#This Row],[Profit]]*100/Table1[[#This Row],[budget]]</f>
        <v>-33.090936470588233</v>
      </c>
      <c r="M2467" t="s">
        <v>302</v>
      </c>
      <c r="N2467" t="s">
        <v>1630</v>
      </c>
      <c r="O2467" t="s">
        <v>1910</v>
      </c>
    </row>
    <row r="2468" spans="1:16" x14ac:dyDescent="0.45">
      <c r="A2468" t="s">
        <v>1117</v>
      </c>
      <c r="B2468">
        <v>95</v>
      </c>
      <c r="C2468" t="s">
        <v>871</v>
      </c>
      <c r="D2468" t="s">
        <v>3547</v>
      </c>
      <c r="E2468" t="s">
        <v>11</v>
      </c>
      <c r="F2468">
        <v>2001</v>
      </c>
      <c r="G2468">
        <v>4.8</v>
      </c>
      <c r="H2468">
        <v>33422806</v>
      </c>
      <c r="I2468">
        <v>50000000</v>
      </c>
      <c r="J2468">
        <f t="shared" si="38"/>
        <v>-16577194</v>
      </c>
      <c r="K2468">
        <f>Table1[[#This Row],[Profit]]*100/Table1[[#This Row],[budget]]</f>
        <v>-33.154387999999997</v>
      </c>
      <c r="M2468" t="s">
        <v>302</v>
      </c>
      <c r="N2468" t="s">
        <v>6364</v>
      </c>
    </row>
    <row r="2469" spans="1:16" x14ac:dyDescent="0.45">
      <c r="A2469" t="s">
        <v>2170</v>
      </c>
      <c r="B2469">
        <v>86</v>
      </c>
      <c r="C2469" t="s">
        <v>792</v>
      </c>
      <c r="D2469" t="s">
        <v>6228</v>
      </c>
      <c r="E2469" t="s">
        <v>11</v>
      </c>
      <c r="F2469">
        <v>1997</v>
      </c>
      <c r="G2469">
        <v>6.5</v>
      </c>
      <c r="H2469">
        <v>334041</v>
      </c>
      <c r="I2469">
        <v>500000</v>
      </c>
      <c r="J2469">
        <f t="shared" si="38"/>
        <v>-165959</v>
      </c>
      <c r="K2469">
        <f>Table1[[#This Row],[Profit]]*100/Table1[[#This Row],[budget]]</f>
        <v>-33.191800000000001</v>
      </c>
      <c r="M2469" t="s">
        <v>589</v>
      </c>
      <c r="N2469" t="s">
        <v>2286</v>
      </c>
    </row>
    <row r="2470" spans="1:16" x14ac:dyDescent="0.45">
      <c r="A2470" t="s">
        <v>688</v>
      </c>
      <c r="B2470">
        <v>101</v>
      </c>
      <c r="C2470" t="s">
        <v>209</v>
      </c>
      <c r="D2470" t="s">
        <v>3303</v>
      </c>
      <c r="E2470" t="s">
        <v>11</v>
      </c>
      <c r="F2470">
        <v>2008</v>
      </c>
      <c r="G2470">
        <v>6</v>
      </c>
      <c r="H2470">
        <v>40076438</v>
      </c>
      <c r="I2470">
        <v>60000000</v>
      </c>
      <c r="J2470">
        <f t="shared" si="38"/>
        <v>-19923562</v>
      </c>
      <c r="K2470">
        <f>Table1[[#This Row],[Profit]]*100/Table1[[#This Row],[budget]]</f>
        <v>-33.205936666666666</v>
      </c>
      <c r="M2470" t="s">
        <v>6359</v>
      </c>
      <c r="N2470" t="s">
        <v>589</v>
      </c>
      <c r="O2470" t="s">
        <v>6366</v>
      </c>
      <c r="P2470" t="s">
        <v>1426</v>
      </c>
    </row>
    <row r="2471" spans="1:16" x14ac:dyDescent="0.45">
      <c r="A2471" t="s">
        <v>1029</v>
      </c>
      <c r="B2471">
        <v>125</v>
      </c>
      <c r="C2471" t="s">
        <v>1010</v>
      </c>
      <c r="D2471" t="s">
        <v>4698</v>
      </c>
      <c r="E2471" t="s">
        <v>11</v>
      </c>
      <c r="F2471">
        <v>2004</v>
      </c>
      <c r="G2471">
        <v>6.6</v>
      </c>
      <c r="H2471">
        <v>13337299</v>
      </c>
      <c r="I2471">
        <v>20000000</v>
      </c>
      <c r="J2471">
        <f t="shared" si="38"/>
        <v>-6662701</v>
      </c>
      <c r="K2471">
        <f>Table1[[#This Row],[Profit]]*100/Table1[[#This Row],[budget]]</f>
        <v>-33.313504999999999</v>
      </c>
      <c r="M2471" t="s">
        <v>589</v>
      </c>
      <c r="N2471" t="s">
        <v>6360</v>
      </c>
      <c r="O2471" t="s">
        <v>6365</v>
      </c>
    </row>
    <row r="2472" spans="1:16" x14ac:dyDescent="0.45">
      <c r="A2472" t="s">
        <v>549</v>
      </c>
      <c r="B2472">
        <v>113</v>
      </c>
      <c r="C2472" t="s">
        <v>209</v>
      </c>
      <c r="D2472" t="s">
        <v>3434</v>
      </c>
      <c r="E2472" t="s">
        <v>11</v>
      </c>
      <c r="F2472">
        <v>2005</v>
      </c>
      <c r="G2472">
        <v>6.6</v>
      </c>
      <c r="H2472">
        <v>34636443</v>
      </c>
      <c r="I2472">
        <v>52000000</v>
      </c>
      <c r="J2472">
        <f t="shared" si="38"/>
        <v>-17363557</v>
      </c>
      <c r="K2472">
        <f>Table1[[#This Row],[Profit]]*100/Table1[[#This Row],[budget]]</f>
        <v>-33.391455769230767</v>
      </c>
      <c r="M2472" t="s">
        <v>6359</v>
      </c>
      <c r="N2472" t="s">
        <v>589</v>
      </c>
      <c r="O2472" t="s">
        <v>6366</v>
      </c>
      <c r="P2472" t="s">
        <v>1426</v>
      </c>
    </row>
    <row r="2473" spans="1:16" x14ac:dyDescent="0.45">
      <c r="A2473" t="s">
        <v>863</v>
      </c>
      <c r="B2473">
        <v>125</v>
      </c>
      <c r="C2473" t="s">
        <v>303</v>
      </c>
      <c r="D2473" t="s">
        <v>3684</v>
      </c>
      <c r="E2473" t="s">
        <v>11</v>
      </c>
      <c r="F2473">
        <v>2013</v>
      </c>
      <c r="G2473">
        <v>5.9</v>
      </c>
      <c r="H2473">
        <v>26616999</v>
      </c>
      <c r="I2473">
        <v>40000000</v>
      </c>
      <c r="J2473">
        <f t="shared" si="38"/>
        <v>-13383001</v>
      </c>
      <c r="K2473">
        <f>Table1[[#This Row],[Profit]]*100/Table1[[#This Row],[budget]]</f>
        <v>-33.457502499999997</v>
      </c>
      <c r="M2473" t="s">
        <v>178</v>
      </c>
      <c r="N2473" t="s">
        <v>2286</v>
      </c>
      <c r="O2473" t="s">
        <v>1630</v>
      </c>
      <c r="P2473" t="s">
        <v>1426</v>
      </c>
    </row>
    <row r="2474" spans="1:16" x14ac:dyDescent="0.45">
      <c r="A2474" t="s">
        <v>809</v>
      </c>
      <c r="B2474">
        <v>118</v>
      </c>
      <c r="C2474" t="s">
        <v>693</v>
      </c>
      <c r="D2474" t="s">
        <v>3441</v>
      </c>
      <c r="E2474" t="s">
        <v>11</v>
      </c>
      <c r="F2474">
        <v>1999</v>
      </c>
      <c r="G2474">
        <v>7.4</v>
      </c>
      <c r="H2474">
        <v>34580635</v>
      </c>
      <c r="I2474">
        <v>52000000</v>
      </c>
      <c r="J2474">
        <f t="shared" si="38"/>
        <v>-17419365</v>
      </c>
      <c r="K2474">
        <f>Table1[[#This Row],[Profit]]*100/Table1[[#This Row],[budget]]</f>
        <v>-33.498778846153847</v>
      </c>
      <c r="M2474" t="s">
        <v>302</v>
      </c>
      <c r="N2474" t="s">
        <v>589</v>
      </c>
    </row>
    <row r="2475" spans="1:16" x14ac:dyDescent="0.45">
      <c r="A2475" t="s">
        <v>496</v>
      </c>
      <c r="B2475">
        <v>142</v>
      </c>
      <c r="C2475" t="s">
        <v>341</v>
      </c>
      <c r="D2475" t="s">
        <v>4992</v>
      </c>
      <c r="E2475" t="s">
        <v>11</v>
      </c>
      <c r="F2475">
        <v>1985</v>
      </c>
      <c r="G2475">
        <v>8</v>
      </c>
      <c r="H2475">
        <v>9929000</v>
      </c>
      <c r="I2475">
        <v>15000000</v>
      </c>
      <c r="J2475">
        <f t="shared" si="38"/>
        <v>-5071000</v>
      </c>
      <c r="K2475">
        <f>Table1[[#This Row],[Profit]]*100/Table1[[#This Row],[budget]]</f>
        <v>-33.806666666666665</v>
      </c>
      <c r="M2475" t="s">
        <v>1630</v>
      </c>
    </row>
    <row r="2476" spans="1:16" x14ac:dyDescent="0.45">
      <c r="A2476" t="s">
        <v>1921</v>
      </c>
      <c r="B2476">
        <v>101</v>
      </c>
      <c r="C2476" t="s">
        <v>1922</v>
      </c>
      <c r="D2476" t="s">
        <v>5348</v>
      </c>
      <c r="E2476" t="s">
        <v>11</v>
      </c>
      <c r="F2476">
        <v>2012</v>
      </c>
      <c r="G2476">
        <v>6.7</v>
      </c>
      <c r="H2476">
        <v>6619173</v>
      </c>
      <c r="I2476">
        <v>10000000</v>
      </c>
      <c r="J2476">
        <f t="shared" si="38"/>
        <v>-3380827</v>
      </c>
      <c r="K2476">
        <f>Table1[[#This Row],[Profit]]*100/Table1[[#This Row],[budget]]</f>
        <v>-33.80827</v>
      </c>
      <c r="M2476" t="s">
        <v>302</v>
      </c>
      <c r="N2476" t="s">
        <v>589</v>
      </c>
      <c r="O2476" t="s">
        <v>2286</v>
      </c>
      <c r="P2476" t="s">
        <v>1630</v>
      </c>
    </row>
    <row r="2477" spans="1:16" x14ac:dyDescent="0.45">
      <c r="A2477" t="s">
        <v>365</v>
      </c>
      <c r="B2477">
        <v>93</v>
      </c>
      <c r="C2477" t="s">
        <v>366</v>
      </c>
      <c r="D2477" t="s">
        <v>2929</v>
      </c>
      <c r="E2477" t="s">
        <v>11</v>
      </c>
      <c r="F2477">
        <v>2004</v>
      </c>
      <c r="G2477">
        <v>5.2</v>
      </c>
      <c r="H2477">
        <v>59475623</v>
      </c>
      <c r="I2477">
        <v>90000000</v>
      </c>
      <c r="J2477">
        <f t="shared" si="38"/>
        <v>-30524377</v>
      </c>
      <c r="K2477">
        <f>Table1[[#This Row],[Profit]]*100/Table1[[#This Row],[budget]]</f>
        <v>-33.915974444444444</v>
      </c>
      <c r="M2477" t="s">
        <v>1630</v>
      </c>
      <c r="N2477" t="s">
        <v>1426</v>
      </c>
    </row>
    <row r="2478" spans="1:16" x14ac:dyDescent="0.45">
      <c r="A2478" t="s">
        <v>735</v>
      </c>
      <c r="B2478">
        <v>102</v>
      </c>
      <c r="C2478" t="s">
        <v>450</v>
      </c>
      <c r="D2478" t="s">
        <v>4643</v>
      </c>
      <c r="E2478" t="s">
        <v>11</v>
      </c>
      <c r="F2478">
        <v>2008</v>
      </c>
      <c r="G2478">
        <v>6.7</v>
      </c>
      <c r="H2478">
        <v>13214030</v>
      </c>
      <c r="I2478">
        <v>20000000</v>
      </c>
      <c r="J2478">
        <f t="shared" si="38"/>
        <v>-6785970</v>
      </c>
      <c r="K2478">
        <f>Table1[[#This Row],[Profit]]*100/Table1[[#This Row],[budget]]</f>
        <v>-33.929850000000002</v>
      </c>
      <c r="M2478" t="s">
        <v>589</v>
      </c>
      <c r="N2478" t="s">
        <v>6364</v>
      </c>
      <c r="O2478" t="s">
        <v>2286</v>
      </c>
    </row>
    <row r="2479" spans="1:16" x14ac:dyDescent="0.45">
      <c r="A2479" t="s">
        <v>625</v>
      </c>
      <c r="B2479">
        <v>132</v>
      </c>
      <c r="C2479" t="s">
        <v>88</v>
      </c>
      <c r="D2479" t="s">
        <v>3188</v>
      </c>
      <c r="E2479" t="s">
        <v>11</v>
      </c>
      <c r="F2479">
        <v>2014</v>
      </c>
      <c r="G2479">
        <v>6.5</v>
      </c>
      <c r="H2479">
        <v>43568507</v>
      </c>
      <c r="I2479">
        <v>66000000</v>
      </c>
      <c r="J2479">
        <f t="shared" si="38"/>
        <v>-22431493</v>
      </c>
      <c r="K2479">
        <f>Table1[[#This Row],[Profit]]*100/Table1[[#This Row],[budget]]</f>
        <v>-33.987110606060604</v>
      </c>
      <c r="M2479" t="s">
        <v>6359</v>
      </c>
      <c r="N2479" t="s">
        <v>589</v>
      </c>
      <c r="O2479" t="s">
        <v>1426</v>
      </c>
    </row>
    <row r="2480" spans="1:16" x14ac:dyDescent="0.45">
      <c r="A2480" t="s">
        <v>973</v>
      </c>
      <c r="B2480">
        <v>91</v>
      </c>
      <c r="C2480" t="s">
        <v>280</v>
      </c>
      <c r="D2480" t="s">
        <v>3696</v>
      </c>
      <c r="E2480" t="s">
        <v>11</v>
      </c>
      <c r="F2480">
        <v>2012</v>
      </c>
      <c r="G2480">
        <v>5.3</v>
      </c>
      <c r="H2480">
        <v>26404753</v>
      </c>
      <c r="I2480">
        <v>40000000</v>
      </c>
      <c r="J2480">
        <f t="shared" si="38"/>
        <v>-13595247</v>
      </c>
      <c r="K2480">
        <f>Table1[[#This Row],[Profit]]*100/Table1[[#This Row],[budget]]</f>
        <v>-33.988117500000001</v>
      </c>
      <c r="M2480" t="s">
        <v>302</v>
      </c>
      <c r="N2480" t="s">
        <v>6359</v>
      </c>
      <c r="O2480" t="s">
        <v>2286</v>
      </c>
      <c r="P2480" t="s">
        <v>1426</v>
      </c>
    </row>
    <row r="2481" spans="1:16" x14ac:dyDescent="0.45">
      <c r="A2481" t="s">
        <v>2115</v>
      </c>
      <c r="B2481">
        <v>97</v>
      </c>
      <c r="C2481" t="s">
        <v>978</v>
      </c>
      <c r="D2481" t="s">
        <v>5696</v>
      </c>
      <c r="E2481" t="s">
        <v>265</v>
      </c>
      <c r="F2481">
        <v>2004</v>
      </c>
      <c r="G2481">
        <v>7.9</v>
      </c>
      <c r="H2481">
        <v>3629758</v>
      </c>
      <c r="I2481">
        <v>5500000</v>
      </c>
      <c r="J2481">
        <f t="shared" si="38"/>
        <v>-1870242</v>
      </c>
      <c r="K2481">
        <f>Table1[[#This Row],[Profit]]*100/Table1[[#This Row],[budget]]</f>
        <v>-34.004399999999997</v>
      </c>
      <c r="M2481" t="s">
        <v>6360</v>
      </c>
    </row>
    <row r="2482" spans="1:16" x14ac:dyDescent="0.45">
      <c r="A2482" t="s">
        <v>1839</v>
      </c>
      <c r="B2482">
        <v>107</v>
      </c>
      <c r="C2482" t="s">
        <v>680</v>
      </c>
      <c r="D2482" t="s">
        <v>5200</v>
      </c>
      <c r="E2482" t="s">
        <v>11</v>
      </c>
      <c r="F2482">
        <v>2012</v>
      </c>
      <c r="G2482">
        <v>6.6</v>
      </c>
      <c r="H2482">
        <v>7918283</v>
      </c>
      <c r="I2482">
        <v>12000000</v>
      </c>
      <c r="J2482">
        <f t="shared" si="38"/>
        <v>-4081717</v>
      </c>
      <c r="K2482">
        <f>Table1[[#This Row],[Profit]]*100/Table1[[#This Row],[budget]]</f>
        <v>-34.014308333333332</v>
      </c>
      <c r="M2482" t="s">
        <v>1426</v>
      </c>
    </row>
    <row r="2483" spans="1:16" x14ac:dyDescent="0.45">
      <c r="A2483" t="s">
        <v>633</v>
      </c>
      <c r="B2483">
        <v>129</v>
      </c>
      <c r="C2483" t="s">
        <v>860</v>
      </c>
      <c r="D2483" t="s">
        <v>3516</v>
      </c>
      <c r="E2483" t="s">
        <v>11</v>
      </c>
      <c r="F2483">
        <v>2010</v>
      </c>
      <c r="G2483">
        <v>6.5</v>
      </c>
      <c r="H2483">
        <v>32741596</v>
      </c>
      <c r="I2483">
        <v>50000000</v>
      </c>
      <c r="J2483">
        <f t="shared" si="38"/>
        <v>-17258404</v>
      </c>
      <c r="K2483">
        <f>Table1[[#This Row],[Profit]]*100/Table1[[#This Row],[budget]]</f>
        <v>-34.516807999999997</v>
      </c>
      <c r="M2483" t="s">
        <v>6364</v>
      </c>
    </row>
    <row r="2484" spans="1:16" x14ac:dyDescent="0.45">
      <c r="A2484" t="s">
        <v>1128</v>
      </c>
      <c r="B2484">
        <v>96</v>
      </c>
      <c r="C2484" t="s">
        <v>466</v>
      </c>
      <c r="D2484" t="s">
        <v>3927</v>
      </c>
      <c r="E2484" t="s">
        <v>11</v>
      </c>
      <c r="F2484">
        <v>2004</v>
      </c>
      <c r="G2484">
        <v>6.3</v>
      </c>
      <c r="H2484">
        <v>22913677</v>
      </c>
      <c r="I2484">
        <v>35000000</v>
      </c>
      <c r="J2484">
        <f t="shared" si="38"/>
        <v>-12086323</v>
      </c>
      <c r="K2484">
        <f>Table1[[#This Row],[Profit]]*100/Table1[[#This Row],[budget]]</f>
        <v>-34.532351428571431</v>
      </c>
      <c r="M2484" t="s">
        <v>6363</v>
      </c>
      <c r="N2484" t="s">
        <v>6364</v>
      </c>
      <c r="O2484" t="s">
        <v>2286</v>
      </c>
    </row>
    <row r="2485" spans="1:16" x14ac:dyDescent="0.45">
      <c r="A2485" t="s">
        <v>315</v>
      </c>
      <c r="B2485">
        <v>106</v>
      </c>
      <c r="C2485" t="s">
        <v>71</v>
      </c>
      <c r="D2485" t="s">
        <v>2861</v>
      </c>
      <c r="E2485" t="s">
        <v>11</v>
      </c>
      <c r="F2485">
        <v>2009</v>
      </c>
      <c r="G2485">
        <v>6.4</v>
      </c>
      <c r="H2485">
        <v>65452312</v>
      </c>
      <c r="I2485">
        <v>100000000</v>
      </c>
      <c r="J2485">
        <f t="shared" si="38"/>
        <v>-34547688</v>
      </c>
      <c r="K2485">
        <f>Table1[[#This Row],[Profit]]*100/Table1[[#This Row],[budget]]</f>
        <v>-34.547688000000001</v>
      </c>
      <c r="M2485" t="s">
        <v>6359</v>
      </c>
      <c r="N2485" t="s">
        <v>1426</v>
      </c>
    </row>
    <row r="2486" spans="1:16" x14ac:dyDescent="0.45">
      <c r="A2486" t="s">
        <v>1243</v>
      </c>
      <c r="B2486">
        <v>104</v>
      </c>
      <c r="C2486" t="s">
        <v>148</v>
      </c>
      <c r="D2486" t="s">
        <v>4264</v>
      </c>
      <c r="E2486" t="s">
        <v>11</v>
      </c>
      <c r="F2486">
        <v>2009</v>
      </c>
      <c r="G2486">
        <v>5.8</v>
      </c>
      <c r="H2486">
        <v>16999046</v>
      </c>
      <c r="I2486">
        <v>26000000</v>
      </c>
      <c r="J2486">
        <f t="shared" si="38"/>
        <v>-9000954</v>
      </c>
      <c r="K2486">
        <f>Table1[[#This Row],[Profit]]*100/Table1[[#This Row],[budget]]</f>
        <v>-34.619053846153847</v>
      </c>
      <c r="M2486" t="s">
        <v>999</v>
      </c>
      <c r="N2486" t="s">
        <v>1630</v>
      </c>
    </row>
    <row r="2487" spans="1:16" x14ac:dyDescent="0.45">
      <c r="A2487" t="s">
        <v>14</v>
      </c>
      <c r="B2487">
        <v>119</v>
      </c>
      <c r="C2487" t="s">
        <v>48</v>
      </c>
      <c r="D2487" t="s">
        <v>3876</v>
      </c>
      <c r="E2487" t="s">
        <v>11</v>
      </c>
      <c r="F2487">
        <v>2008</v>
      </c>
      <c r="G2487">
        <v>7.3</v>
      </c>
      <c r="H2487">
        <v>22877808</v>
      </c>
      <c r="I2487">
        <v>35000000</v>
      </c>
      <c r="J2487">
        <f t="shared" si="38"/>
        <v>-12122192</v>
      </c>
      <c r="K2487">
        <f>Table1[[#This Row],[Profit]]*100/Table1[[#This Row],[budget]]</f>
        <v>-34.634834285714284</v>
      </c>
      <c r="M2487" t="s">
        <v>2286</v>
      </c>
    </row>
    <row r="2488" spans="1:16" x14ac:dyDescent="0.45">
      <c r="A2488" t="s">
        <v>260</v>
      </c>
      <c r="B2488">
        <v>117</v>
      </c>
      <c r="C2488" t="s">
        <v>261</v>
      </c>
      <c r="D2488" t="s">
        <v>2805</v>
      </c>
      <c r="E2488" t="s">
        <v>11</v>
      </c>
      <c r="F2488">
        <v>2010</v>
      </c>
      <c r="G2488">
        <v>6.3</v>
      </c>
      <c r="H2488">
        <v>76418654</v>
      </c>
      <c r="I2488">
        <v>117000000</v>
      </c>
      <c r="J2488">
        <f t="shared" si="38"/>
        <v>-40581346</v>
      </c>
      <c r="K2488">
        <f>Table1[[#This Row],[Profit]]*100/Table1[[#This Row],[budget]]</f>
        <v>-34.684911111111113</v>
      </c>
      <c r="M2488" t="s">
        <v>302</v>
      </c>
      <c r="N2488" t="s">
        <v>2286</v>
      </c>
    </row>
    <row r="2489" spans="1:16" x14ac:dyDescent="0.45">
      <c r="A2489" t="s">
        <v>426</v>
      </c>
      <c r="B2489">
        <v>96</v>
      </c>
      <c r="C2489" t="s">
        <v>407</v>
      </c>
      <c r="D2489" t="s">
        <v>3210</v>
      </c>
      <c r="E2489" t="s">
        <v>11</v>
      </c>
      <c r="F2489">
        <v>2012</v>
      </c>
      <c r="G2489">
        <v>5.4</v>
      </c>
      <c r="H2489">
        <v>42345531</v>
      </c>
      <c r="I2489">
        <v>65000000</v>
      </c>
      <c r="J2489">
        <f t="shared" si="38"/>
        <v>-22654469</v>
      </c>
      <c r="K2489">
        <f>Table1[[#This Row],[Profit]]*100/Table1[[#This Row],[budget]]</f>
        <v>-34.853029230769231</v>
      </c>
      <c r="M2489" t="s">
        <v>999</v>
      </c>
      <c r="N2489" t="s">
        <v>1630</v>
      </c>
      <c r="O2489" t="s">
        <v>1426</v>
      </c>
    </row>
    <row r="2490" spans="1:16" x14ac:dyDescent="0.45">
      <c r="A2490" t="s">
        <v>493</v>
      </c>
      <c r="B2490">
        <v>113</v>
      </c>
      <c r="C2490" t="s">
        <v>132</v>
      </c>
      <c r="D2490" t="s">
        <v>2984</v>
      </c>
      <c r="E2490" t="s">
        <v>11</v>
      </c>
      <c r="F2490">
        <v>1998</v>
      </c>
      <c r="G2490">
        <v>7</v>
      </c>
      <c r="H2490">
        <v>55350897</v>
      </c>
      <c r="I2490">
        <v>85000000</v>
      </c>
      <c r="J2490">
        <f t="shared" si="38"/>
        <v>-29649103</v>
      </c>
      <c r="K2490">
        <f>Table1[[#This Row],[Profit]]*100/Table1[[#This Row],[budget]]</f>
        <v>-34.881297647058823</v>
      </c>
      <c r="M2490" t="s">
        <v>6364</v>
      </c>
      <c r="N2490" t="s">
        <v>2286</v>
      </c>
    </row>
    <row r="2491" spans="1:16" x14ac:dyDescent="0.45">
      <c r="A2491" t="s">
        <v>2209</v>
      </c>
      <c r="B2491">
        <v>102</v>
      </c>
      <c r="C2491" t="s">
        <v>679</v>
      </c>
      <c r="D2491" t="s">
        <v>5837</v>
      </c>
      <c r="E2491" t="s">
        <v>1803</v>
      </c>
      <c r="F2491">
        <v>2011</v>
      </c>
      <c r="G2491">
        <v>8.5</v>
      </c>
      <c r="H2491">
        <v>2601847</v>
      </c>
      <c r="I2491">
        <v>4000000</v>
      </c>
      <c r="J2491">
        <f t="shared" si="38"/>
        <v>-1398153</v>
      </c>
      <c r="K2491">
        <f>Table1[[#This Row],[Profit]]*100/Table1[[#This Row],[budget]]</f>
        <v>-34.953825000000002</v>
      </c>
      <c r="M2491" t="s">
        <v>6360</v>
      </c>
    </row>
    <row r="2492" spans="1:16" x14ac:dyDescent="0.45">
      <c r="A2492" t="s">
        <v>1554</v>
      </c>
      <c r="B2492">
        <v>100</v>
      </c>
      <c r="C2492" t="s">
        <v>485</v>
      </c>
      <c r="D2492" t="s">
        <v>4426</v>
      </c>
      <c r="E2492" t="s">
        <v>11</v>
      </c>
      <c r="F2492">
        <v>2005</v>
      </c>
      <c r="G2492">
        <v>5.5</v>
      </c>
      <c r="H2492">
        <v>16247775</v>
      </c>
      <c r="I2492">
        <v>25000000</v>
      </c>
      <c r="J2492">
        <f t="shared" si="38"/>
        <v>-8752225</v>
      </c>
      <c r="K2492">
        <f>Table1[[#This Row],[Profit]]*100/Table1[[#This Row],[budget]]</f>
        <v>-35.008899999999997</v>
      </c>
      <c r="M2492" t="s">
        <v>6363</v>
      </c>
      <c r="N2492" t="s">
        <v>2286</v>
      </c>
    </row>
    <row r="2493" spans="1:16" x14ac:dyDescent="0.45">
      <c r="A2493" t="s">
        <v>633</v>
      </c>
      <c r="B2493">
        <v>141</v>
      </c>
      <c r="C2493" t="s">
        <v>396</v>
      </c>
      <c r="D2493" t="s">
        <v>3402</v>
      </c>
      <c r="E2493" t="s">
        <v>11</v>
      </c>
      <c r="F2493">
        <v>2008</v>
      </c>
      <c r="G2493">
        <v>7.8</v>
      </c>
      <c r="H2493">
        <v>35707327</v>
      </c>
      <c r="I2493">
        <v>55000000</v>
      </c>
      <c r="J2493">
        <f t="shared" si="38"/>
        <v>-19292673</v>
      </c>
      <c r="K2493">
        <f>Table1[[#This Row],[Profit]]*100/Table1[[#This Row],[budget]]</f>
        <v>-35.077587272727271</v>
      </c>
      <c r="M2493" t="s">
        <v>589</v>
      </c>
      <c r="N2493" t="s">
        <v>6366</v>
      </c>
      <c r="O2493" t="s">
        <v>1426</v>
      </c>
    </row>
    <row r="2494" spans="1:16" x14ac:dyDescent="0.45">
      <c r="A2494" t="s">
        <v>1924</v>
      </c>
      <c r="B2494">
        <v>74</v>
      </c>
      <c r="C2494" t="s">
        <v>1183</v>
      </c>
      <c r="D2494" t="s">
        <v>5350</v>
      </c>
      <c r="E2494" t="s">
        <v>11</v>
      </c>
      <c r="F2494">
        <v>2004</v>
      </c>
      <c r="G2494">
        <v>5.8</v>
      </c>
      <c r="H2494">
        <v>6491350</v>
      </c>
      <c r="I2494">
        <v>10000000</v>
      </c>
      <c r="J2494">
        <f t="shared" si="38"/>
        <v>-3508650</v>
      </c>
      <c r="K2494">
        <f>Table1[[#This Row],[Profit]]*100/Table1[[#This Row],[budget]]</f>
        <v>-35.086500000000001</v>
      </c>
      <c r="M2494" t="s">
        <v>302</v>
      </c>
      <c r="N2494" t="s">
        <v>6363</v>
      </c>
      <c r="O2494" t="s">
        <v>6364</v>
      </c>
      <c r="P2494" t="s">
        <v>6365</v>
      </c>
    </row>
    <row r="2495" spans="1:16" x14ac:dyDescent="0.45">
      <c r="A2495" t="s">
        <v>1429</v>
      </c>
      <c r="B2495">
        <v>98</v>
      </c>
      <c r="C2495" t="s">
        <v>1001</v>
      </c>
      <c r="D2495" t="s">
        <v>4507</v>
      </c>
      <c r="E2495" t="s">
        <v>11</v>
      </c>
      <c r="F2495">
        <v>2001</v>
      </c>
      <c r="G2495">
        <v>5.3</v>
      </c>
      <c r="H2495">
        <v>14252830</v>
      </c>
      <c r="I2495">
        <v>22000000</v>
      </c>
      <c r="J2495">
        <f t="shared" si="38"/>
        <v>-7747170</v>
      </c>
      <c r="K2495">
        <f>Table1[[#This Row],[Profit]]*100/Table1[[#This Row],[budget]]</f>
        <v>-35.214409090909093</v>
      </c>
      <c r="M2495" t="s">
        <v>6360</v>
      </c>
    </row>
    <row r="2496" spans="1:16" x14ac:dyDescent="0.45">
      <c r="A2496" t="s">
        <v>389</v>
      </c>
      <c r="B2496">
        <v>114</v>
      </c>
      <c r="C2496" t="s">
        <v>390</v>
      </c>
      <c r="D2496" t="s">
        <v>2935</v>
      </c>
      <c r="E2496" t="s">
        <v>11</v>
      </c>
      <c r="F2496">
        <v>2013</v>
      </c>
      <c r="G2496">
        <v>7.3</v>
      </c>
      <c r="H2496">
        <v>58229120</v>
      </c>
      <c r="I2496">
        <v>90000000</v>
      </c>
      <c r="J2496">
        <f t="shared" si="38"/>
        <v>-31770880</v>
      </c>
      <c r="K2496">
        <f>Table1[[#This Row],[Profit]]*100/Table1[[#This Row],[budget]]</f>
        <v>-35.300977777777774</v>
      </c>
      <c r="M2496" t="s">
        <v>302</v>
      </c>
      <c r="N2496" t="s">
        <v>589</v>
      </c>
      <c r="O2496" t="s">
        <v>6364</v>
      </c>
      <c r="P2496" t="s">
        <v>2286</v>
      </c>
    </row>
    <row r="2497" spans="1:16" x14ac:dyDescent="0.45">
      <c r="A2497" t="s">
        <v>1368</v>
      </c>
      <c r="B2497">
        <v>107</v>
      </c>
      <c r="C2497" t="s">
        <v>589</v>
      </c>
      <c r="D2497" t="s">
        <v>4375</v>
      </c>
      <c r="E2497" t="s">
        <v>11</v>
      </c>
      <c r="F2497">
        <v>1988</v>
      </c>
      <c r="G2497">
        <v>5.6</v>
      </c>
      <c r="H2497">
        <v>16118077</v>
      </c>
      <c r="I2497">
        <v>25000000</v>
      </c>
      <c r="J2497">
        <f t="shared" si="38"/>
        <v>-8881923</v>
      </c>
      <c r="K2497">
        <f>Table1[[#This Row],[Profit]]*100/Table1[[#This Row],[budget]]</f>
        <v>-35.527692000000002</v>
      </c>
    </row>
    <row r="2498" spans="1:16" x14ac:dyDescent="0.45">
      <c r="A2498" t="s">
        <v>252</v>
      </c>
      <c r="B2498">
        <v>120</v>
      </c>
      <c r="C2498" t="s">
        <v>888</v>
      </c>
      <c r="D2498" t="s">
        <v>3553</v>
      </c>
      <c r="E2498" t="s">
        <v>11</v>
      </c>
      <c r="F2498">
        <v>2015</v>
      </c>
      <c r="G2498">
        <v>6.9</v>
      </c>
      <c r="H2498">
        <v>31569268</v>
      </c>
      <c r="I2498">
        <v>49000000</v>
      </c>
      <c r="J2498">
        <f t="shared" ref="J2498:J2561" si="39">H2498-I2498</f>
        <v>-17430732</v>
      </c>
      <c r="K2498">
        <f>Table1[[#This Row],[Profit]]*100/Table1[[#This Row],[budget]]</f>
        <v>-35.57292244897959</v>
      </c>
      <c r="M2498" t="s">
        <v>6359</v>
      </c>
      <c r="N2498" t="s">
        <v>589</v>
      </c>
      <c r="O2498" t="s">
        <v>1630</v>
      </c>
      <c r="P2498" t="s">
        <v>1426</v>
      </c>
    </row>
    <row r="2499" spans="1:16" x14ac:dyDescent="0.45">
      <c r="A2499" t="s">
        <v>908</v>
      </c>
      <c r="B2499">
        <v>88</v>
      </c>
      <c r="C2499" t="s">
        <v>279</v>
      </c>
      <c r="D2499" t="s">
        <v>4152</v>
      </c>
      <c r="E2499" t="s">
        <v>11</v>
      </c>
      <c r="F2499">
        <v>2013</v>
      </c>
      <c r="G2499">
        <v>5.6</v>
      </c>
      <c r="H2499">
        <v>19316646</v>
      </c>
      <c r="I2499">
        <v>30000000</v>
      </c>
      <c r="J2499">
        <f t="shared" si="39"/>
        <v>-10683354</v>
      </c>
      <c r="K2499">
        <f>Table1[[#This Row],[Profit]]*100/Table1[[#This Row],[budget]]</f>
        <v>-35.611179999999997</v>
      </c>
      <c r="M2499" t="s">
        <v>1426</v>
      </c>
    </row>
    <row r="2500" spans="1:16" x14ac:dyDescent="0.45">
      <c r="A2500" t="s">
        <v>2165</v>
      </c>
      <c r="B2500">
        <v>95</v>
      </c>
      <c r="C2500" t="s">
        <v>2166</v>
      </c>
      <c r="D2500" t="s">
        <v>5767</v>
      </c>
      <c r="E2500" t="s">
        <v>11</v>
      </c>
      <c r="F2500">
        <v>2015</v>
      </c>
      <c r="G2500">
        <v>7.1</v>
      </c>
      <c r="H2500">
        <v>3219029</v>
      </c>
      <c r="I2500">
        <v>5000000</v>
      </c>
      <c r="J2500">
        <f t="shared" si="39"/>
        <v>-1780971</v>
      </c>
      <c r="K2500">
        <f>Table1[[#This Row],[Profit]]*100/Table1[[#This Row],[budget]]</f>
        <v>-35.619419999999998</v>
      </c>
      <c r="M2500" t="s">
        <v>999</v>
      </c>
      <c r="N2500" t="s">
        <v>6360</v>
      </c>
      <c r="O2500" t="s">
        <v>1426</v>
      </c>
    </row>
    <row r="2501" spans="1:16" x14ac:dyDescent="0.45">
      <c r="A2501" t="s">
        <v>1289</v>
      </c>
      <c r="B2501">
        <v>96</v>
      </c>
      <c r="C2501" t="s">
        <v>71</v>
      </c>
      <c r="D2501" t="s">
        <v>4417</v>
      </c>
      <c r="E2501" t="s">
        <v>11</v>
      </c>
      <c r="F2501">
        <v>2015</v>
      </c>
      <c r="G2501">
        <v>5.0999999999999996</v>
      </c>
      <c r="H2501">
        <v>16027866</v>
      </c>
      <c r="I2501">
        <v>25000000</v>
      </c>
      <c r="J2501">
        <f t="shared" si="39"/>
        <v>-8972134</v>
      </c>
      <c r="K2501">
        <f>Table1[[#This Row],[Profit]]*100/Table1[[#This Row],[budget]]</f>
        <v>-35.888536000000002</v>
      </c>
      <c r="M2501" t="s">
        <v>6359</v>
      </c>
      <c r="N2501" t="s">
        <v>1426</v>
      </c>
    </row>
    <row r="2502" spans="1:16" x14ac:dyDescent="0.45">
      <c r="A2502" t="s">
        <v>180</v>
      </c>
      <c r="B2502">
        <v>90</v>
      </c>
      <c r="C2502" t="s">
        <v>1367</v>
      </c>
      <c r="D2502" t="s">
        <v>4292</v>
      </c>
      <c r="E2502" t="s">
        <v>11</v>
      </c>
      <c r="F2502">
        <v>2006</v>
      </c>
      <c r="G2502">
        <v>5.0999999999999996</v>
      </c>
      <c r="H2502">
        <v>16647384</v>
      </c>
      <c r="I2502">
        <v>26000000</v>
      </c>
      <c r="J2502">
        <f t="shared" si="39"/>
        <v>-9352616</v>
      </c>
      <c r="K2502">
        <f>Table1[[#This Row],[Profit]]*100/Table1[[#This Row],[budget]]</f>
        <v>-35.971600000000002</v>
      </c>
      <c r="M2502" t="s">
        <v>302</v>
      </c>
      <c r="N2502" t="s">
        <v>6363</v>
      </c>
      <c r="O2502" t="s">
        <v>2286</v>
      </c>
    </row>
    <row r="2503" spans="1:16" x14ac:dyDescent="0.45">
      <c r="A2503" t="s">
        <v>861</v>
      </c>
      <c r="B2503">
        <v>115</v>
      </c>
      <c r="C2503" t="s">
        <v>409</v>
      </c>
      <c r="D2503" t="s">
        <v>3517</v>
      </c>
      <c r="E2503" t="s">
        <v>11</v>
      </c>
      <c r="F2503">
        <v>2002</v>
      </c>
      <c r="G2503">
        <v>6.1</v>
      </c>
      <c r="H2503">
        <v>31874869</v>
      </c>
      <c r="I2503">
        <v>50000000</v>
      </c>
      <c r="J2503">
        <f t="shared" si="39"/>
        <v>-18125131</v>
      </c>
      <c r="K2503">
        <f>Table1[[#This Row],[Profit]]*100/Table1[[#This Row],[budget]]</f>
        <v>-36.250261999999999</v>
      </c>
      <c r="M2503" t="s">
        <v>6366</v>
      </c>
      <c r="N2503" t="s">
        <v>1426</v>
      </c>
    </row>
    <row r="2504" spans="1:16" x14ac:dyDescent="0.45">
      <c r="A2504" t="s">
        <v>929</v>
      </c>
      <c r="B2504">
        <v>90</v>
      </c>
      <c r="C2504" t="s">
        <v>306</v>
      </c>
      <c r="D2504" t="s">
        <v>4193</v>
      </c>
      <c r="E2504" t="s">
        <v>11</v>
      </c>
      <c r="F2504">
        <v>2004</v>
      </c>
      <c r="G2504">
        <v>5.9</v>
      </c>
      <c r="H2504">
        <v>17848322</v>
      </c>
      <c r="I2504">
        <v>28000000</v>
      </c>
      <c r="J2504">
        <f t="shared" si="39"/>
        <v>-10151678</v>
      </c>
      <c r="K2504">
        <f>Table1[[#This Row],[Profit]]*100/Table1[[#This Row],[budget]]</f>
        <v>-36.255992857142857</v>
      </c>
      <c r="M2504" t="s">
        <v>2286</v>
      </c>
    </row>
    <row r="2505" spans="1:16" x14ac:dyDescent="0.45">
      <c r="A2505" t="s">
        <v>695</v>
      </c>
      <c r="B2505">
        <v>116</v>
      </c>
      <c r="C2505" t="s">
        <v>696</v>
      </c>
      <c r="D2505" t="s">
        <v>3101</v>
      </c>
      <c r="E2505" t="s">
        <v>11</v>
      </c>
      <c r="F2505">
        <v>1997</v>
      </c>
      <c r="G2505">
        <v>6.3</v>
      </c>
      <c r="H2505">
        <v>47748610</v>
      </c>
      <c r="I2505">
        <v>75000000</v>
      </c>
      <c r="J2505">
        <f t="shared" si="39"/>
        <v>-27251390</v>
      </c>
      <c r="K2505">
        <f>Table1[[#This Row],[Profit]]*100/Table1[[#This Row],[budget]]</f>
        <v>-36.335186666666665</v>
      </c>
      <c r="M2505" t="s">
        <v>999</v>
      </c>
      <c r="N2505" t="s">
        <v>1630</v>
      </c>
    </row>
    <row r="2506" spans="1:16" x14ac:dyDescent="0.45">
      <c r="A2506" t="s">
        <v>186</v>
      </c>
      <c r="B2506">
        <v>116</v>
      </c>
      <c r="C2506" t="s">
        <v>82</v>
      </c>
      <c r="D2506" t="s">
        <v>2988</v>
      </c>
      <c r="E2506" t="s">
        <v>11</v>
      </c>
      <c r="F2506">
        <v>2013</v>
      </c>
      <c r="G2506">
        <v>6.7</v>
      </c>
      <c r="H2506">
        <v>53215979</v>
      </c>
      <c r="I2506">
        <v>84000000</v>
      </c>
      <c r="J2506">
        <f t="shared" si="39"/>
        <v>-30784021</v>
      </c>
      <c r="K2506">
        <f>Table1[[#This Row],[Profit]]*100/Table1[[#This Row],[budget]]</f>
        <v>-36.647644047619046</v>
      </c>
      <c r="M2506" t="s">
        <v>302</v>
      </c>
      <c r="N2506" t="s">
        <v>6359</v>
      </c>
      <c r="O2506" t="s">
        <v>1426</v>
      </c>
    </row>
    <row r="2507" spans="1:16" x14ac:dyDescent="0.45">
      <c r="A2507" t="s">
        <v>26</v>
      </c>
      <c r="B2507">
        <v>119</v>
      </c>
      <c r="C2507" t="s">
        <v>51</v>
      </c>
      <c r="D2507" t="s">
        <v>3793</v>
      </c>
      <c r="E2507" t="s">
        <v>11</v>
      </c>
      <c r="F2507">
        <v>2005</v>
      </c>
      <c r="G2507">
        <v>8</v>
      </c>
      <c r="H2507">
        <v>25335935</v>
      </c>
      <c r="I2507">
        <v>40000000</v>
      </c>
      <c r="J2507">
        <f t="shared" si="39"/>
        <v>-14664065</v>
      </c>
      <c r="K2507">
        <f>Table1[[#This Row],[Profit]]*100/Table1[[#This Row],[budget]]</f>
        <v>-36.660162499999998</v>
      </c>
      <c r="M2507" t="s">
        <v>178</v>
      </c>
      <c r="N2507" t="s">
        <v>1630</v>
      </c>
      <c r="O2507" t="s">
        <v>1426</v>
      </c>
    </row>
    <row r="2508" spans="1:16" x14ac:dyDescent="0.45">
      <c r="A2508" t="s">
        <v>1075</v>
      </c>
      <c r="B2508">
        <v>102</v>
      </c>
      <c r="C2508" t="s">
        <v>48</v>
      </c>
      <c r="D2508" t="s">
        <v>3822</v>
      </c>
      <c r="E2508" t="s">
        <v>11</v>
      </c>
      <c r="F2508">
        <v>2001</v>
      </c>
      <c r="G2508">
        <v>5.6</v>
      </c>
      <c r="H2508">
        <v>24044532</v>
      </c>
      <c r="I2508">
        <v>38000000</v>
      </c>
      <c r="J2508">
        <f t="shared" si="39"/>
        <v>-13955468</v>
      </c>
      <c r="K2508">
        <f>Table1[[#This Row],[Profit]]*100/Table1[[#This Row],[budget]]</f>
        <v>-36.724915789473684</v>
      </c>
      <c r="M2508" t="s">
        <v>2286</v>
      </c>
    </row>
    <row r="2509" spans="1:16" x14ac:dyDescent="0.45">
      <c r="A2509" t="s">
        <v>537</v>
      </c>
      <c r="B2509">
        <v>96</v>
      </c>
      <c r="C2509" t="s">
        <v>71</v>
      </c>
      <c r="D2509" t="s">
        <v>4138</v>
      </c>
      <c r="E2509" t="s">
        <v>11</v>
      </c>
      <c r="F2509">
        <v>1998</v>
      </c>
      <c r="G2509">
        <v>6.1</v>
      </c>
      <c r="H2509">
        <v>18967571</v>
      </c>
      <c r="I2509">
        <v>30000000</v>
      </c>
      <c r="J2509">
        <f t="shared" si="39"/>
        <v>-11032429</v>
      </c>
      <c r="K2509">
        <f>Table1[[#This Row],[Profit]]*100/Table1[[#This Row],[budget]]</f>
        <v>-36.774763333333333</v>
      </c>
      <c r="M2509" t="s">
        <v>6359</v>
      </c>
      <c r="N2509" t="s">
        <v>1426</v>
      </c>
    </row>
    <row r="2510" spans="1:16" x14ac:dyDescent="0.45">
      <c r="A2510" t="s">
        <v>151</v>
      </c>
      <c r="B2510">
        <v>92</v>
      </c>
      <c r="C2510" t="s">
        <v>90</v>
      </c>
      <c r="D2510" t="s">
        <v>2755</v>
      </c>
      <c r="E2510" t="s">
        <v>11</v>
      </c>
      <c r="F2510">
        <v>2014</v>
      </c>
      <c r="G2510">
        <v>6.7</v>
      </c>
      <c r="H2510">
        <v>83348920</v>
      </c>
      <c r="I2510">
        <v>132000000</v>
      </c>
      <c r="J2510">
        <f t="shared" si="39"/>
        <v>-48651080</v>
      </c>
      <c r="K2510">
        <f>Table1[[#This Row],[Profit]]*100/Table1[[#This Row],[budget]]</f>
        <v>-36.856878787878784</v>
      </c>
      <c r="M2510" t="s">
        <v>6362</v>
      </c>
      <c r="N2510" t="s">
        <v>302</v>
      </c>
      <c r="O2510" t="s">
        <v>6363</v>
      </c>
    </row>
    <row r="2511" spans="1:16" x14ac:dyDescent="0.45">
      <c r="A2511" t="s">
        <v>1388</v>
      </c>
      <c r="B2511">
        <v>115</v>
      </c>
      <c r="C2511" t="s">
        <v>88</v>
      </c>
      <c r="D2511" t="s">
        <v>4648</v>
      </c>
      <c r="E2511" t="s">
        <v>11</v>
      </c>
      <c r="F2511">
        <v>2016</v>
      </c>
      <c r="G2511">
        <v>6.3</v>
      </c>
      <c r="H2511">
        <v>12626905</v>
      </c>
      <c r="I2511">
        <v>20000000</v>
      </c>
      <c r="J2511">
        <f t="shared" si="39"/>
        <v>-7373095</v>
      </c>
      <c r="K2511">
        <f>Table1[[#This Row],[Profit]]*100/Table1[[#This Row],[budget]]</f>
        <v>-36.865475000000004</v>
      </c>
      <c r="M2511" t="s">
        <v>6359</v>
      </c>
      <c r="N2511" t="s">
        <v>589</v>
      </c>
      <c r="O2511" t="s">
        <v>1426</v>
      </c>
    </row>
    <row r="2512" spans="1:16" x14ac:dyDescent="0.45">
      <c r="A2512" t="s">
        <v>1299</v>
      </c>
      <c r="B2512">
        <v>100</v>
      </c>
      <c r="C2512" t="s">
        <v>1535</v>
      </c>
      <c r="D2512" t="s">
        <v>5439</v>
      </c>
      <c r="E2512" t="s">
        <v>11</v>
      </c>
      <c r="F2512">
        <v>2006</v>
      </c>
      <c r="G2512">
        <v>7.1</v>
      </c>
      <c r="H2512">
        <v>5480996</v>
      </c>
      <c r="I2512">
        <v>8700000</v>
      </c>
      <c r="J2512">
        <f t="shared" si="39"/>
        <v>-3219004</v>
      </c>
      <c r="K2512">
        <f>Table1[[#This Row],[Profit]]*100/Table1[[#This Row],[budget]]</f>
        <v>-37.000045977011496</v>
      </c>
      <c r="M2512" t="s">
        <v>589</v>
      </c>
      <c r="N2512" t="s">
        <v>6366</v>
      </c>
      <c r="O2512" t="s">
        <v>1630</v>
      </c>
      <c r="P2512" t="s">
        <v>1426</v>
      </c>
    </row>
    <row r="2513" spans="1:17" x14ac:dyDescent="0.45">
      <c r="A2513" t="s">
        <v>1026</v>
      </c>
      <c r="B2513">
        <v>119</v>
      </c>
      <c r="C2513" t="s">
        <v>48</v>
      </c>
      <c r="D2513" t="s">
        <v>3768</v>
      </c>
      <c r="E2513" t="s">
        <v>11</v>
      </c>
      <c r="F2513">
        <v>2001</v>
      </c>
      <c r="G2513">
        <v>6.7</v>
      </c>
      <c r="H2513">
        <v>25178165</v>
      </c>
      <c r="I2513">
        <v>40000000</v>
      </c>
      <c r="J2513">
        <f t="shared" si="39"/>
        <v>-14821835</v>
      </c>
      <c r="K2513">
        <f>Table1[[#This Row],[Profit]]*100/Table1[[#This Row],[budget]]</f>
        <v>-37.054587499999997</v>
      </c>
      <c r="M2513" t="s">
        <v>2286</v>
      </c>
    </row>
    <row r="2514" spans="1:17" x14ac:dyDescent="0.45">
      <c r="A2514" t="s">
        <v>35</v>
      </c>
      <c r="B2514">
        <v>150</v>
      </c>
      <c r="C2514" t="s">
        <v>36</v>
      </c>
      <c r="D2514" t="s">
        <v>2587</v>
      </c>
      <c r="E2514" t="s">
        <v>11</v>
      </c>
      <c r="F2514">
        <v>2008</v>
      </c>
      <c r="G2514">
        <v>6.6</v>
      </c>
      <c r="H2514">
        <v>141614023</v>
      </c>
      <c r="I2514">
        <v>225000000</v>
      </c>
      <c r="J2514">
        <f t="shared" si="39"/>
        <v>-83385977</v>
      </c>
      <c r="K2514">
        <f>Table1[[#This Row],[Profit]]*100/Table1[[#This Row],[budget]]</f>
        <v>-37.06043422222222</v>
      </c>
      <c r="M2514" t="s">
        <v>178</v>
      </c>
      <c r="N2514" t="s">
        <v>6363</v>
      </c>
      <c r="O2514" t="s">
        <v>6364</v>
      </c>
    </row>
    <row r="2515" spans="1:17" x14ac:dyDescent="0.45">
      <c r="A2515" t="s">
        <v>486</v>
      </c>
      <c r="B2515">
        <v>99</v>
      </c>
      <c r="C2515" t="s">
        <v>889</v>
      </c>
      <c r="D2515" t="s">
        <v>3769</v>
      </c>
      <c r="E2515" t="s">
        <v>11</v>
      </c>
      <c r="F2515">
        <v>2007</v>
      </c>
      <c r="G2515">
        <v>5.7</v>
      </c>
      <c r="H2515">
        <v>25117498</v>
      </c>
      <c r="I2515">
        <v>40000000</v>
      </c>
      <c r="J2515">
        <f t="shared" si="39"/>
        <v>-14882502</v>
      </c>
      <c r="K2515">
        <f>Table1[[#This Row],[Profit]]*100/Table1[[#This Row],[budget]]</f>
        <v>-37.206254999999999</v>
      </c>
      <c r="M2515" t="s">
        <v>1426</v>
      </c>
    </row>
    <row r="2516" spans="1:17" x14ac:dyDescent="0.45">
      <c r="A2516" t="s">
        <v>2005</v>
      </c>
      <c r="B2516">
        <v>92</v>
      </c>
      <c r="C2516" t="s">
        <v>626</v>
      </c>
      <c r="D2516" t="s">
        <v>5495</v>
      </c>
      <c r="E2516" t="s">
        <v>11</v>
      </c>
      <c r="F2516">
        <v>2000</v>
      </c>
      <c r="G2516">
        <v>5.3</v>
      </c>
      <c r="H2516">
        <v>5018450</v>
      </c>
      <c r="I2516">
        <v>8000000</v>
      </c>
      <c r="J2516">
        <f t="shared" si="39"/>
        <v>-2981550</v>
      </c>
      <c r="K2516">
        <f>Table1[[#This Row],[Profit]]*100/Table1[[#This Row],[budget]]</f>
        <v>-37.269374999999997</v>
      </c>
      <c r="M2516" t="s">
        <v>6364</v>
      </c>
      <c r="N2516" t="s">
        <v>2286</v>
      </c>
    </row>
    <row r="2517" spans="1:17" x14ac:dyDescent="0.45">
      <c r="A2517" t="s">
        <v>538</v>
      </c>
      <c r="B2517">
        <v>100</v>
      </c>
      <c r="C2517" t="s">
        <v>539</v>
      </c>
      <c r="D2517" t="s">
        <v>3084</v>
      </c>
      <c r="E2517" t="s">
        <v>11</v>
      </c>
      <c r="F2517">
        <v>2010</v>
      </c>
      <c r="G2517">
        <v>5.4</v>
      </c>
      <c r="H2517">
        <v>47000485</v>
      </c>
      <c r="I2517">
        <v>75000000</v>
      </c>
      <c r="J2517">
        <f t="shared" si="39"/>
        <v>-27999515</v>
      </c>
      <c r="K2517">
        <f>Table1[[#This Row],[Profit]]*100/Table1[[#This Row],[budget]]</f>
        <v>-37.332686666666667</v>
      </c>
      <c r="M2517" t="s">
        <v>302</v>
      </c>
      <c r="N2517" t="s">
        <v>2286</v>
      </c>
      <c r="O2517" t="s">
        <v>1426</v>
      </c>
    </row>
    <row r="2518" spans="1:17" x14ac:dyDescent="0.45">
      <c r="A2518" t="s">
        <v>69</v>
      </c>
      <c r="B2518">
        <v>118</v>
      </c>
      <c r="C2518" t="s">
        <v>21</v>
      </c>
      <c r="D2518" t="s">
        <v>2611</v>
      </c>
      <c r="E2518" t="s">
        <v>11</v>
      </c>
      <c r="F2518">
        <v>2009</v>
      </c>
      <c r="G2518">
        <v>6.6</v>
      </c>
      <c r="H2518">
        <v>125320003</v>
      </c>
      <c r="I2518">
        <v>200000000</v>
      </c>
      <c r="J2518">
        <f t="shared" si="39"/>
        <v>-74679997</v>
      </c>
      <c r="K2518">
        <f>Table1[[#This Row],[Profit]]*100/Table1[[#This Row],[budget]]</f>
        <v>-37.3399985</v>
      </c>
      <c r="M2518" t="s">
        <v>178</v>
      </c>
      <c r="N2518" t="s">
        <v>1630</v>
      </c>
    </row>
    <row r="2519" spans="1:17" x14ac:dyDescent="0.45">
      <c r="A2519" t="s">
        <v>1718</v>
      </c>
      <c r="B2519">
        <v>116</v>
      </c>
      <c r="C2519" t="s">
        <v>978</v>
      </c>
      <c r="D2519" t="s">
        <v>4995</v>
      </c>
      <c r="E2519" t="s">
        <v>11</v>
      </c>
      <c r="F2519">
        <v>2006</v>
      </c>
      <c r="G2519">
        <v>7</v>
      </c>
      <c r="H2519">
        <v>9396487</v>
      </c>
      <c r="I2519">
        <v>15000000</v>
      </c>
      <c r="J2519">
        <f t="shared" si="39"/>
        <v>-5603513</v>
      </c>
      <c r="K2519">
        <f>Table1[[#This Row],[Profit]]*100/Table1[[#This Row],[budget]]</f>
        <v>-37.35675333333333</v>
      </c>
      <c r="M2519" t="s">
        <v>6360</v>
      </c>
    </row>
    <row r="2520" spans="1:17" x14ac:dyDescent="0.45">
      <c r="A2520" t="s">
        <v>203</v>
      </c>
      <c r="B2520">
        <v>138</v>
      </c>
      <c r="C2520" t="s">
        <v>204</v>
      </c>
      <c r="D2520" t="s">
        <v>2710</v>
      </c>
      <c r="E2520" t="s">
        <v>11</v>
      </c>
      <c r="F2520">
        <v>2003</v>
      </c>
      <c r="G2520">
        <v>7.4</v>
      </c>
      <c r="H2520">
        <v>93926386</v>
      </c>
      <c r="I2520">
        <v>150000000</v>
      </c>
      <c r="J2520">
        <f t="shared" si="39"/>
        <v>-56073614</v>
      </c>
      <c r="K2520">
        <f>Table1[[#This Row],[Profit]]*100/Table1[[#This Row],[budget]]</f>
        <v>-37.382409333333335</v>
      </c>
      <c r="M2520" t="s">
        <v>178</v>
      </c>
      <c r="N2520" t="s">
        <v>589</v>
      </c>
      <c r="O2520" t="s">
        <v>6367</v>
      </c>
      <c r="P2520" t="s">
        <v>6368</v>
      </c>
    </row>
    <row r="2521" spans="1:17" x14ac:dyDescent="0.45">
      <c r="A2521" t="s">
        <v>633</v>
      </c>
      <c r="B2521">
        <v>134</v>
      </c>
      <c r="C2521" t="s">
        <v>703</v>
      </c>
      <c r="D2521" t="s">
        <v>3297</v>
      </c>
      <c r="E2521" t="s">
        <v>11</v>
      </c>
      <c r="F2521">
        <v>2009</v>
      </c>
      <c r="G2521">
        <v>7.4</v>
      </c>
      <c r="H2521">
        <v>37479778</v>
      </c>
      <c r="I2521">
        <v>60000000</v>
      </c>
      <c r="J2521">
        <f t="shared" si="39"/>
        <v>-22520222</v>
      </c>
      <c r="K2521">
        <f>Table1[[#This Row],[Profit]]*100/Table1[[#This Row],[budget]]</f>
        <v>-37.533703333333335</v>
      </c>
      <c r="M2521" t="s">
        <v>589</v>
      </c>
      <c r="N2521" t="s">
        <v>6367</v>
      </c>
      <c r="O2521" t="s">
        <v>6361</v>
      </c>
    </row>
    <row r="2522" spans="1:17" x14ac:dyDescent="0.45">
      <c r="A2522" t="s">
        <v>777</v>
      </c>
      <c r="B2522">
        <v>94</v>
      </c>
      <c r="C2522" t="s">
        <v>88</v>
      </c>
      <c r="D2522" t="s">
        <v>3397</v>
      </c>
      <c r="E2522" t="s">
        <v>11</v>
      </c>
      <c r="F2522">
        <v>2003</v>
      </c>
      <c r="G2522">
        <v>6</v>
      </c>
      <c r="H2522">
        <v>34238611</v>
      </c>
      <c r="I2522">
        <v>55000000</v>
      </c>
      <c r="J2522">
        <f t="shared" si="39"/>
        <v>-20761389</v>
      </c>
      <c r="K2522">
        <f>Table1[[#This Row],[Profit]]*100/Table1[[#This Row],[budget]]</f>
        <v>-37.747979999999998</v>
      </c>
      <c r="M2522" t="s">
        <v>6359</v>
      </c>
      <c r="N2522" t="s">
        <v>589</v>
      </c>
      <c r="O2522" t="s">
        <v>1426</v>
      </c>
    </row>
    <row r="2523" spans="1:17" x14ac:dyDescent="0.45">
      <c r="A2523" t="s">
        <v>1174</v>
      </c>
      <c r="B2523">
        <v>89</v>
      </c>
      <c r="C2523" t="s">
        <v>302</v>
      </c>
      <c r="D2523" t="s">
        <v>3964</v>
      </c>
      <c r="E2523" t="s">
        <v>11</v>
      </c>
      <c r="F2523">
        <v>2013</v>
      </c>
      <c r="G2523">
        <v>5.6</v>
      </c>
      <c r="H2523">
        <v>21784432</v>
      </c>
      <c r="I2523">
        <v>35000000</v>
      </c>
      <c r="J2523">
        <f t="shared" si="39"/>
        <v>-13215568</v>
      </c>
      <c r="K2523">
        <f>Table1[[#This Row],[Profit]]*100/Table1[[#This Row],[budget]]</f>
        <v>-37.758765714285715</v>
      </c>
    </row>
    <row r="2524" spans="1:17" x14ac:dyDescent="0.45">
      <c r="A2524" t="s">
        <v>900</v>
      </c>
      <c r="B2524">
        <v>132</v>
      </c>
      <c r="C2524" t="s">
        <v>693</v>
      </c>
      <c r="D2524" t="s">
        <v>3569</v>
      </c>
      <c r="E2524" t="s">
        <v>11</v>
      </c>
      <c r="F2524">
        <v>2001</v>
      </c>
      <c r="G2524">
        <v>6.4</v>
      </c>
      <c r="H2524">
        <v>29781453</v>
      </c>
      <c r="I2524">
        <v>48000000</v>
      </c>
      <c r="J2524">
        <f t="shared" si="39"/>
        <v>-18218547</v>
      </c>
      <c r="K2524">
        <f>Table1[[#This Row],[Profit]]*100/Table1[[#This Row],[budget]]</f>
        <v>-37.95530625</v>
      </c>
      <c r="M2524" t="s">
        <v>302</v>
      </c>
      <c r="N2524" t="s">
        <v>589</v>
      </c>
    </row>
    <row r="2525" spans="1:17" x14ac:dyDescent="0.45">
      <c r="A2525" t="s">
        <v>537</v>
      </c>
      <c r="B2525">
        <v>142</v>
      </c>
      <c r="C2525" t="s">
        <v>354</v>
      </c>
      <c r="D2525" t="s">
        <v>3121</v>
      </c>
      <c r="E2525" t="s">
        <v>11</v>
      </c>
      <c r="F2525">
        <v>2003</v>
      </c>
      <c r="G2525">
        <v>6.6</v>
      </c>
      <c r="H2525">
        <v>43426961</v>
      </c>
      <c r="I2525">
        <v>70000000</v>
      </c>
      <c r="J2525">
        <f t="shared" si="39"/>
        <v>-26573039</v>
      </c>
      <c r="K2525">
        <f>Table1[[#This Row],[Profit]]*100/Table1[[#This Row],[budget]]</f>
        <v>-37.961484285714285</v>
      </c>
      <c r="M2525" t="s">
        <v>589</v>
      </c>
      <c r="N2525" t="s">
        <v>1426</v>
      </c>
      <c r="O2525" t="s">
        <v>6368</v>
      </c>
    </row>
    <row r="2526" spans="1:17" x14ac:dyDescent="0.45">
      <c r="A2526" t="s">
        <v>1532</v>
      </c>
      <c r="B2526">
        <v>154</v>
      </c>
      <c r="C2526" t="s">
        <v>1533</v>
      </c>
      <c r="D2526" t="s">
        <v>5290</v>
      </c>
      <c r="E2526" t="s">
        <v>11</v>
      </c>
      <c r="F2526">
        <v>1999</v>
      </c>
      <c r="G2526">
        <v>7.4</v>
      </c>
      <c r="H2526">
        <v>6201757</v>
      </c>
      <c r="I2526">
        <v>10000000</v>
      </c>
      <c r="J2526">
        <f t="shared" si="39"/>
        <v>-3798243</v>
      </c>
      <c r="K2526">
        <f>Table1[[#This Row],[Profit]]*100/Table1[[#This Row],[budget]]</f>
        <v>-37.982430000000001</v>
      </c>
      <c r="M2526" t="s">
        <v>302</v>
      </c>
      <c r="N2526" t="s">
        <v>589</v>
      </c>
      <c r="O2526" t="s">
        <v>6367</v>
      </c>
      <c r="P2526" t="s">
        <v>6360</v>
      </c>
      <c r="Q2526" t="s">
        <v>6365</v>
      </c>
    </row>
    <row r="2527" spans="1:17" x14ac:dyDescent="0.45">
      <c r="A2527" t="s">
        <v>83</v>
      </c>
      <c r="B2527">
        <v>120</v>
      </c>
      <c r="C2527" t="s">
        <v>21</v>
      </c>
      <c r="D2527" t="s">
        <v>2662</v>
      </c>
      <c r="E2527" t="s">
        <v>11</v>
      </c>
      <c r="F2527">
        <v>2016</v>
      </c>
      <c r="G2527">
        <v>5.5</v>
      </c>
      <c r="H2527">
        <v>102315545</v>
      </c>
      <c r="I2527">
        <v>165000000</v>
      </c>
      <c r="J2527">
        <f t="shared" si="39"/>
        <v>-62684455</v>
      </c>
      <c r="K2527">
        <f>Table1[[#This Row],[Profit]]*100/Table1[[#This Row],[budget]]</f>
        <v>-37.990578787878789</v>
      </c>
      <c r="M2527" t="s">
        <v>178</v>
      </c>
      <c r="N2527" t="s">
        <v>1630</v>
      </c>
    </row>
    <row r="2528" spans="1:17" x14ac:dyDescent="0.45">
      <c r="A2528" t="s">
        <v>136</v>
      </c>
      <c r="B2528">
        <v>126</v>
      </c>
      <c r="C2528" t="s">
        <v>680</v>
      </c>
      <c r="D2528" t="s">
        <v>3398</v>
      </c>
      <c r="E2528" t="s">
        <v>11</v>
      </c>
      <c r="F2528">
        <v>1999</v>
      </c>
      <c r="G2528">
        <v>6.5</v>
      </c>
      <c r="H2528">
        <v>34098563</v>
      </c>
      <c r="I2528">
        <v>55000000</v>
      </c>
      <c r="J2528">
        <f t="shared" si="39"/>
        <v>-20901437</v>
      </c>
      <c r="K2528">
        <f>Table1[[#This Row],[Profit]]*100/Table1[[#This Row],[budget]]</f>
        <v>-38.002612727272727</v>
      </c>
      <c r="M2528" t="s">
        <v>1426</v>
      </c>
    </row>
    <row r="2529" spans="1:16" x14ac:dyDescent="0.45">
      <c r="A2529" t="s">
        <v>726</v>
      </c>
      <c r="B2529">
        <v>94</v>
      </c>
      <c r="C2529" t="s">
        <v>1520</v>
      </c>
      <c r="D2529" t="s">
        <v>4642</v>
      </c>
      <c r="E2529" t="s">
        <v>11</v>
      </c>
      <c r="F2529">
        <v>2002</v>
      </c>
      <c r="G2529">
        <v>6.1</v>
      </c>
      <c r="H2529">
        <v>12398628</v>
      </c>
      <c r="I2529">
        <v>20000000</v>
      </c>
      <c r="J2529">
        <f t="shared" si="39"/>
        <v>-7601372</v>
      </c>
      <c r="K2529">
        <f>Table1[[#This Row],[Profit]]*100/Table1[[#This Row],[budget]]</f>
        <v>-38.006860000000003</v>
      </c>
      <c r="M2529" t="s">
        <v>6359</v>
      </c>
      <c r="N2529" t="s">
        <v>589</v>
      </c>
      <c r="O2529" t="s">
        <v>6361</v>
      </c>
    </row>
    <row r="2530" spans="1:16" x14ac:dyDescent="0.45">
      <c r="A2530" t="s">
        <v>931</v>
      </c>
      <c r="B2530">
        <v>112</v>
      </c>
      <c r="C2530" t="s">
        <v>281</v>
      </c>
      <c r="D2530" t="s">
        <v>5352</v>
      </c>
      <c r="E2530" t="s">
        <v>11</v>
      </c>
      <c r="F2530">
        <v>1999</v>
      </c>
      <c r="G2530">
        <v>8</v>
      </c>
      <c r="H2530">
        <v>6197866</v>
      </c>
      <c r="I2530">
        <v>10000000</v>
      </c>
      <c r="J2530">
        <f t="shared" si="39"/>
        <v>-3802134</v>
      </c>
      <c r="K2530">
        <f>Table1[[#This Row],[Profit]]*100/Table1[[#This Row],[budget]]</f>
        <v>-38.021340000000002</v>
      </c>
      <c r="M2530" t="s">
        <v>589</v>
      </c>
    </row>
    <row r="2531" spans="1:16" x14ac:dyDescent="0.45">
      <c r="A2531" t="s">
        <v>706</v>
      </c>
      <c r="B2531">
        <v>103</v>
      </c>
      <c r="C2531" t="s">
        <v>626</v>
      </c>
      <c r="D2531" t="s">
        <v>4218</v>
      </c>
      <c r="E2531" t="s">
        <v>11</v>
      </c>
      <c r="F2531">
        <v>2006</v>
      </c>
      <c r="G2531">
        <v>5.3</v>
      </c>
      <c r="H2531">
        <v>17324744</v>
      </c>
      <c r="I2531">
        <v>28000000</v>
      </c>
      <c r="J2531">
        <f t="shared" si="39"/>
        <v>-10675256</v>
      </c>
      <c r="K2531">
        <f>Table1[[#This Row],[Profit]]*100/Table1[[#This Row],[budget]]</f>
        <v>-38.125914285714288</v>
      </c>
      <c r="M2531" t="s">
        <v>6364</v>
      </c>
      <c r="N2531" t="s">
        <v>2286</v>
      </c>
    </row>
    <row r="2532" spans="1:16" x14ac:dyDescent="0.45">
      <c r="A2532" t="s">
        <v>816</v>
      </c>
      <c r="B2532">
        <v>103</v>
      </c>
      <c r="C2532" t="s">
        <v>281</v>
      </c>
      <c r="D2532" t="s">
        <v>5705</v>
      </c>
      <c r="E2532" t="s">
        <v>11</v>
      </c>
      <c r="F2532">
        <v>2014</v>
      </c>
      <c r="G2532">
        <v>6.6</v>
      </c>
      <c r="H2532">
        <v>3093491</v>
      </c>
      <c r="I2532">
        <v>5000000</v>
      </c>
      <c r="J2532">
        <f t="shared" si="39"/>
        <v>-1906509</v>
      </c>
      <c r="K2532">
        <f>Table1[[#This Row],[Profit]]*100/Table1[[#This Row],[budget]]</f>
        <v>-38.130180000000003</v>
      </c>
      <c r="M2532" t="s">
        <v>589</v>
      </c>
    </row>
    <row r="2533" spans="1:16" x14ac:dyDescent="0.45">
      <c r="A2533" t="s">
        <v>1785</v>
      </c>
      <c r="B2533">
        <v>84</v>
      </c>
      <c r="C2533" t="s">
        <v>306</v>
      </c>
      <c r="D2533" t="s">
        <v>5114</v>
      </c>
      <c r="E2533" t="s">
        <v>11</v>
      </c>
      <c r="F2533">
        <v>1998</v>
      </c>
      <c r="G2533">
        <v>3.8</v>
      </c>
      <c r="H2533">
        <v>8026971</v>
      </c>
      <c r="I2533">
        <v>13000000</v>
      </c>
      <c r="J2533">
        <f t="shared" si="39"/>
        <v>-4973029</v>
      </c>
      <c r="K2533">
        <f>Table1[[#This Row],[Profit]]*100/Table1[[#This Row],[budget]]</f>
        <v>-38.254069230769232</v>
      </c>
      <c r="M2533" t="s">
        <v>2286</v>
      </c>
    </row>
    <row r="2534" spans="1:16" x14ac:dyDescent="0.45">
      <c r="A2534" t="s">
        <v>1236</v>
      </c>
      <c r="B2534">
        <v>94</v>
      </c>
      <c r="C2534" t="s">
        <v>407</v>
      </c>
      <c r="D2534" t="s">
        <v>4137</v>
      </c>
      <c r="E2534" t="s">
        <v>11</v>
      </c>
      <c r="F2534">
        <v>2006</v>
      </c>
      <c r="G2534">
        <v>4.4000000000000004</v>
      </c>
      <c r="H2534">
        <v>18500966</v>
      </c>
      <c r="I2534">
        <v>30000000</v>
      </c>
      <c r="J2534">
        <f t="shared" si="39"/>
        <v>-11499034</v>
      </c>
      <c r="K2534">
        <f>Table1[[#This Row],[Profit]]*100/Table1[[#This Row],[budget]]</f>
        <v>-38.330113333333337</v>
      </c>
      <c r="M2534" t="s">
        <v>999</v>
      </c>
      <c r="N2534" t="s">
        <v>1630</v>
      </c>
      <c r="O2534" t="s">
        <v>1426</v>
      </c>
    </row>
    <row r="2535" spans="1:16" x14ac:dyDescent="0.45">
      <c r="A2535" t="s">
        <v>1430</v>
      </c>
      <c r="B2535">
        <v>95</v>
      </c>
      <c r="C2535" t="s">
        <v>149</v>
      </c>
      <c r="D2535" t="s">
        <v>4509</v>
      </c>
      <c r="E2535" t="s">
        <v>11</v>
      </c>
      <c r="F2535">
        <v>2000</v>
      </c>
      <c r="G2535">
        <v>5.7</v>
      </c>
      <c r="H2535">
        <v>13555988</v>
      </c>
      <c r="I2535">
        <v>22000000</v>
      </c>
      <c r="J2535">
        <f t="shared" si="39"/>
        <v>-8444012</v>
      </c>
      <c r="K2535">
        <f>Table1[[#This Row],[Profit]]*100/Table1[[#This Row],[budget]]</f>
        <v>-38.381872727272729</v>
      </c>
      <c r="M2535" t="s">
        <v>302</v>
      </c>
      <c r="N2535" t="s">
        <v>6363</v>
      </c>
      <c r="O2535" t="s">
        <v>6364</v>
      </c>
    </row>
    <row r="2536" spans="1:16" x14ac:dyDescent="0.45">
      <c r="A2536" t="s">
        <v>835</v>
      </c>
      <c r="B2536">
        <v>110</v>
      </c>
      <c r="C2536" t="s">
        <v>409</v>
      </c>
      <c r="D2536" t="s">
        <v>4283</v>
      </c>
      <c r="E2536" t="s">
        <v>11</v>
      </c>
      <c r="F2536">
        <v>2012</v>
      </c>
      <c r="G2536">
        <v>6.4</v>
      </c>
      <c r="H2536">
        <v>16005978</v>
      </c>
      <c r="I2536">
        <v>26000000</v>
      </c>
      <c r="J2536">
        <f t="shared" si="39"/>
        <v>-9994022</v>
      </c>
      <c r="K2536">
        <f>Table1[[#This Row],[Profit]]*100/Table1[[#This Row],[budget]]</f>
        <v>-38.438546153846154</v>
      </c>
      <c r="M2536" t="s">
        <v>6366</v>
      </c>
      <c r="N2536" t="s">
        <v>1426</v>
      </c>
    </row>
    <row r="2537" spans="1:16" x14ac:dyDescent="0.45">
      <c r="A2537" t="s">
        <v>1459</v>
      </c>
      <c r="B2537">
        <v>101</v>
      </c>
      <c r="C2537" t="s">
        <v>589</v>
      </c>
      <c r="D2537" t="s">
        <v>5614</v>
      </c>
      <c r="E2537" t="s">
        <v>11</v>
      </c>
      <c r="F2537">
        <v>2011</v>
      </c>
      <c r="G2537">
        <v>7.3</v>
      </c>
      <c r="H2537">
        <v>4000304</v>
      </c>
      <c r="I2537">
        <v>6500000</v>
      </c>
      <c r="J2537">
        <f t="shared" si="39"/>
        <v>-2499696</v>
      </c>
      <c r="K2537">
        <f>Table1[[#This Row],[Profit]]*100/Table1[[#This Row],[budget]]</f>
        <v>-38.456861538461538</v>
      </c>
    </row>
    <row r="2538" spans="1:16" x14ac:dyDescent="0.45">
      <c r="A2538" t="s">
        <v>606</v>
      </c>
      <c r="B2538">
        <v>118</v>
      </c>
      <c r="C2538" t="s">
        <v>302</v>
      </c>
      <c r="D2538" t="s">
        <v>3399</v>
      </c>
      <c r="E2538" t="s">
        <v>11</v>
      </c>
      <c r="F2538">
        <v>2003</v>
      </c>
      <c r="G2538">
        <v>5.8</v>
      </c>
      <c r="H2538">
        <v>33828318</v>
      </c>
      <c r="I2538">
        <v>55000000</v>
      </c>
      <c r="J2538">
        <f t="shared" si="39"/>
        <v>-21171682</v>
      </c>
      <c r="K2538">
        <f>Table1[[#This Row],[Profit]]*100/Table1[[#This Row],[budget]]</f>
        <v>-38.493967272727275</v>
      </c>
    </row>
    <row r="2539" spans="1:16" x14ac:dyDescent="0.45">
      <c r="A2539" t="s">
        <v>212</v>
      </c>
      <c r="B2539">
        <v>96</v>
      </c>
      <c r="C2539" t="s">
        <v>65</v>
      </c>
      <c r="D2539" t="s">
        <v>2748</v>
      </c>
      <c r="E2539" t="s">
        <v>11</v>
      </c>
      <c r="F2539">
        <v>2013</v>
      </c>
      <c r="G2539">
        <v>6.5</v>
      </c>
      <c r="H2539">
        <v>83024900</v>
      </c>
      <c r="I2539">
        <v>135000000</v>
      </c>
      <c r="J2539">
        <f t="shared" si="39"/>
        <v>-51975100</v>
      </c>
      <c r="K2539">
        <f>Table1[[#This Row],[Profit]]*100/Table1[[#This Row],[budget]]</f>
        <v>-38.500074074074071</v>
      </c>
      <c r="M2539" t="s">
        <v>6362</v>
      </c>
      <c r="N2539" t="s">
        <v>302</v>
      </c>
      <c r="O2539" t="s">
        <v>6363</v>
      </c>
      <c r="P2539" t="s">
        <v>6361</v>
      </c>
    </row>
    <row r="2540" spans="1:16" x14ac:dyDescent="0.45">
      <c r="A2540" t="s">
        <v>2420</v>
      </c>
      <c r="B2540">
        <v>167</v>
      </c>
      <c r="C2540" t="s">
        <v>48</v>
      </c>
      <c r="D2540" t="s">
        <v>6146</v>
      </c>
      <c r="E2540" t="s">
        <v>897</v>
      </c>
      <c r="F2540">
        <v>2000</v>
      </c>
      <c r="G2540">
        <v>6.2</v>
      </c>
      <c r="H2540">
        <v>610991</v>
      </c>
      <c r="I2540">
        <v>1000000</v>
      </c>
      <c r="J2540">
        <f t="shared" si="39"/>
        <v>-389009</v>
      </c>
      <c r="K2540">
        <f>Table1[[#This Row],[Profit]]*100/Table1[[#This Row],[budget]]</f>
        <v>-38.9009</v>
      </c>
      <c r="M2540" t="s">
        <v>2286</v>
      </c>
    </row>
    <row r="2541" spans="1:16" x14ac:dyDescent="0.45">
      <c r="A2541" t="s">
        <v>621</v>
      </c>
      <c r="B2541">
        <v>106</v>
      </c>
      <c r="C2541" t="s">
        <v>1135</v>
      </c>
      <c r="D2541" t="s">
        <v>4146</v>
      </c>
      <c r="E2541" t="s">
        <v>11</v>
      </c>
      <c r="F2541">
        <v>2011</v>
      </c>
      <c r="G2541">
        <v>6.4</v>
      </c>
      <c r="H2541">
        <v>18298649</v>
      </c>
      <c r="I2541">
        <v>30000000</v>
      </c>
      <c r="J2541">
        <f t="shared" si="39"/>
        <v>-11701351</v>
      </c>
      <c r="K2541">
        <f>Table1[[#This Row],[Profit]]*100/Table1[[#This Row],[budget]]</f>
        <v>-39.004503333333332</v>
      </c>
      <c r="M2541" t="s">
        <v>999</v>
      </c>
    </row>
    <row r="2542" spans="1:16" x14ac:dyDescent="0.45">
      <c r="A2542" t="s">
        <v>40</v>
      </c>
      <c r="B2542">
        <v>108</v>
      </c>
      <c r="C2542" t="s">
        <v>2159</v>
      </c>
      <c r="D2542" t="s">
        <v>5758</v>
      </c>
      <c r="E2542" t="s">
        <v>11</v>
      </c>
      <c r="F2542">
        <v>1994</v>
      </c>
      <c r="G2542">
        <v>7.4</v>
      </c>
      <c r="H2542">
        <v>3049135</v>
      </c>
      <c r="I2542">
        <v>5000000</v>
      </c>
      <c r="J2542">
        <f t="shared" si="39"/>
        <v>-1950865</v>
      </c>
      <c r="K2542">
        <f>Table1[[#This Row],[Profit]]*100/Table1[[#This Row],[budget]]</f>
        <v>-39.017299999999999</v>
      </c>
      <c r="M2542" t="s">
        <v>6359</v>
      </c>
      <c r="N2542" t="s">
        <v>589</v>
      </c>
      <c r="O2542" t="s">
        <v>2286</v>
      </c>
      <c r="P2542" t="s">
        <v>1426</v>
      </c>
    </row>
    <row r="2543" spans="1:16" x14ac:dyDescent="0.45">
      <c r="A2543" t="s">
        <v>2035</v>
      </c>
      <c r="B2543">
        <v>89</v>
      </c>
      <c r="C2543" t="s">
        <v>2036</v>
      </c>
      <c r="D2543" t="s">
        <v>5540</v>
      </c>
      <c r="E2543" t="s">
        <v>265</v>
      </c>
      <c r="F2543">
        <v>2007</v>
      </c>
      <c r="G2543">
        <v>8</v>
      </c>
      <c r="H2543">
        <v>4443403</v>
      </c>
      <c r="I2543">
        <v>7300000</v>
      </c>
      <c r="J2543">
        <f t="shared" si="39"/>
        <v>-2856597</v>
      </c>
      <c r="K2543">
        <f>Table1[[#This Row],[Profit]]*100/Table1[[#This Row],[budget]]</f>
        <v>-39.131465753424656</v>
      </c>
      <c r="M2543" t="s">
        <v>6358</v>
      </c>
      <c r="N2543" t="s">
        <v>589</v>
      </c>
      <c r="O2543" t="s">
        <v>6368</v>
      </c>
    </row>
    <row r="2544" spans="1:16" x14ac:dyDescent="0.45">
      <c r="A2544" t="s">
        <v>778</v>
      </c>
      <c r="B2544">
        <v>99</v>
      </c>
      <c r="C2544" t="s">
        <v>663</v>
      </c>
      <c r="D2544" t="s">
        <v>3400</v>
      </c>
      <c r="E2544" t="s">
        <v>11</v>
      </c>
      <c r="F2544">
        <v>2008</v>
      </c>
      <c r="G2544">
        <v>5.8</v>
      </c>
      <c r="H2544">
        <v>33472850</v>
      </c>
      <c r="I2544">
        <v>55000000</v>
      </c>
      <c r="J2544">
        <f t="shared" si="39"/>
        <v>-21527150</v>
      </c>
      <c r="K2544">
        <f>Table1[[#This Row],[Profit]]*100/Table1[[#This Row],[budget]]</f>
        <v>-39.14027272727273</v>
      </c>
      <c r="M2544" t="s">
        <v>6361</v>
      </c>
    </row>
    <row r="2545" spans="1:15" x14ac:dyDescent="0.45">
      <c r="A2545" t="s">
        <v>248</v>
      </c>
      <c r="B2545">
        <v>114</v>
      </c>
      <c r="C2545" t="s">
        <v>666</v>
      </c>
      <c r="D2545" t="s">
        <v>4179</v>
      </c>
      <c r="E2545" t="s">
        <v>11</v>
      </c>
      <c r="F2545">
        <v>1998</v>
      </c>
      <c r="G2545">
        <v>6.9</v>
      </c>
      <c r="H2545">
        <v>18252684</v>
      </c>
      <c r="I2545">
        <v>30000000</v>
      </c>
      <c r="J2545">
        <f t="shared" si="39"/>
        <v>-11747316</v>
      </c>
      <c r="K2545">
        <f>Table1[[#This Row],[Profit]]*100/Table1[[#This Row],[budget]]</f>
        <v>-39.157719999999998</v>
      </c>
      <c r="M2545" t="s">
        <v>589</v>
      </c>
      <c r="N2545" t="s">
        <v>6363</v>
      </c>
    </row>
    <row r="2546" spans="1:15" x14ac:dyDescent="0.45">
      <c r="A2546" t="s">
        <v>900</v>
      </c>
      <c r="B2546">
        <v>128</v>
      </c>
      <c r="C2546" t="s">
        <v>456</v>
      </c>
      <c r="D2546" t="s">
        <v>3770</v>
      </c>
      <c r="E2546" t="s">
        <v>11</v>
      </c>
      <c r="F2546">
        <v>1994</v>
      </c>
      <c r="G2546">
        <v>6.1</v>
      </c>
      <c r="H2546">
        <v>24332324</v>
      </c>
      <c r="I2546">
        <v>40000000</v>
      </c>
      <c r="J2546">
        <f t="shared" si="39"/>
        <v>-15667676</v>
      </c>
      <c r="K2546">
        <f>Table1[[#This Row],[Profit]]*100/Table1[[#This Row],[budget]]</f>
        <v>-39.16919</v>
      </c>
      <c r="M2546" t="s">
        <v>589</v>
      </c>
    </row>
    <row r="2547" spans="1:15" x14ac:dyDescent="0.45">
      <c r="A2547" t="s">
        <v>1724</v>
      </c>
      <c r="B2547">
        <v>95</v>
      </c>
      <c r="C2547" t="s">
        <v>306</v>
      </c>
      <c r="D2547" t="s">
        <v>5001</v>
      </c>
      <c r="E2547" t="s">
        <v>11</v>
      </c>
      <c r="F2547">
        <v>2013</v>
      </c>
      <c r="G2547">
        <v>5.3</v>
      </c>
      <c r="H2547">
        <v>9123834</v>
      </c>
      <c r="I2547">
        <v>15000000</v>
      </c>
      <c r="J2547">
        <f t="shared" si="39"/>
        <v>-5876166</v>
      </c>
      <c r="K2547">
        <f>Table1[[#This Row],[Profit]]*100/Table1[[#This Row],[budget]]</f>
        <v>-39.174439999999997</v>
      </c>
      <c r="M2547" t="s">
        <v>2286</v>
      </c>
    </row>
    <row r="2548" spans="1:15" x14ac:dyDescent="0.45">
      <c r="A2548" t="s">
        <v>1090</v>
      </c>
      <c r="B2548">
        <v>102</v>
      </c>
      <c r="C2548" t="s">
        <v>2271</v>
      </c>
      <c r="D2548" t="s">
        <v>5933</v>
      </c>
      <c r="E2548" t="s">
        <v>11</v>
      </c>
      <c r="F2548">
        <v>2014</v>
      </c>
      <c r="G2548">
        <v>5.4</v>
      </c>
      <c r="H2548">
        <v>1821983</v>
      </c>
      <c r="I2548">
        <v>3000000</v>
      </c>
      <c r="J2548">
        <f t="shared" si="39"/>
        <v>-1178017</v>
      </c>
      <c r="K2548">
        <f>Table1[[#This Row],[Profit]]*100/Table1[[#This Row],[budget]]</f>
        <v>-39.26723333333333</v>
      </c>
      <c r="M2548" t="s">
        <v>589</v>
      </c>
      <c r="N2548" t="s">
        <v>999</v>
      </c>
    </row>
    <row r="2549" spans="1:15" x14ac:dyDescent="0.45">
      <c r="A2549" t="s">
        <v>1083</v>
      </c>
      <c r="B2549">
        <v>188</v>
      </c>
      <c r="C2549" t="s">
        <v>589</v>
      </c>
      <c r="D2549" t="s">
        <v>3841</v>
      </c>
      <c r="E2549" t="s">
        <v>11</v>
      </c>
      <c r="F2549">
        <v>1999</v>
      </c>
      <c r="G2549">
        <v>8</v>
      </c>
      <c r="H2549">
        <v>22450975</v>
      </c>
      <c r="I2549">
        <v>37000000</v>
      </c>
      <c r="J2549">
        <f t="shared" si="39"/>
        <v>-14549025</v>
      </c>
      <c r="K2549">
        <f>Table1[[#This Row],[Profit]]*100/Table1[[#This Row],[budget]]</f>
        <v>-39.321689189189186</v>
      </c>
    </row>
    <row r="2550" spans="1:15" x14ac:dyDescent="0.45">
      <c r="A2550" t="s">
        <v>112</v>
      </c>
      <c r="B2550">
        <v>116</v>
      </c>
      <c r="C2550" t="s">
        <v>947</v>
      </c>
      <c r="D2550" t="s">
        <v>4644</v>
      </c>
      <c r="E2550" t="s">
        <v>11</v>
      </c>
      <c r="F2550">
        <v>2010</v>
      </c>
      <c r="G2550">
        <v>7.2</v>
      </c>
      <c r="H2550">
        <v>12134420</v>
      </c>
      <c r="I2550">
        <v>20000000</v>
      </c>
      <c r="J2550">
        <f t="shared" si="39"/>
        <v>-7865580</v>
      </c>
      <c r="K2550">
        <f>Table1[[#This Row],[Profit]]*100/Table1[[#This Row],[budget]]</f>
        <v>-39.3279</v>
      </c>
      <c r="M2550" t="s">
        <v>6364</v>
      </c>
      <c r="N2550" t="s">
        <v>999</v>
      </c>
      <c r="O2550" t="s">
        <v>6366</v>
      </c>
    </row>
    <row r="2551" spans="1:15" x14ac:dyDescent="0.45">
      <c r="A2551" t="s">
        <v>738</v>
      </c>
      <c r="B2551">
        <v>93</v>
      </c>
      <c r="C2551" t="s">
        <v>705</v>
      </c>
      <c r="D2551" t="s">
        <v>5834</v>
      </c>
      <c r="E2551" t="s">
        <v>11</v>
      </c>
      <c r="F2551">
        <v>2007</v>
      </c>
      <c r="G2551">
        <v>6.5</v>
      </c>
      <c r="H2551">
        <v>2426851</v>
      </c>
      <c r="I2551">
        <v>4000000</v>
      </c>
      <c r="J2551">
        <f t="shared" si="39"/>
        <v>-1573149</v>
      </c>
      <c r="K2551">
        <f>Table1[[#This Row],[Profit]]*100/Table1[[#This Row],[budget]]</f>
        <v>-39.328724999999999</v>
      </c>
      <c r="M2551" t="s">
        <v>6359</v>
      </c>
      <c r="N2551" t="s">
        <v>2286</v>
      </c>
      <c r="O2551" t="s">
        <v>1426</v>
      </c>
    </row>
    <row r="2552" spans="1:15" x14ac:dyDescent="0.45">
      <c r="A2552" t="s">
        <v>1787</v>
      </c>
      <c r="B2552">
        <v>95</v>
      </c>
      <c r="C2552" t="s">
        <v>946</v>
      </c>
      <c r="D2552" t="s">
        <v>5117</v>
      </c>
      <c r="E2552" t="s">
        <v>11</v>
      </c>
      <c r="F2552">
        <v>1994</v>
      </c>
      <c r="G2552">
        <v>6.7</v>
      </c>
      <c r="H2552">
        <v>7881335</v>
      </c>
      <c r="I2552">
        <v>13000000</v>
      </c>
      <c r="J2552">
        <f t="shared" si="39"/>
        <v>-5118665</v>
      </c>
      <c r="K2552">
        <f>Table1[[#This Row],[Profit]]*100/Table1[[#This Row],[budget]]</f>
        <v>-39.374346153846155</v>
      </c>
      <c r="M2552" t="s">
        <v>6359</v>
      </c>
      <c r="N2552" t="s">
        <v>1426</v>
      </c>
    </row>
    <row r="2553" spans="1:15" x14ac:dyDescent="0.45">
      <c r="A2553" t="s">
        <v>196</v>
      </c>
      <c r="B2553">
        <v>132</v>
      </c>
      <c r="C2553" t="s">
        <v>71</v>
      </c>
      <c r="D2553" t="s">
        <v>3518</v>
      </c>
      <c r="E2553" t="s">
        <v>11</v>
      </c>
      <c r="F2553">
        <v>1995</v>
      </c>
      <c r="G2553">
        <v>6.3</v>
      </c>
      <c r="H2553">
        <v>30306268</v>
      </c>
      <c r="I2553">
        <v>50000000</v>
      </c>
      <c r="J2553">
        <f t="shared" si="39"/>
        <v>-19693732</v>
      </c>
      <c r="K2553">
        <f>Table1[[#This Row],[Profit]]*100/Table1[[#This Row],[budget]]</f>
        <v>-39.387464000000001</v>
      </c>
      <c r="M2553" t="s">
        <v>6359</v>
      </c>
      <c r="N2553" t="s">
        <v>1426</v>
      </c>
    </row>
    <row r="2554" spans="1:15" x14ac:dyDescent="0.45">
      <c r="A2554" t="s">
        <v>237</v>
      </c>
      <c r="B2554">
        <v>116</v>
      </c>
      <c r="C2554" t="s">
        <v>295</v>
      </c>
      <c r="D2554" t="s">
        <v>3085</v>
      </c>
      <c r="E2554" t="s">
        <v>11</v>
      </c>
      <c r="F2554">
        <v>2015</v>
      </c>
      <c r="G2554">
        <v>7.3</v>
      </c>
      <c r="H2554">
        <v>45434443</v>
      </c>
      <c r="I2554">
        <v>75000000</v>
      </c>
      <c r="J2554">
        <f t="shared" si="39"/>
        <v>-29565557</v>
      </c>
      <c r="K2554">
        <f>Table1[[#This Row],[Profit]]*100/Table1[[#This Row],[budget]]</f>
        <v>-39.420742666666669</v>
      </c>
      <c r="M2554" t="s">
        <v>178</v>
      </c>
      <c r="N2554" t="s">
        <v>302</v>
      </c>
    </row>
    <row r="2555" spans="1:15" x14ac:dyDescent="0.45">
      <c r="A2555" t="s">
        <v>66</v>
      </c>
      <c r="B2555">
        <v>129</v>
      </c>
      <c r="C2555" t="s">
        <v>34</v>
      </c>
      <c r="D2555" t="s">
        <v>3070</v>
      </c>
      <c r="E2555" t="s">
        <v>492</v>
      </c>
      <c r="F2555">
        <v>2005</v>
      </c>
      <c r="G2555">
        <v>5.9</v>
      </c>
      <c r="H2555">
        <v>45356386</v>
      </c>
      <c r="I2555">
        <v>75000000</v>
      </c>
      <c r="J2555">
        <f t="shared" si="39"/>
        <v>-29643614</v>
      </c>
      <c r="K2555">
        <f>Table1[[#This Row],[Profit]]*100/Table1[[#This Row],[budget]]</f>
        <v>-39.524818666666668</v>
      </c>
      <c r="M2555" t="s">
        <v>178</v>
      </c>
      <c r="N2555" t="s">
        <v>1910</v>
      </c>
    </row>
    <row r="2556" spans="1:15" x14ac:dyDescent="0.45">
      <c r="A2556" t="s">
        <v>271</v>
      </c>
      <c r="B2556">
        <v>112</v>
      </c>
      <c r="C2556" t="s">
        <v>99</v>
      </c>
      <c r="D2556" t="s">
        <v>2753</v>
      </c>
      <c r="E2556" t="s">
        <v>11</v>
      </c>
      <c r="F2556">
        <v>2016</v>
      </c>
      <c r="G2556">
        <v>6.3</v>
      </c>
      <c r="H2556">
        <v>81638674</v>
      </c>
      <c r="I2556">
        <v>135000000</v>
      </c>
      <c r="J2556">
        <f t="shared" si="39"/>
        <v>-53361326</v>
      </c>
      <c r="K2556">
        <f>Table1[[#This Row],[Profit]]*100/Table1[[#This Row],[budget]]</f>
        <v>-39.526908148148145</v>
      </c>
      <c r="M2556" t="s">
        <v>178</v>
      </c>
      <c r="N2556" t="s">
        <v>302</v>
      </c>
      <c r="O2556" t="s">
        <v>1630</v>
      </c>
    </row>
    <row r="2557" spans="1:15" x14ac:dyDescent="0.45">
      <c r="A2557" t="s">
        <v>577</v>
      </c>
      <c r="B2557">
        <v>107</v>
      </c>
      <c r="C2557" t="s">
        <v>71</v>
      </c>
      <c r="D2557" t="s">
        <v>3299</v>
      </c>
      <c r="E2557" t="s">
        <v>11</v>
      </c>
      <c r="F2557">
        <v>2006</v>
      </c>
      <c r="G2557">
        <v>6.1</v>
      </c>
      <c r="H2557">
        <v>36279230</v>
      </c>
      <c r="I2557">
        <v>60000000</v>
      </c>
      <c r="J2557">
        <f t="shared" si="39"/>
        <v>-23720770</v>
      </c>
      <c r="K2557">
        <f>Table1[[#This Row],[Profit]]*100/Table1[[#This Row],[budget]]</f>
        <v>-39.534616666666665</v>
      </c>
      <c r="M2557" t="s">
        <v>6359</v>
      </c>
      <c r="N2557" t="s">
        <v>1426</v>
      </c>
    </row>
    <row r="2558" spans="1:15" x14ac:dyDescent="0.45">
      <c r="A2558" t="s">
        <v>1927</v>
      </c>
      <c r="B2558">
        <v>96</v>
      </c>
      <c r="C2558" t="s">
        <v>1928</v>
      </c>
      <c r="D2558" t="s">
        <v>5353</v>
      </c>
      <c r="E2558" t="s">
        <v>11</v>
      </c>
      <c r="F2558">
        <v>2002</v>
      </c>
      <c r="G2558">
        <v>5.6</v>
      </c>
      <c r="H2558">
        <v>6044618</v>
      </c>
      <c r="I2558">
        <v>10000000</v>
      </c>
      <c r="J2558">
        <f t="shared" si="39"/>
        <v>-3955382</v>
      </c>
      <c r="K2558">
        <f>Table1[[#This Row],[Profit]]*100/Table1[[#This Row],[budget]]</f>
        <v>-39.553820000000002</v>
      </c>
      <c r="M2558" t="s">
        <v>6359</v>
      </c>
      <c r="N2558" t="s">
        <v>589</v>
      </c>
    </row>
    <row r="2559" spans="1:15" x14ac:dyDescent="0.45">
      <c r="A2559" t="s">
        <v>552</v>
      </c>
      <c r="B2559">
        <v>118</v>
      </c>
      <c r="C2559" t="s">
        <v>854</v>
      </c>
      <c r="D2559" t="s">
        <v>4996</v>
      </c>
      <c r="E2559" t="s">
        <v>11</v>
      </c>
      <c r="F2559">
        <v>2002</v>
      </c>
      <c r="G2559">
        <v>6.6</v>
      </c>
      <c r="H2559">
        <v>9059588</v>
      </c>
      <c r="I2559">
        <v>15000000</v>
      </c>
      <c r="J2559">
        <f t="shared" si="39"/>
        <v>-5940412</v>
      </c>
      <c r="K2559">
        <f>Table1[[#This Row],[Profit]]*100/Table1[[#This Row],[budget]]</f>
        <v>-39.602746666666668</v>
      </c>
      <c r="M2559" t="s">
        <v>589</v>
      </c>
      <c r="N2559" t="s">
        <v>2286</v>
      </c>
      <c r="O2559" t="s">
        <v>1426</v>
      </c>
    </row>
    <row r="2560" spans="1:15" x14ac:dyDescent="0.45">
      <c r="A2560" t="s">
        <v>172</v>
      </c>
      <c r="B2560">
        <v>110</v>
      </c>
      <c r="C2560" t="s">
        <v>581</v>
      </c>
      <c r="D2560" t="s">
        <v>3129</v>
      </c>
      <c r="E2560" t="s">
        <v>11</v>
      </c>
      <c r="F2560">
        <v>2006</v>
      </c>
      <c r="G2560">
        <v>5.6</v>
      </c>
      <c r="H2560">
        <v>42272747</v>
      </c>
      <c r="I2560">
        <v>70000000</v>
      </c>
      <c r="J2560">
        <f t="shared" si="39"/>
        <v>-27727253</v>
      </c>
      <c r="K2560">
        <f>Table1[[#This Row],[Profit]]*100/Table1[[#This Row],[budget]]</f>
        <v>-39.61036142857143</v>
      </c>
      <c r="M2560" t="s">
        <v>6364</v>
      </c>
      <c r="N2560" t="s">
        <v>6366</v>
      </c>
      <c r="O2560" t="s">
        <v>1426</v>
      </c>
    </row>
    <row r="2561" spans="1:16" x14ac:dyDescent="0.45">
      <c r="A2561" t="s">
        <v>1235</v>
      </c>
      <c r="B2561">
        <v>133</v>
      </c>
      <c r="C2561" t="s">
        <v>854</v>
      </c>
      <c r="D2561" t="s">
        <v>3968</v>
      </c>
      <c r="E2561" t="s">
        <v>11</v>
      </c>
      <c r="F2561">
        <v>2010</v>
      </c>
      <c r="G2561">
        <v>7.4</v>
      </c>
      <c r="H2561">
        <v>21129348</v>
      </c>
      <c r="I2561">
        <v>35000000</v>
      </c>
      <c r="J2561">
        <f t="shared" si="39"/>
        <v>-13870652</v>
      </c>
      <c r="K2561">
        <f>Table1[[#This Row],[Profit]]*100/Table1[[#This Row],[budget]]</f>
        <v>-39.630434285714287</v>
      </c>
      <c r="M2561" t="s">
        <v>589</v>
      </c>
      <c r="N2561" t="s">
        <v>2286</v>
      </c>
      <c r="O2561" t="s">
        <v>1426</v>
      </c>
    </row>
    <row r="2562" spans="1:16" x14ac:dyDescent="0.45">
      <c r="A2562" t="s">
        <v>1369</v>
      </c>
      <c r="B2562">
        <v>90</v>
      </c>
      <c r="C2562" t="s">
        <v>1370</v>
      </c>
      <c r="D2562" t="s">
        <v>4376</v>
      </c>
      <c r="E2562" t="s">
        <v>1371</v>
      </c>
      <c r="F2562">
        <v>1996</v>
      </c>
      <c r="G2562">
        <v>5.3</v>
      </c>
      <c r="H2562">
        <v>15091542</v>
      </c>
      <c r="I2562">
        <v>25000000</v>
      </c>
      <c r="J2562">
        <f t="shared" ref="J2562:J2625" si="40">H2562-I2562</f>
        <v>-9908458</v>
      </c>
      <c r="K2562">
        <f>Table1[[#This Row],[Profit]]*100/Table1[[#This Row],[budget]]</f>
        <v>-39.633831999999998</v>
      </c>
      <c r="M2562" t="s">
        <v>6363</v>
      </c>
      <c r="N2562" t="s">
        <v>6364</v>
      </c>
      <c r="O2562" t="s">
        <v>6365</v>
      </c>
    </row>
    <row r="2563" spans="1:16" x14ac:dyDescent="0.45">
      <c r="A2563" t="s">
        <v>707</v>
      </c>
      <c r="B2563">
        <v>91</v>
      </c>
      <c r="C2563" t="s">
        <v>123</v>
      </c>
      <c r="D2563" t="s">
        <v>3161</v>
      </c>
      <c r="E2563" t="s">
        <v>11</v>
      </c>
      <c r="F2563">
        <v>2009</v>
      </c>
      <c r="G2563">
        <v>6.1</v>
      </c>
      <c r="H2563">
        <v>42194060</v>
      </c>
      <c r="I2563">
        <v>70000000</v>
      </c>
      <c r="J2563">
        <f t="shared" si="40"/>
        <v>-27805940</v>
      </c>
      <c r="K2563">
        <f>Table1[[#This Row],[Profit]]*100/Table1[[#This Row],[budget]]</f>
        <v>-39.722771428571427</v>
      </c>
      <c r="M2563" t="s">
        <v>6362</v>
      </c>
      <c r="N2563" t="s">
        <v>302</v>
      </c>
      <c r="O2563" t="s">
        <v>6363</v>
      </c>
      <c r="P2563" t="s">
        <v>1630</v>
      </c>
    </row>
    <row r="2564" spans="1:16" x14ac:dyDescent="0.45">
      <c r="A2564" t="s">
        <v>1017</v>
      </c>
      <c r="B2564">
        <v>94</v>
      </c>
      <c r="C2564" t="s">
        <v>456</v>
      </c>
      <c r="D2564" t="s">
        <v>3331</v>
      </c>
      <c r="E2564" t="s">
        <v>11</v>
      </c>
      <c r="F2564">
        <v>2000</v>
      </c>
      <c r="G2564">
        <v>4.7</v>
      </c>
      <c r="H2564">
        <v>36037909</v>
      </c>
      <c r="I2564">
        <v>60000000</v>
      </c>
      <c r="J2564">
        <f t="shared" si="40"/>
        <v>-23962091</v>
      </c>
      <c r="K2564">
        <f>Table1[[#This Row],[Profit]]*100/Table1[[#This Row],[budget]]</f>
        <v>-39.936818333333335</v>
      </c>
      <c r="M2564" t="s">
        <v>589</v>
      </c>
    </row>
    <row r="2565" spans="1:16" x14ac:dyDescent="0.45">
      <c r="A2565" t="s">
        <v>233</v>
      </c>
      <c r="B2565">
        <v>120</v>
      </c>
      <c r="C2565" t="s">
        <v>289</v>
      </c>
      <c r="D2565" t="s">
        <v>2831</v>
      </c>
      <c r="E2565" t="s">
        <v>11</v>
      </c>
      <c r="F2565">
        <v>2016</v>
      </c>
      <c r="G2565">
        <v>5.8</v>
      </c>
      <c r="H2565">
        <v>66002193</v>
      </c>
      <c r="I2565">
        <v>110000000</v>
      </c>
      <c r="J2565">
        <f t="shared" si="40"/>
        <v>-43997807</v>
      </c>
      <c r="K2565">
        <f>Table1[[#This Row],[Profit]]*100/Table1[[#This Row],[budget]]</f>
        <v>-39.998006363636364</v>
      </c>
      <c r="M2565" t="s">
        <v>178</v>
      </c>
      <c r="N2565" t="s">
        <v>6366</v>
      </c>
      <c r="O2565" t="s">
        <v>1630</v>
      </c>
      <c r="P2565" t="s">
        <v>1426</v>
      </c>
    </row>
    <row r="2566" spans="1:16" x14ac:dyDescent="0.45">
      <c r="A2566" t="s">
        <v>531</v>
      </c>
      <c r="B2566">
        <v>143</v>
      </c>
      <c r="C2566" t="s">
        <v>456</v>
      </c>
      <c r="D2566" t="s">
        <v>3209</v>
      </c>
      <c r="E2566" t="s">
        <v>11</v>
      </c>
      <c r="F2566">
        <v>1998</v>
      </c>
      <c r="G2566">
        <v>6.7</v>
      </c>
      <c r="H2566">
        <v>38966057</v>
      </c>
      <c r="I2566">
        <v>65000000</v>
      </c>
      <c r="J2566">
        <f t="shared" si="40"/>
        <v>-26033943</v>
      </c>
      <c r="K2566">
        <f>Table1[[#This Row],[Profit]]*100/Table1[[#This Row],[budget]]</f>
        <v>-40.052219999999998</v>
      </c>
      <c r="M2566" t="s">
        <v>589</v>
      </c>
    </row>
    <row r="2567" spans="1:16" x14ac:dyDescent="0.45">
      <c r="A2567" t="s">
        <v>1375</v>
      </c>
      <c r="B2567">
        <v>99</v>
      </c>
      <c r="C2567" t="s">
        <v>259</v>
      </c>
      <c r="D2567" t="s">
        <v>4377</v>
      </c>
      <c r="E2567" t="s">
        <v>11</v>
      </c>
      <c r="F2567">
        <v>2000</v>
      </c>
      <c r="G2567">
        <v>4.7</v>
      </c>
      <c r="H2567">
        <v>14983572</v>
      </c>
      <c r="I2567">
        <v>25000000</v>
      </c>
      <c r="J2567">
        <f t="shared" si="40"/>
        <v>-10016428</v>
      </c>
      <c r="K2567">
        <f>Table1[[#This Row],[Profit]]*100/Table1[[#This Row],[budget]]</f>
        <v>-40.065711999999998</v>
      </c>
      <c r="M2567" t="s">
        <v>589</v>
      </c>
      <c r="N2567" t="s">
        <v>2286</v>
      </c>
    </row>
    <row r="2568" spans="1:16" x14ac:dyDescent="0.45">
      <c r="A2568" t="s">
        <v>1284</v>
      </c>
      <c r="B2568">
        <v>97</v>
      </c>
      <c r="C2568" t="s">
        <v>733</v>
      </c>
      <c r="D2568" t="s">
        <v>4217</v>
      </c>
      <c r="E2568" t="s">
        <v>11</v>
      </c>
      <c r="F2568">
        <v>2000</v>
      </c>
      <c r="G2568">
        <v>4.8</v>
      </c>
      <c r="H2568">
        <v>16779636</v>
      </c>
      <c r="I2568">
        <v>28000000</v>
      </c>
      <c r="J2568">
        <f t="shared" si="40"/>
        <v>-11220364</v>
      </c>
      <c r="K2568">
        <f>Table1[[#This Row],[Profit]]*100/Table1[[#This Row],[budget]]</f>
        <v>-40.07272857142857</v>
      </c>
      <c r="M2568" t="s">
        <v>999</v>
      </c>
      <c r="N2568" t="s">
        <v>1426</v>
      </c>
    </row>
    <row r="2569" spans="1:16" x14ac:dyDescent="0.45">
      <c r="A2569" t="s">
        <v>699</v>
      </c>
      <c r="B2569">
        <v>98</v>
      </c>
      <c r="C2569" t="s">
        <v>456</v>
      </c>
      <c r="D2569" t="s">
        <v>3823</v>
      </c>
      <c r="E2569" t="s">
        <v>11</v>
      </c>
      <c r="F2569">
        <v>2001</v>
      </c>
      <c r="G2569">
        <v>5.5</v>
      </c>
      <c r="H2569">
        <v>22770864</v>
      </c>
      <c r="I2569">
        <v>38000000</v>
      </c>
      <c r="J2569">
        <f t="shared" si="40"/>
        <v>-15229136</v>
      </c>
      <c r="K2569">
        <f>Table1[[#This Row],[Profit]]*100/Table1[[#This Row],[budget]]</f>
        <v>-40.076673684210526</v>
      </c>
      <c r="M2569" t="s">
        <v>589</v>
      </c>
    </row>
    <row r="2570" spans="1:16" x14ac:dyDescent="0.45">
      <c r="A2570" t="s">
        <v>1427</v>
      </c>
      <c r="B2570">
        <v>106</v>
      </c>
      <c r="C2570" t="s">
        <v>396</v>
      </c>
      <c r="D2570" t="s">
        <v>4176</v>
      </c>
      <c r="E2570" t="s">
        <v>11</v>
      </c>
      <c r="F2570">
        <v>2001</v>
      </c>
      <c r="G2570">
        <v>5.8</v>
      </c>
      <c r="H2570">
        <v>17951431</v>
      </c>
      <c r="I2570">
        <v>30000000</v>
      </c>
      <c r="J2570">
        <f t="shared" si="40"/>
        <v>-12048569</v>
      </c>
      <c r="K2570">
        <f>Table1[[#This Row],[Profit]]*100/Table1[[#This Row],[budget]]</f>
        <v>-40.161896666666664</v>
      </c>
      <c r="M2570" t="s">
        <v>589</v>
      </c>
      <c r="N2570" t="s">
        <v>6366</v>
      </c>
      <c r="O2570" t="s">
        <v>1426</v>
      </c>
    </row>
    <row r="2571" spans="1:16" x14ac:dyDescent="0.45">
      <c r="A2571" t="s">
        <v>2100</v>
      </c>
      <c r="B2571">
        <v>106</v>
      </c>
      <c r="C2571" t="s">
        <v>456</v>
      </c>
      <c r="D2571" t="s">
        <v>5665</v>
      </c>
      <c r="E2571" t="s">
        <v>11</v>
      </c>
      <c r="F2571">
        <v>2014</v>
      </c>
      <c r="G2571">
        <v>6.7</v>
      </c>
      <c r="H2571">
        <v>3588432</v>
      </c>
      <c r="I2571">
        <v>6000000</v>
      </c>
      <c r="J2571">
        <f t="shared" si="40"/>
        <v>-2411568</v>
      </c>
      <c r="K2571">
        <f>Table1[[#This Row],[Profit]]*100/Table1[[#This Row],[budget]]</f>
        <v>-40.192799999999998</v>
      </c>
      <c r="M2571" t="s">
        <v>589</v>
      </c>
    </row>
    <row r="2572" spans="1:16" x14ac:dyDescent="0.45">
      <c r="A2572" t="s">
        <v>908</v>
      </c>
      <c r="B2572">
        <v>127</v>
      </c>
      <c r="C2572" t="s">
        <v>909</v>
      </c>
      <c r="D2572" t="s">
        <v>4302</v>
      </c>
      <c r="E2572" t="s">
        <v>11</v>
      </c>
      <c r="F2572">
        <v>2016</v>
      </c>
      <c r="G2572">
        <v>7.3</v>
      </c>
      <c r="H2572">
        <v>14946229</v>
      </c>
      <c r="I2572">
        <v>25000000</v>
      </c>
      <c r="J2572">
        <f t="shared" si="40"/>
        <v>-10053771</v>
      </c>
      <c r="K2572">
        <f>Table1[[#This Row],[Profit]]*100/Table1[[#This Row],[budget]]</f>
        <v>-40.215083999999997</v>
      </c>
      <c r="M2572" t="s">
        <v>6359</v>
      </c>
      <c r="N2572" t="s">
        <v>589</v>
      </c>
      <c r="O2572" t="s">
        <v>1426</v>
      </c>
    </row>
    <row r="2573" spans="1:16" x14ac:dyDescent="0.45">
      <c r="A2573" t="s">
        <v>1006</v>
      </c>
      <c r="B2573">
        <v>88</v>
      </c>
      <c r="C2573" t="s">
        <v>71</v>
      </c>
      <c r="D2573" t="s">
        <v>4260</v>
      </c>
      <c r="E2573" t="s">
        <v>11</v>
      </c>
      <c r="F2573">
        <v>2009</v>
      </c>
      <c r="G2573">
        <v>5.7</v>
      </c>
      <c r="H2573">
        <v>15988876</v>
      </c>
      <c r="I2573">
        <v>27000000</v>
      </c>
      <c r="J2573">
        <f t="shared" si="40"/>
        <v>-11011124</v>
      </c>
      <c r="K2573">
        <f>Table1[[#This Row],[Profit]]*100/Table1[[#This Row],[budget]]</f>
        <v>-40.781940740740744</v>
      </c>
      <c r="M2573" t="s">
        <v>6359</v>
      </c>
      <c r="N2573" t="s">
        <v>1426</v>
      </c>
    </row>
    <row r="2574" spans="1:16" x14ac:dyDescent="0.45">
      <c r="A2574" t="s">
        <v>857</v>
      </c>
      <c r="B2574">
        <v>122</v>
      </c>
      <c r="C2574" t="s">
        <v>281</v>
      </c>
      <c r="D2574" t="s">
        <v>4181</v>
      </c>
      <c r="E2574" t="s">
        <v>11</v>
      </c>
      <c r="F2574">
        <v>2015</v>
      </c>
      <c r="G2574">
        <v>7.2</v>
      </c>
      <c r="H2574">
        <v>17750583</v>
      </c>
      <c r="I2574">
        <v>30000000</v>
      </c>
      <c r="J2574">
        <f t="shared" si="40"/>
        <v>-12249417</v>
      </c>
      <c r="K2574">
        <f>Table1[[#This Row],[Profit]]*100/Table1[[#This Row],[budget]]</f>
        <v>-40.831389999999999</v>
      </c>
      <c r="M2574" t="s">
        <v>589</v>
      </c>
    </row>
    <row r="2575" spans="1:16" x14ac:dyDescent="0.45">
      <c r="A2575" t="s">
        <v>2483</v>
      </c>
      <c r="B2575">
        <v>98</v>
      </c>
      <c r="C2575" t="s">
        <v>306</v>
      </c>
      <c r="D2575" t="s">
        <v>6229</v>
      </c>
      <c r="E2575" t="s">
        <v>11</v>
      </c>
      <c r="F2575">
        <v>2001</v>
      </c>
      <c r="G2575">
        <v>6</v>
      </c>
      <c r="H2575">
        <v>295468</v>
      </c>
      <c r="I2575">
        <v>500000</v>
      </c>
      <c r="J2575">
        <f t="shared" si="40"/>
        <v>-204532</v>
      </c>
      <c r="K2575">
        <f>Table1[[#This Row],[Profit]]*100/Table1[[#This Row],[budget]]</f>
        <v>-40.906399999999998</v>
      </c>
      <c r="M2575" t="s">
        <v>2286</v>
      </c>
    </row>
    <row r="2576" spans="1:16" x14ac:dyDescent="0.45">
      <c r="A2576" t="s">
        <v>1522</v>
      </c>
      <c r="B2576">
        <v>93</v>
      </c>
      <c r="C2576" t="s">
        <v>1285</v>
      </c>
      <c r="D2576" t="s">
        <v>4645</v>
      </c>
      <c r="E2576" t="s">
        <v>11</v>
      </c>
      <c r="F2576">
        <v>1994</v>
      </c>
      <c r="G2576">
        <v>4.3</v>
      </c>
      <c r="H2576">
        <v>11784000</v>
      </c>
      <c r="I2576">
        <v>20000000</v>
      </c>
      <c r="J2576">
        <f t="shared" si="40"/>
        <v>-8216000</v>
      </c>
      <c r="K2576">
        <f>Table1[[#This Row],[Profit]]*100/Table1[[#This Row],[budget]]</f>
        <v>-41.08</v>
      </c>
      <c r="M2576" t="s">
        <v>302</v>
      </c>
      <c r="N2576" t="s">
        <v>6363</v>
      </c>
    </row>
    <row r="2577" spans="1:15" x14ac:dyDescent="0.45">
      <c r="A2577" t="s">
        <v>363</v>
      </c>
      <c r="B2577">
        <v>85</v>
      </c>
      <c r="C2577" t="s">
        <v>364</v>
      </c>
      <c r="D2577" t="s">
        <v>2883</v>
      </c>
      <c r="E2577" t="s">
        <v>11</v>
      </c>
      <c r="F2577">
        <v>2007</v>
      </c>
      <c r="G2577">
        <v>6.8</v>
      </c>
      <c r="H2577">
        <v>58867694</v>
      </c>
      <c r="I2577">
        <v>100000000</v>
      </c>
      <c r="J2577">
        <f t="shared" si="40"/>
        <v>-41132306</v>
      </c>
      <c r="K2577">
        <f>Table1[[#This Row],[Profit]]*100/Table1[[#This Row],[budget]]</f>
        <v>-41.132306</v>
      </c>
      <c r="M2577" t="s">
        <v>302</v>
      </c>
      <c r="N2577" t="s">
        <v>6363</v>
      </c>
      <c r="O2577" t="s">
        <v>6361</v>
      </c>
    </row>
    <row r="2578" spans="1:15" x14ac:dyDescent="0.45">
      <c r="A2578" t="s">
        <v>131</v>
      </c>
      <c r="B2578">
        <v>151</v>
      </c>
      <c r="C2578" t="s">
        <v>589</v>
      </c>
      <c r="D2578" t="s">
        <v>3231</v>
      </c>
      <c r="E2578" t="s">
        <v>11</v>
      </c>
      <c r="F2578">
        <v>1999</v>
      </c>
      <c r="G2578">
        <v>8.8000000000000007</v>
      </c>
      <c r="H2578">
        <v>37023395</v>
      </c>
      <c r="I2578">
        <v>63000000</v>
      </c>
      <c r="J2578">
        <f t="shared" si="40"/>
        <v>-25976605</v>
      </c>
      <c r="K2578">
        <f>Table1[[#This Row],[Profit]]*100/Table1[[#This Row],[budget]]</f>
        <v>-41.232706349206346</v>
      </c>
    </row>
    <row r="2579" spans="1:15" x14ac:dyDescent="0.45">
      <c r="A2579" t="s">
        <v>684</v>
      </c>
      <c r="B2579">
        <v>90</v>
      </c>
      <c r="C2579" t="s">
        <v>745</v>
      </c>
      <c r="D2579" t="s">
        <v>3322</v>
      </c>
      <c r="E2579" t="s">
        <v>11</v>
      </c>
      <c r="F2579">
        <v>2000</v>
      </c>
      <c r="G2579">
        <v>3.6</v>
      </c>
      <c r="H2579">
        <v>35231365</v>
      </c>
      <c r="I2579">
        <v>60000000</v>
      </c>
      <c r="J2579">
        <f t="shared" si="40"/>
        <v>-24768635</v>
      </c>
      <c r="K2579">
        <f>Table1[[#This Row],[Profit]]*100/Table1[[#This Row],[budget]]</f>
        <v>-41.281058333333334</v>
      </c>
      <c r="M2579" t="s">
        <v>6363</v>
      </c>
      <c r="N2579" t="s">
        <v>2286</v>
      </c>
      <c r="O2579" t="s">
        <v>1630</v>
      </c>
    </row>
    <row r="2580" spans="1:15" x14ac:dyDescent="0.45">
      <c r="A2580" t="s">
        <v>1497</v>
      </c>
      <c r="B2580">
        <v>89</v>
      </c>
      <c r="C2580" t="s">
        <v>302</v>
      </c>
      <c r="D2580" t="s">
        <v>5494</v>
      </c>
      <c r="E2580" t="s">
        <v>11</v>
      </c>
      <c r="F2580">
        <v>1999</v>
      </c>
      <c r="G2580">
        <v>5.0999999999999996</v>
      </c>
      <c r="H2580">
        <v>4692814</v>
      </c>
      <c r="I2580">
        <v>8000000</v>
      </c>
      <c r="J2580">
        <f t="shared" si="40"/>
        <v>-3307186</v>
      </c>
      <c r="K2580">
        <f>Table1[[#This Row],[Profit]]*100/Table1[[#This Row],[budget]]</f>
        <v>-41.339824999999998</v>
      </c>
    </row>
    <row r="2581" spans="1:15" x14ac:dyDescent="0.45">
      <c r="A2581" t="s">
        <v>255</v>
      </c>
      <c r="B2581">
        <v>117</v>
      </c>
      <c r="C2581" t="s">
        <v>256</v>
      </c>
      <c r="D2581" t="s">
        <v>2855</v>
      </c>
      <c r="E2581" t="s">
        <v>11</v>
      </c>
      <c r="F2581">
        <v>2014</v>
      </c>
      <c r="G2581">
        <v>6.2</v>
      </c>
      <c r="H2581">
        <v>58607007</v>
      </c>
      <c r="I2581">
        <v>100000000</v>
      </c>
      <c r="J2581">
        <f t="shared" si="40"/>
        <v>-41392993</v>
      </c>
      <c r="K2581">
        <f>Table1[[#This Row],[Profit]]*100/Table1[[#This Row],[budget]]</f>
        <v>-41.392992999999997</v>
      </c>
      <c r="M2581" t="s">
        <v>6359</v>
      </c>
      <c r="N2581" t="s">
        <v>1630</v>
      </c>
      <c r="O2581" t="s">
        <v>1426</v>
      </c>
    </row>
    <row r="2582" spans="1:15" x14ac:dyDescent="0.45">
      <c r="A2582" t="s">
        <v>990</v>
      </c>
      <c r="B2582">
        <v>107</v>
      </c>
      <c r="C2582" t="s">
        <v>527</v>
      </c>
      <c r="D2582" t="s">
        <v>4378</v>
      </c>
      <c r="E2582" t="s">
        <v>11</v>
      </c>
      <c r="F2582">
        <v>2010</v>
      </c>
      <c r="G2582">
        <v>4.8</v>
      </c>
      <c r="H2582">
        <v>14637490</v>
      </c>
      <c r="I2582">
        <v>25000000</v>
      </c>
      <c r="J2582">
        <f t="shared" si="40"/>
        <v>-10362510</v>
      </c>
      <c r="K2582">
        <f>Table1[[#This Row],[Profit]]*100/Table1[[#This Row],[budget]]</f>
        <v>-41.450040000000001</v>
      </c>
      <c r="M2582" t="s">
        <v>6366</v>
      </c>
      <c r="N2582" t="s">
        <v>1426</v>
      </c>
    </row>
    <row r="2583" spans="1:15" x14ac:dyDescent="0.45">
      <c r="A2583" t="s">
        <v>709</v>
      </c>
      <c r="B2583">
        <v>100</v>
      </c>
      <c r="C2583" t="s">
        <v>710</v>
      </c>
      <c r="D2583" t="s">
        <v>3301</v>
      </c>
      <c r="E2583" t="s">
        <v>11</v>
      </c>
      <c r="F2583">
        <v>2003</v>
      </c>
      <c r="G2583">
        <v>6.3</v>
      </c>
      <c r="H2583">
        <v>35096190</v>
      </c>
      <c r="I2583">
        <v>60000000</v>
      </c>
      <c r="J2583">
        <f t="shared" si="40"/>
        <v>-24903810</v>
      </c>
      <c r="K2583">
        <f>Table1[[#This Row],[Profit]]*100/Table1[[#This Row],[budget]]</f>
        <v>-41.506349999999998</v>
      </c>
      <c r="M2583" t="s">
        <v>6359</v>
      </c>
      <c r="N2583" t="s">
        <v>2286</v>
      </c>
    </row>
    <row r="2584" spans="1:15" x14ac:dyDescent="0.45">
      <c r="A2584" t="s">
        <v>188</v>
      </c>
      <c r="B2584">
        <v>116</v>
      </c>
      <c r="C2584" t="s">
        <v>17</v>
      </c>
      <c r="D2584" t="s">
        <v>3137</v>
      </c>
      <c r="E2584" t="s">
        <v>11</v>
      </c>
      <c r="F2584">
        <v>1998</v>
      </c>
      <c r="G2584">
        <v>6.3</v>
      </c>
      <c r="H2584">
        <v>40932372</v>
      </c>
      <c r="I2584">
        <v>70000000</v>
      </c>
      <c r="J2584">
        <f t="shared" si="40"/>
        <v>-29067628</v>
      </c>
      <c r="K2584">
        <f>Table1[[#This Row],[Profit]]*100/Table1[[#This Row],[budget]]</f>
        <v>-41.525182857142859</v>
      </c>
      <c r="M2584" t="s">
        <v>1426</v>
      </c>
    </row>
    <row r="2585" spans="1:15" x14ac:dyDescent="0.45">
      <c r="A2585" t="s">
        <v>133</v>
      </c>
      <c r="B2585">
        <v>105</v>
      </c>
      <c r="C2585" t="s">
        <v>392</v>
      </c>
      <c r="D2585" t="s">
        <v>5809</v>
      </c>
      <c r="E2585" t="s">
        <v>11</v>
      </c>
      <c r="F2585">
        <v>2004</v>
      </c>
      <c r="G2585">
        <v>7.4</v>
      </c>
      <c r="H2585">
        <v>2338695</v>
      </c>
      <c r="I2585">
        <v>4000000</v>
      </c>
      <c r="J2585">
        <f t="shared" si="40"/>
        <v>-1661305</v>
      </c>
      <c r="K2585">
        <f>Table1[[#This Row],[Profit]]*100/Table1[[#This Row],[budget]]</f>
        <v>-41.532625000000003</v>
      </c>
      <c r="M2585" t="s">
        <v>589</v>
      </c>
      <c r="N2585" t="s">
        <v>1426</v>
      </c>
    </row>
    <row r="2586" spans="1:15" x14ac:dyDescent="0.45">
      <c r="A2586" t="s">
        <v>806</v>
      </c>
      <c r="B2586">
        <v>119</v>
      </c>
      <c r="C2586" t="s">
        <v>1687</v>
      </c>
      <c r="D2586" t="s">
        <v>5441</v>
      </c>
      <c r="E2586" t="s">
        <v>11</v>
      </c>
      <c r="F2586">
        <v>2004</v>
      </c>
      <c r="G2586">
        <v>5.6</v>
      </c>
      <c r="H2586">
        <v>4992159</v>
      </c>
      <c r="I2586">
        <v>8550000</v>
      </c>
      <c r="J2586">
        <f t="shared" si="40"/>
        <v>-3557841</v>
      </c>
      <c r="K2586">
        <f>Table1[[#This Row],[Profit]]*100/Table1[[#This Row],[budget]]</f>
        <v>-41.612175438596488</v>
      </c>
      <c r="M2586" t="s">
        <v>999</v>
      </c>
      <c r="N2586" t="s">
        <v>1426</v>
      </c>
    </row>
    <row r="2587" spans="1:15" x14ac:dyDescent="0.45">
      <c r="A2587" t="s">
        <v>963</v>
      </c>
      <c r="B2587">
        <v>99</v>
      </c>
      <c r="C2587" t="s">
        <v>306</v>
      </c>
      <c r="D2587" t="s">
        <v>4188</v>
      </c>
      <c r="E2587" t="s">
        <v>11</v>
      </c>
      <c r="F2587">
        <v>2002</v>
      </c>
      <c r="G2587">
        <v>5.3</v>
      </c>
      <c r="H2587">
        <v>16930185</v>
      </c>
      <c r="I2587">
        <v>29000000</v>
      </c>
      <c r="J2587">
        <f t="shared" si="40"/>
        <v>-12069815</v>
      </c>
      <c r="K2587">
        <f>Table1[[#This Row],[Profit]]*100/Table1[[#This Row],[budget]]</f>
        <v>-41.62005172413793</v>
      </c>
      <c r="M2587" t="s">
        <v>2286</v>
      </c>
    </row>
    <row r="2588" spans="1:15" x14ac:dyDescent="0.45">
      <c r="A2588" t="s">
        <v>2287</v>
      </c>
      <c r="B2588">
        <v>86</v>
      </c>
      <c r="C2588" t="s">
        <v>48</v>
      </c>
      <c r="D2588" t="s">
        <v>6058</v>
      </c>
      <c r="E2588" t="s">
        <v>11</v>
      </c>
      <c r="F2588">
        <v>2004</v>
      </c>
      <c r="G2588">
        <v>6.8</v>
      </c>
      <c r="H2588">
        <v>992238</v>
      </c>
      <c r="I2588">
        <v>1700000</v>
      </c>
      <c r="J2588">
        <f t="shared" si="40"/>
        <v>-707762</v>
      </c>
      <c r="K2588">
        <f>Table1[[#This Row],[Profit]]*100/Table1[[#This Row],[budget]]</f>
        <v>-41.63305882352941</v>
      </c>
      <c r="M2588" t="s">
        <v>2286</v>
      </c>
    </row>
    <row r="2589" spans="1:15" x14ac:dyDescent="0.45">
      <c r="A2589" t="s">
        <v>1116</v>
      </c>
      <c r="B2589">
        <v>110</v>
      </c>
      <c r="C2589" t="s">
        <v>259</v>
      </c>
      <c r="D2589" t="s">
        <v>4379</v>
      </c>
      <c r="E2589" t="s">
        <v>11</v>
      </c>
      <c r="F2589">
        <v>2004</v>
      </c>
      <c r="G2589">
        <v>6.8</v>
      </c>
      <c r="H2589">
        <v>14589444</v>
      </c>
      <c r="I2589">
        <v>25000000</v>
      </c>
      <c r="J2589">
        <f t="shared" si="40"/>
        <v>-10410556</v>
      </c>
      <c r="K2589">
        <f>Table1[[#This Row],[Profit]]*100/Table1[[#This Row],[budget]]</f>
        <v>-41.642223999999999</v>
      </c>
      <c r="M2589" t="s">
        <v>589</v>
      </c>
      <c r="N2589" t="s">
        <v>2286</v>
      </c>
    </row>
    <row r="2590" spans="1:15" x14ac:dyDescent="0.45">
      <c r="A2590" t="s">
        <v>1233</v>
      </c>
      <c r="B2590">
        <v>105</v>
      </c>
      <c r="C2590" t="s">
        <v>259</v>
      </c>
      <c r="D2590" t="s">
        <v>3967</v>
      </c>
      <c r="E2590" t="s">
        <v>11</v>
      </c>
      <c r="F2590">
        <v>2004</v>
      </c>
      <c r="G2590">
        <v>5.2</v>
      </c>
      <c r="H2590">
        <v>20422207</v>
      </c>
      <c r="I2590">
        <v>35000000</v>
      </c>
      <c r="J2590">
        <f t="shared" si="40"/>
        <v>-14577793</v>
      </c>
      <c r="K2590">
        <f>Table1[[#This Row],[Profit]]*100/Table1[[#This Row],[budget]]</f>
        <v>-41.650837142857142</v>
      </c>
      <c r="M2590" t="s">
        <v>589</v>
      </c>
      <c r="N2590" t="s">
        <v>2286</v>
      </c>
    </row>
    <row r="2591" spans="1:15" x14ac:dyDescent="0.45">
      <c r="A2591" t="s">
        <v>911</v>
      </c>
      <c r="B2591">
        <v>83</v>
      </c>
      <c r="C2591" t="s">
        <v>495</v>
      </c>
      <c r="D2591" t="s">
        <v>5157</v>
      </c>
      <c r="E2591" t="s">
        <v>11</v>
      </c>
      <c r="F2591">
        <v>2008</v>
      </c>
      <c r="G2591">
        <v>4.3</v>
      </c>
      <c r="H2591">
        <v>7001720</v>
      </c>
      <c r="I2591">
        <v>12000000</v>
      </c>
      <c r="J2591">
        <f t="shared" si="40"/>
        <v>-4998280</v>
      </c>
      <c r="K2591">
        <f>Table1[[#This Row],[Profit]]*100/Table1[[#This Row],[budget]]</f>
        <v>-41.652333333333331</v>
      </c>
      <c r="M2591" t="s">
        <v>6364</v>
      </c>
    </row>
    <row r="2592" spans="1:15" x14ac:dyDescent="0.45">
      <c r="A2592" t="s">
        <v>1585</v>
      </c>
      <c r="B2592">
        <v>90</v>
      </c>
      <c r="C2592" t="s">
        <v>71</v>
      </c>
      <c r="D2592" t="s">
        <v>4777</v>
      </c>
      <c r="E2592" t="s">
        <v>11</v>
      </c>
      <c r="F2592">
        <v>2013</v>
      </c>
      <c r="G2592">
        <v>4.4000000000000004</v>
      </c>
      <c r="H2592">
        <v>10494494</v>
      </c>
      <c r="I2592">
        <v>18000000</v>
      </c>
      <c r="J2592">
        <f t="shared" si="40"/>
        <v>-7505506</v>
      </c>
      <c r="K2592">
        <f>Table1[[#This Row],[Profit]]*100/Table1[[#This Row],[budget]]</f>
        <v>-41.697255555555557</v>
      </c>
      <c r="M2592" t="s">
        <v>6359</v>
      </c>
      <c r="N2592" t="s">
        <v>1426</v>
      </c>
    </row>
    <row r="2593" spans="1:15" x14ac:dyDescent="0.45">
      <c r="A2593" t="s">
        <v>66</v>
      </c>
      <c r="B2593">
        <v>123</v>
      </c>
      <c r="C2593" t="s">
        <v>21</v>
      </c>
      <c r="D2593" t="s">
        <v>2609</v>
      </c>
      <c r="E2593" t="s">
        <v>11</v>
      </c>
      <c r="F2593">
        <v>2011</v>
      </c>
      <c r="G2593">
        <v>5.6</v>
      </c>
      <c r="H2593">
        <v>116593191</v>
      </c>
      <c r="I2593">
        <v>200000000</v>
      </c>
      <c r="J2593">
        <f t="shared" si="40"/>
        <v>-83406809</v>
      </c>
      <c r="K2593">
        <f>Table1[[#This Row],[Profit]]*100/Table1[[#This Row],[budget]]</f>
        <v>-41.703404499999998</v>
      </c>
      <c r="M2593" t="s">
        <v>178</v>
      </c>
      <c r="N2593" t="s">
        <v>1630</v>
      </c>
    </row>
    <row r="2594" spans="1:15" x14ac:dyDescent="0.45">
      <c r="A2594" t="s">
        <v>22</v>
      </c>
      <c r="B2594">
        <v>107</v>
      </c>
      <c r="C2594" t="s">
        <v>1178</v>
      </c>
      <c r="D2594" t="s">
        <v>4031</v>
      </c>
      <c r="E2594" t="s">
        <v>11</v>
      </c>
      <c r="F2594">
        <v>1995</v>
      </c>
      <c r="G2594">
        <v>6.4</v>
      </c>
      <c r="H2594">
        <v>18636537</v>
      </c>
      <c r="I2594">
        <v>32000000</v>
      </c>
      <c r="J2594">
        <f t="shared" si="40"/>
        <v>-13363463</v>
      </c>
      <c r="K2594">
        <f>Table1[[#This Row],[Profit]]*100/Table1[[#This Row],[budget]]</f>
        <v>-41.760821874999998</v>
      </c>
      <c r="M2594" t="s">
        <v>1426</v>
      </c>
      <c r="N2594" t="s">
        <v>1910</v>
      </c>
    </row>
    <row r="2595" spans="1:15" x14ac:dyDescent="0.45">
      <c r="A2595" t="s">
        <v>1720</v>
      </c>
      <c r="B2595">
        <v>94</v>
      </c>
      <c r="C2595" t="s">
        <v>259</v>
      </c>
      <c r="D2595" t="s">
        <v>4997</v>
      </c>
      <c r="E2595" t="s">
        <v>11</v>
      </c>
      <c r="F2595">
        <v>2000</v>
      </c>
      <c r="G2595">
        <v>5.5</v>
      </c>
      <c r="H2595">
        <v>8735529</v>
      </c>
      <c r="I2595">
        <v>15000000</v>
      </c>
      <c r="J2595">
        <f t="shared" si="40"/>
        <v>-6264471</v>
      </c>
      <c r="K2595">
        <f>Table1[[#This Row],[Profit]]*100/Table1[[#This Row],[budget]]</f>
        <v>-41.76314</v>
      </c>
      <c r="M2595" t="s">
        <v>589</v>
      </c>
      <c r="N2595" t="s">
        <v>2286</v>
      </c>
    </row>
    <row r="2596" spans="1:15" x14ac:dyDescent="0.45">
      <c r="A2596" t="s">
        <v>232</v>
      </c>
      <c r="B2596">
        <v>132</v>
      </c>
      <c r="C2596" t="s">
        <v>414</v>
      </c>
      <c r="D2596" t="s">
        <v>2890</v>
      </c>
      <c r="E2596" t="s">
        <v>11</v>
      </c>
      <c r="F2596">
        <v>1999</v>
      </c>
      <c r="G2596">
        <v>6.8</v>
      </c>
      <c r="H2596">
        <v>58220776</v>
      </c>
      <c r="I2596">
        <v>100000000</v>
      </c>
      <c r="J2596">
        <f t="shared" si="40"/>
        <v>-41779224</v>
      </c>
      <c r="K2596">
        <f>Table1[[#This Row],[Profit]]*100/Table1[[#This Row],[budget]]</f>
        <v>-41.779223999999999</v>
      </c>
      <c r="M2596" t="s">
        <v>589</v>
      </c>
      <c r="N2596" t="s">
        <v>1630</v>
      </c>
    </row>
    <row r="2597" spans="1:15" x14ac:dyDescent="0.45">
      <c r="A2597" t="s">
        <v>1443</v>
      </c>
      <c r="B2597">
        <v>92</v>
      </c>
      <c r="C2597" t="s">
        <v>881</v>
      </c>
      <c r="D2597" t="s">
        <v>6147</v>
      </c>
      <c r="E2597" t="s">
        <v>11</v>
      </c>
      <c r="F2597">
        <v>1997</v>
      </c>
      <c r="G2597">
        <v>6.2</v>
      </c>
      <c r="H2597">
        <v>582024</v>
      </c>
      <c r="I2597">
        <v>1000000</v>
      </c>
      <c r="J2597">
        <f t="shared" si="40"/>
        <v>-417976</v>
      </c>
      <c r="K2597">
        <f>Table1[[#This Row],[Profit]]*100/Table1[[#This Row],[budget]]</f>
        <v>-41.797600000000003</v>
      </c>
      <c r="M2597" t="s">
        <v>1630</v>
      </c>
    </row>
    <row r="2598" spans="1:15" x14ac:dyDescent="0.45">
      <c r="A2598" t="s">
        <v>692</v>
      </c>
      <c r="B2598">
        <v>107</v>
      </c>
      <c r="C2598" t="s">
        <v>302</v>
      </c>
      <c r="D2598" t="s">
        <v>4510</v>
      </c>
      <c r="E2598" t="s">
        <v>11</v>
      </c>
      <c r="F2598">
        <v>2004</v>
      </c>
      <c r="G2598">
        <v>6.7</v>
      </c>
      <c r="H2598">
        <v>12784713</v>
      </c>
      <c r="I2598">
        <v>22000000</v>
      </c>
      <c r="J2598">
        <f t="shared" si="40"/>
        <v>-9215287</v>
      </c>
      <c r="K2598">
        <f>Table1[[#This Row],[Profit]]*100/Table1[[#This Row],[budget]]</f>
        <v>-41.887668181818185</v>
      </c>
    </row>
    <row r="2599" spans="1:15" x14ac:dyDescent="0.45">
      <c r="A2599" t="s">
        <v>971</v>
      </c>
      <c r="B2599">
        <v>120</v>
      </c>
      <c r="C2599" t="s">
        <v>88</v>
      </c>
      <c r="D2599" t="s">
        <v>3668</v>
      </c>
      <c r="E2599" t="s">
        <v>11</v>
      </c>
      <c r="F2599">
        <v>2001</v>
      </c>
      <c r="G2599">
        <v>6.1</v>
      </c>
      <c r="H2599">
        <v>24375436</v>
      </c>
      <c r="I2599">
        <v>42000000</v>
      </c>
      <c r="J2599">
        <f t="shared" si="40"/>
        <v>-17624564</v>
      </c>
      <c r="K2599">
        <f>Table1[[#This Row],[Profit]]*100/Table1[[#This Row],[budget]]</f>
        <v>-41.963247619047621</v>
      </c>
      <c r="M2599" t="s">
        <v>6359</v>
      </c>
      <c r="N2599" t="s">
        <v>589</v>
      </c>
      <c r="O2599" t="s">
        <v>1426</v>
      </c>
    </row>
    <row r="2600" spans="1:15" x14ac:dyDescent="0.45">
      <c r="A2600" t="s">
        <v>1350</v>
      </c>
      <c r="B2600">
        <v>160</v>
      </c>
      <c r="C2600" t="s">
        <v>190</v>
      </c>
      <c r="D2600" t="s">
        <v>4361</v>
      </c>
      <c r="E2600" t="s">
        <v>11</v>
      </c>
      <c r="F2600">
        <v>1970</v>
      </c>
      <c r="G2600">
        <v>7.5</v>
      </c>
      <c r="H2600">
        <v>14500000</v>
      </c>
      <c r="I2600">
        <v>25000000</v>
      </c>
      <c r="J2600">
        <f t="shared" si="40"/>
        <v>-10500000</v>
      </c>
      <c r="K2600">
        <f>Table1[[#This Row],[Profit]]*100/Table1[[#This Row],[budget]]</f>
        <v>-42</v>
      </c>
      <c r="M2600" t="s">
        <v>589</v>
      </c>
      <c r="N2600" t="s">
        <v>6367</v>
      </c>
      <c r="O2600" t="s">
        <v>6368</v>
      </c>
    </row>
    <row r="2601" spans="1:15" x14ac:dyDescent="0.45">
      <c r="A2601" t="s">
        <v>735</v>
      </c>
      <c r="B2601">
        <v>91</v>
      </c>
      <c r="C2601" t="s">
        <v>71</v>
      </c>
      <c r="D2601" t="s">
        <v>3934</v>
      </c>
      <c r="E2601" t="s">
        <v>11</v>
      </c>
      <c r="F2601">
        <v>2012</v>
      </c>
      <c r="G2601">
        <v>6.5</v>
      </c>
      <c r="H2601">
        <v>20275446</v>
      </c>
      <c r="I2601">
        <v>35000000</v>
      </c>
      <c r="J2601">
        <f t="shared" si="40"/>
        <v>-14724554</v>
      </c>
      <c r="K2601">
        <f>Table1[[#This Row],[Profit]]*100/Table1[[#This Row],[budget]]</f>
        <v>-42.070154285714288</v>
      </c>
      <c r="M2601" t="s">
        <v>6359</v>
      </c>
      <c r="N2601" t="s">
        <v>1426</v>
      </c>
    </row>
    <row r="2602" spans="1:15" x14ac:dyDescent="0.45">
      <c r="A2602" t="s">
        <v>1109</v>
      </c>
      <c r="B2602">
        <v>108</v>
      </c>
      <c r="C2602" t="s">
        <v>748</v>
      </c>
      <c r="D2602" t="s">
        <v>3994</v>
      </c>
      <c r="E2602" t="s">
        <v>11</v>
      </c>
      <c r="F2602">
        <v>2001</v>
      </c>
      <c r="G2602">
        <v>4.9000000000000004</v>
      </c>
      <c r="H2602">
        <v>19693891</v>
      </c>
      <c r="I2602">
        <v>34000000</v>
      </c>
      <c r="J2602">
        <f t="shared" si="40"/>
        <v>-14306109</v>
      </c>
      <c r="K2602">
        <f>Table1[[#This Row],[Profit]]*100/Table1[[#This Row],[budget]]</f>
        <v>-42.076791176470586</v>
      </c>
      <c r="M2602" t="s">
        <v>589</v>
      </c>
      <c r="N2602" t="s">
        <v>2286</v>
      </c>
      <c r="O2602" t="s">
        <v>6361</v>
      </c>
    </row>
    <row r="2603" spans="1:15" x14ac:dyDescent="0.45">
      <c r="A2603" t="s">
        <v>269</v>
      </c>
      <c r="B2603">
        <v>108</v>
      </c>
      <c r="C2603" t="s">
        <v>15</v>
      </c>
      <c r="D2603" t="s">
        <v>2806</v>
      </c>
      <c r="E2603" t="s">
        <v>11</v>
      </c>
      <c r="F2603">
        <v>1997</v>
      </c>
      <c r="G2603">
        <v>5.8</v>
      </c>
      <c r="H2603">
        <v>67155742</v>
      </c>
      <c r="I2603">
        <v>116000000</v>
      </c>
      <c r="J2603">
        <f t="shared" si="40"/>
        <v>-48844258</v>
      </c>
      <c r="K2603">
        <f>Table1[[#This Row],[Profit]]*100/Table1[[#This Row],[budget]]</f>
        <v>-42.107118965517245</v>
      </c>
      <c r="M2603" t="s">
        <v>178</v>
      </c>
      <c r="N2603" t="s">
        <v>1426</v>
      </c>
    </row>
    <row r="2604" spans="1:15" x14ac:dyDescent="0.45">
      <c r="A2604" t="s">
        <v>142</v>
      </c>
      <c r="B2604">
        <v>126</v>
      </c>
      <c r="C2604" t="s">
        <v>21</v>
      </c>
      <c r="D2604" t="s">
        <v>2673</v>
      </c>
      <c r="E2604" t="s">
        <v>11</v>
      </c>
      <c r="F2604">
        <v>2015</v>
      </c>
      <c r="G2604">
        <v>6.6</v>
      </c>
      <c r="H2604">
        <v>89732035</v>
      </c>
      <c r="I2604">
        <v>155000000</v>
      </c>
      <c r="J2604">
        <f t="shared" si="40"/>
        <v>-65267965</v>
      </c>
      <c r="K2604">
        <f>Table1[[#This Row],[Profit]]*100/Table1[[#This Row],[budget]]</f>
        <v>-42.108364516129029</v>
      </c>
      <c r="M2604" t="s">
        <v>178</v>
      </c>
      <c r="N2604" t="s">
        <v>1630</v>
      </c>
    </row>
    <row r="2605" spans="1:15" x14ac:dyDescent="0.45">
      <c r="A2605" t="s">
        <v>389</v>
      </c>
      <c r="B2605">
        <v>102</v>
      </c>
      <c r="C2605" t="s">
        <v>302</v>
      </c>
      <c r="D2605" t="s">
        <v>3536</v>
      </c>
      <c r="E2605" t="s">
        <v>11</v>
      </c>
      <c r="F2605">
        <v>2016</v>
      </c>
      <c r="G2605">
        <v>4.8</v>
      </c>
      <c r="H2605">
        <v>28837115</v>
      </c>
      <c r="I2605">
        <v>50000000</v>
      </c>
      <c r="J2605">
        <f t="shared" si="40"/>
        <v>-21162885</v>
      </c>
      <c r="K2605">
        <f>Table1[[#This Row],[Profit]]*100/Table1[[#This Row],[budget]]</f>
        <v>-42.325769999999999</v>
      </c>
    </row>
    <row r="2606" spans="1:15" x14ac:dyDescent="0.45">
      <c r="A2606" t="s">
        <v>1240</v>
      </c>
      <c r="B2606">
        <v>99</v>
      </c>
      <c r="C2606" t="s">
        <v>1241</v>
      </c>
      <c r="D2606" t="s">
        <v>4139</v>
      </c>
      <c r="E2606" t="s">
        <v>11</v>
      </c>
      <c r="F2606">
        <v>2002</v>
      </c>
      <c r="G2606">
        <v>5.4</v>
      </c>
      <c r="H2606">
        <v>17266505</v>
      </c>
      <c r="I2606">
        <v>30000000</v>
      </c>
      <c r="J2606">
        <f t="shared" si="40"/>
        <v>-12733495</v>
      </c>
      <c r="K2606">
        <f>Table1[[#This Row],[Profit]]*100/Table1[[#This Row],[budget]]</f>
        <v>-42.444983333333333</v>
      </c>
      <c r="M2606" t="s">
        <v>302</v>
      </c>
      <c r="N2606" t="s">
        <v>999</v>
      </c>
    </row>
    <row r="2607" spans="1:15" x14ac:dyDescent="0.45">
      <c r="A2607" t="s">
        <v>77</v>
      </c>
      <c r="B2607">
        <v>107</v>
      </c>
      <c r="C2607" t="s">
        <v>224</v>
      </c>
      <c r="D2607" t="s">
        <v>2751</v>
      </c>
      <c r="E2607" t="s">
        <v>11</v>
      </c>
      <c r="F2607">
        <v>2011</v>
      </c>
      <c r="G2607">
        <v>7.4</v>
      </c>
      <c r="H2607">
        <v>77564037</v>
      </c>
      <c r="I2607">
        <v>135000000</v>
      </c>
      <c r="J2607">
        <f t="shared" si="40"/>
        <v>-57435963</v>
      </c>
      <c r="K2607">
        <f>Table1[[#This Row],[Profit]]*100/Table1[[#This Row],[budget]]</f>
        <v>-42.545157777777774</v>
      </c>
      <c r="M2607" t="s">
        <v>178</v>
      </c>
      <c r="N2607" t="s">
        <v>6363</v>
      </c>
      <c r="O2607" t="s">
        <v>6366</v>
      </c>
    </row>
    <row r="2608" spans="1:15" x14ac:dyDescent="0.45">
      <c r="A2608" t="s">
        <v>188</v>
      </c>
      <c r="B2608">
        <v>143</v>
      </c>
      <c r="C2608" t="s">
        <v>337</v>
      </c>
      <c r="D2608" t="s">
        <v>2873</v>
      </c>
      <c r="E2608" t="s">
        <v>11</v>
      </c>
      <c r="F2608">
        <v>2006</v>
      </c>
      <c r="G2608">
        <v>8</v>
      </c>
      <c r="H2608">
        <v>57366262</v>
      </c>
      <c r="I2608">
        <v>100000000</v>
      </c>
      <c r="J2608">
        <f t="shared" si="40"/>
        <v>-42633738</v>
      </c>
      <c r="K2608">
        <f>Table1[[#This Row],[Profit]]*100/Table1[[#This Row],[budget]]</f>
        <v>-42.633738000000001</v>
      </c>
      <c r="M2608" t="s">
        <v>589</v>
      </c>
      <c r="N2608" t="s">
        <v>1426</v>
      </c>
    </row>
    <row r="2609" spans="1:18" x14ac:dyDescent="0.45">
      <c r="A2609" t="s">
        <v>1250</v>
      </c>
      <c r="B2609">
        <v>102</v>
      </c>
      <c r="C2609" t="s">
        <v>554</v>
      </c>
      <c r="D2609" t="s">
        <v>4315</v>
      </c>
      <c r="E2609" t="s">
        <v>11</v>
      </c>
      <c r="F2609">
        <v>2004</v>
      </c>
      <c r="G2609">
        <v>4.8</v>
      </c>
      <c r="H2609">
        <v>14334645</v>
      </c>
      <c r="I2609">
        <v>25000000</v>
      </c>
      <c r="J2609">
        <f t="shared" si="40"/>
        <v>-10665355</v>
      </c>
      <c r="K2609">
        <f>Table1[[#This Row],[Profit]]*100/Table1[[#This Row],[budget]]</f>
        <v>-42.66142</v>
      </c>
      <c r="M2609" t="s">
        <v>999</v>
      </c>
      <c r="N2609" t="s">
        <v>1630</v>
      </c>
      <c r="O2609" t="s">
        <v>1426</v>
      </c>
    </row>
    <row r="2610" spans="1:18" x14ac:dyDescent="0.45">
      <c r="A2610" t="s">
        <v>1325</v>
      </c>
      <c r="B2610">
        <v>108</v>
      </c>
      <c r="C2610" t="s">
        <v>1719</v>
      </c>
      <c r="D2610" t="s">
        <v>4889</v>
      </c>
      <c r="E2610" t="s">
        <v>11</v>
      </c>
      <c r="F2610">
        <v>2007</v>
      </c>
      <c r="G2610">
        <v>6.7</v>
      </c>
      <c r="H2610">
        <v>9172810</v>
      </c>
      <c r="I2610">
        <v>16000000</v>
      </c>
      <c r="J2610">
        <f t="shared" si="40"/>
        <v>-6827190</v>
      </c>
      <c r="K2610">
        <f>Table1[[#This Row],[Profit]]*100/Table1[[#This Row],[budget]]</f>
        <v>-42.669937500000003</v>
      </c>
      <c r="M2610" t="s">
        <v>589</v>
      </c>
      <c r="N2610" t="s">
        <v>6367</v>
      </c>
      <c r="O2610" t="s">
        <v>1426</v>
      </c>
      <c r="P2610" t="s">
        <v>6368</v>
      </c>
    </row>
    <row r="2611" spans="1:18" x14ac:dyDescent="0.45">
      <c r="A2611" t="s">
        <v>100</v>
      </c>
      <c r="B2611">
        <v>96</v>
      </c>
      <c r="C2611" t="s">
        <v>101</v>
      </c>
      <c r="D2611" t="s">
        <v>2642</v>
      </c>
      <c r="E2611" t="s">
        <v>11</v>
      </c>
      <c r="F2611">
        <v>2007</v>
      </c>
      <c r="G2611">
        <v>5.4</v>
      </c>
      <c r="H2611">
        <v>100289690</v>
      </c>
      <c r="I2611">
        <v>175000000</v>
      </c>
      <c r="J2611">
        <f t="shared" si="40"/>
        <v>-74710310</v>
      </c>
      <c r="K2611">
        <f>Table1[[#This Row],[Profit]]*100/Table1[[#This Row],[budget]]</f>
        <v>-42.691605714285714</v>
      </c>
      <c r="M2611" t="s">
        <v>6363</v>
      </c>
      <c r="N2611" t="s">
        <v>6364</v>
      </c>
    </row>
    <row r="2612" spans="1:18" x14ac:dyDescent="0.45">
      <c r="A2612" t="s">
        <v>2153</v>
      </c>
      <c r="B2612">
        <v>112</v>
      </c>
      <c r="C2612" t="s">
        <v>1528</v>
      </c>
      <c r="D2612" t="s">
        <v>5682</v>
      </c>
      <c r="E2612" t="s">
        <v>265</v>
      </c>
      <c r="F2612">
        <v>2003</v>
      </c>
      <c r="G2612">
        <v>7.7</v>
      </c>
      <c r="H2612">
        <v>3432342</v>
      </c>
      <c r="I2612">
        <v>6000000</v>
      </c>
      <c r="J2612">
        <f t="shared" si="40"/>
        <v>-2567658</v>
      </c>
      <c r="K2612">
        <f>Table1[[#This Row],[Profit]]*100/Table1[[#This Row],[budget]]</f>
        <v>-42.7943</v>
      </c>
      <c r="M2612" t="s">
        <v>6359</v>
      </c>
      <c r="N2612" t="s">
        <v>589</v>
      </c>
      <c r="O2612" t="s">
        <v>6366</v>
      </c>
      <c r="P2612" t="s">
        <v>2286</v>
      </c>
    </row>
    <row r="2613" spans="1:18" x14ac:dyDescent="0.45">
      <c r="A2613" t="s">
        <v>496</v>
      </c>
      <c r="B2613">
        <v>118</v>
      </c>
      <c r="C2613" t="s">
        <v>866</v>
      </c>
      <c r="D2613" t="s">
        <v>4733</v>
      </c>
      <c r="E2613" t="s">
        <v>11</v>
      </c>
      <c r="F2613">
        <v>1998</v>
      </c>
      <c r="G2613">
        <v>7.7</v>
      </c>
      <c r="H2613">
        <v>10562387</v>
      </c>
      <c r="I2613">
        <v>18500000</v>
      </c>
      <c r="J2613">
        <f t="shared" si="40"/>
        <v>-7937613</v>
      </c>
      <c r="K2613">
        <f>Table1[[#This Row],[Profit]]*100/Table1[[#This Row],[budget]]</f>
        <v>-42.906016216216216</v>
      </c>
      <c r="M2613" t="s">
        <v>302</v>
      </c>
      <c r="N2613" t="s">
        <v>589</v>
      </c>
    </row>
    <row r="2614" spans="1:18" x14ac:dyDescent="0.45">
      <c r="A2614" t="s">
        <v>1164</v>
      </c>
      <c r="B2614">
        <v>94</v>
      </c>
      <c r="C2614" t="s">
        <v>71</v>
      </c>
      <c r="D2614" t="s">
        <v>4072</v>
      </c>
      <c r="E2614" t="s">
        <v>11</v>
      </c>
      <c r="F2614">
        <v>2012</v>
      </c>
      <c r="G2614">
        <v>6.5</v>
      </c>
      <c r="H2614">
        <v>17120019</v>
      </c>
      <c r="I2614">
        <v>30000000</v>
      </c>
      <c r="J2614">
        <f t="shared" si="40"/>
        <v>-12879981</v>
      </c>
      <c r="K2614">
        <f>Table1[[#This Row],[Profit]]*100/Table1[[#This Row],[budget]]</f>
        <v>-42.93327</v>
      </c>
      <c r="M2614" t="s">
        <v>6359</v>
      </c>
      <c r="N2614" t="s">
        <v>1426</v>
      </c>
    </row>
    <row r="2615" spans="1:18" x14ac:dyDescent="0.45">
      <c r="A2615" t="s">
        <v>960</v>
      </c>
      <c r="B2615">
        <v>90</v>
      </c>
      <c r="C2615" t="s">
        <v>306</v>
      </c>
      <c r="D2615" t="s">
        <v>3655</v>
      </c>
      <c r="E2615" t="s">
        <v>11</v>
      </c>
      <c r="F2615">
        <v>2002</v>
      </c>
      <c r="G2615">
        <v>5.0999999999999996</v>
      </c>
      <c r="H2615">
        <v>24430272</v>
      </c>
      <c r="I2615">
        <v>43000000</v>
      </c>
      <c r="J2615">
        <f t="shared" si="40"/>
        <v>-18569728</v>
      </c>
      <c r="K2615">
        <f>Table1[[#This Row],[Profit]]*100/Table1[[#This Row],[budget]]</f>
        <v>-43.185413953488371</v>
      </c>
      <c r="M2615" t="s">
        <v>2286</v>
      </c>
    </row>
    <row r="2616" spans="1:18" x14ac:dyDescent="0.45">
      <c r="A2616" t="s">
        <v>1027</v>
      </c>
      <c r="B2616">
        <v>86</v>
      </c>
      <c r="C2616" t="s">
        <v>1028</v>
      </c>
      <c r="D2616" t="s">
        <v>3772</v>
      </c>
      <c r="E2616" t="s">
        <v>11</v>
      </c>
      <c r="F2616">
        <v>1998</v>
      </c>
      <c r="G2616">
        <v>6.2</v>
      </c>
      <c r="H2616">
        <v>22717758</v>
      </c>
      <c r="I2616">
        <v>40000000</v>
      </c>
      <c r="J2616">
        <f t="shared" si="40"/>
        <v>-17282242</v>
      </c>
      <c r="K2616">
        <f>Table1[[#This Row],[Profit]]*100/Table1[[#This Row],[budget]]</f>
        <v>-43.205604999999998</v>
      </c>
      <c r="M2616" t="s">
        <v>6362</v>
      </c>
      <c r="N2616" t="s">
        <v>302</v>
      </c>
      <c r="O2616" t="s">
        <v>589</v>
      </c>
      <c r="P2616" t="s">
        <v>6363</v>
      </c>
      <c r="Q2616" t="s">
        <v>6364</v>
      </c>
      <c r="R2616" t="s">
        <v>6365</v>
      </c>
    </row>
    <row r="2617" spans="1:18" x14ac:dyDescent="0.45">
      <c r="A2617" t="s">
        <v>622</v>
      </c>
      <c r="B2617">
        <v>100</v>
      </c>
      <c r="C2617" t="s">
        <v>525</v>
      </c>
      <c r="D2617" t="s">
        <v>3652</v>
      </c>
      <c r="E2617" t="s">
        <v>11</v>
      </c>
      <c r="F2617">
        <v>2005</v>
      </c>
      <c r="G2617">
        <v>4.8</v>
      </c>
      <c r="H2617">
        <v>24407944</v>
      </c>
      <c r="I2617">
        <v>43000000</v>
      </c>
      <c r="J2617">
        <f t="shared" si="40"/>
        <v>-18592056</v>
      </c>
      <c r="K2617">
        <f>Table1[[#This Row],[Profit]]*100/Table1[[#This Row],[budget]]</f>
        <v>-43.237339534883724</v>
      </c>
      <c r="M2617" t="s">
        <v>6359</v>
      </c>
      <c r="N2617" t="s">
        <v>6364</v>
      </c>
      <c r="O2617" t="s">
        <v>1426</v>
      </c>
    </row>
    <row r="2618" spans="1:18" x14ac:dyDescent="0.45">
      <c r="A2618" t="s">
        <v>579</v>
      </c>
      <c r="B2618">
        <v>105</v>
      </c>
      <c r="C2618" t="s">
        <v>259</v>
      </c>
      <c r="D2618" t="s">
        <v>3846</v>
      </c>
      <c r="E2618" t="s">
        <v>11</v>
      </c>
      <c r="F2618">
        <v>2015</v>
      </c>
      <c r="G2618">
        <v>5.4</v>
      </c>
      <c r="H2618">
        <v>20991497</v>
      </c>
      <c r="I2618">
        <v>37000000</v>
      </c>
      <c r="J2618">
        <f t="shared" si="40"/>
        <v>-16008503</v>
      </c>
      <c r="K2618">
        <f>Table1[[#This Row],[Profit]]*100/Table1[[#This Row],[budget]]</f>
        <v>-43.266224324324327</v>
      </c>
      <c r="M2618" t="s">
        <v>589</v>
      </c>
      <c r="N2618" t="s">
        <v>2286</v>
      </c>
    </row>
    <row r="2619" spans="1:18" x14ac:dyDescent="0.45">
      <c r="A2619" t="s">
        <v>2333</v>
      </c>
      <c r="B2619">
        <v>100</v>
      </c>
      <c r="C2619" t="s">
        <v>2334</v>
      </c>
      <c r="D2619" t="s">
        <v>6030</v>
      </c>
      <c r="E2619" t="s">
        <v>11</v>
      </c>
      <c r="F2619">
        <v>2007</v>
      </c>
      <c r="G2619">
        <v>8.1</v>
      </c>
      <c r="H2619">
        <v>1134049</v>
      </c>
      <c r="I2619">
        <v>2000000</v>
      </c>
      <c r="J2619">
        <f t="shared" si="40"/>
        <v>-865951</v>
      </c>
      <c r="K2619">
        <f>Table1[[#This Row],[Profit]]*100/Table1[[#This Row],[budget]]</f>
        <v>-43.297550000000001</v>
      </c>
      <c r="M2619" t="s">
        <v>6367</v>
      </c>
    </row>
    <row r="2620" spans="1:18" x14ac:dyDescent="0.45">
      <c r="A2620" t="s">
        <v>1220</v>
      </c>
      <c r="B2620">
        <v>88</v>
      </c>
      <c r="C2620" t="s">
        <v>302</v>
      </c>
      <c r="D2620" t="s">
        <v>4420</v>
      </c>
      <c r="E2620" t="s">
        <v>11</v>
      </c>
      <c r="F2620">
        <v>2008</v>
      </c>
      <c r="G2620">
        <v>1.9</v>
      </c>
      <c r="H2620">
        <v>14174654</v>
      </c>
      <c r="I2620">
        <v>25000000</v>
      </c>
      <c r="J2620">
        <f t="shared" si="40"/>
        <v>-10825346</v>
      </c>
      <c r="K2620">
        <f>Table1[[#This Row],[Profit]]*100/Table1[[#This Row],[budget]]</f>
        <v>-43.301383999999999</v>
      </c>
    </row>
    <row r="2621" spans="1:18" x14ac:dyDescent="0.45">
      <c r="A2621" t="s">
        <v>12</v>
      </c>
      <c r="B2621">
        <v>102</v>
      </c>
      <c r="C2621" t="s">
        <v>456</v>
      </c>
      <c r="D2621" t="s">
        <v>4519</v>
      </c>
      <c r="E2621" t="s">
        <v>11</v>
      </c>
      <c r="F2621">
        <v>2005</v>
      </c>
      <c r="G2621">
        <v>6.6</v>
      </c>
      <c r="H2621">
        <v>12469811</v>
      </c>
      <c r="I2621">
        <v>22000000</v>
      </c>
      <c r="J2621">
        <f t="shared" si="40"/>
        <v>-9530189</v>
      </c>
      <c r="K2621">
        <f>Table1[[#This Row],[Profit]]*100/Table1[[#This Row],[budget]]</f>
        <v>-43.319040909090909</v>
      </c>
      <c r="M2621" t="s">
        <v>589</v>
      </c>
    </row>
    <row r="2622" spans="1:18" x14ac:dyDescent="0.45">
      <c r="A2622" t="s">
        <v>706</v>
      </c>
      <c r="B2622">
        <v>94</v>
      </c>
      <c r="C2622" t="s">
        <v>472</v>
      </c>
      <c r="D2622" t="s">
        <v>3222</v>
      </c>
      <c r="E2622" t="s">
        <v>11</v>
      </c>
      <c r="F2622">
        <v>1999</v>
      </c>
      <c r="G2622">
        <v>4.9000000000000004</v>
      </c>
      <c r="H2622">
        <v>36830057</v>
      </c>
      <c r="I2622">
        <v>65000000</v>
      </c>
      <c r="J2622">
        <f t="shared" si="40"/>
        <v>-28169943</v>
      </c>
      <c r="K2622">
        <f>Table1[[#This Row],[Profit]]*100/Table1[[#This Row],[budget]]</f>
        <v>-43.338373846153843</v>
      </c>
      <c r="M2622" t="s">
        <v>6363</v>
      </c>
      <c r="N2622" t="s">
        <v>1630</v>
      </c>
    </row>
    <row r="2623" spans="1:18" x14ac:dyDescent="0.45">
      <c r="A2623" t="s">
        <v>1412</v>
      </c>
      <c r="B2623">
        <v>88</v>
      </c>
      <c r="C2623" t="s">
        <v>187</v>
      </c>
      <c r="D2623" t="s">
        <v>4471</v>
      </c>
      <c r="E2623" t="s">
        <v>11</v>
      </c>
      <c r="F2623">
        <v>2000</v>
      </c>
      <c r="G2623">
        <v>5.6</v>
      </c>
      <c r="H2623">
        <v>13019253</v>
      </c>
      <c r="I2623">
        <v>23000000</v>
      </c>
      <c r="J2623">
        <f t="shared" si="40"/>
        <v>-9980747</v>
      </c>
      <c r="K2623">
        <f>Table1[[#This Row],[Profit]]*100/Table1[[#This Row],[budget]]</f>
        <v>-43.394552173913041</v>
      </c>
      <c r="M2623" t="s">
        <v>6359</v>
      </c>
    </row>
    <row r="2624" spans="1:18" x14ac:dyDescent="0.45">
      <c r="A2624" t="s">
        <v>1255</v>
      </c>
      <c r="B2624">
        <v>102</v>
      </c>
      <c r="C2624" t="s">
        <v>748</v>
      </c>
      <c r="D2624" t="s">
        <v>5530</v>
      </c>
      <c r="E2624" t="s">
        <v>11</v>
      </c>
      <c r="F2624">
        <v>2002</v>
      </c>
      <c r="G2624">
        <v>6</v>
      </c>
      <c r="H2624">
        <v>4239767</v>
      </c>
      <c r="I2624">
        <v>7500000</v>
      </c>
      <c r="J2624">
        <f t="shared" si="40"/>
        <v>-3260233</v>
      </c>
      <c r="K2624">
        <f>Table1[[#This Row],[Profit]]*100/Table1[[#This Row],[budget]]</f>
        <v>-43.469773333333336</v>
      </c>
      <c r="M2624" t="s">
        <v>589</v>
      </c>
      <c r="N2624" t="s">
        <v>2286</v>
      </c>
      <c r="O2624" t="s">
        <v>6361</v>
      </c>
    </row>
    <row r="2625" spans="1:16" x14ac:dyDescent="0.45">
      <c r="A2625" t="s">
        <v>779</v>
      </c>
      <c r="B2625">
        <v>88</v>
      </c>
      <c r="C2625" t="s">
        <v>90</v>
      </c>
      <c r="D2625" t="s">
        <v>3401</v>
      </c>
      <c r="E2625" t="s">
        <v>11</v>
      </c>
      <c r="F2625">
        <v>2012</v>
      </c>
      <c r="G2625">
        <v>6.7</v>
      </c>
      <c r="H2625">
        <v>31051126</v>
      </c>
      <c r="I2625">
        <v>55000000</v>
      </c>
      <c r="J2625">
        <f t="shared" si="40"/>
        <v>-23948874</v>
      </c>
      <c r="K2625">
        <f>Table1[[#This Row],[Profit]]*100/Table1[[#This Row],[budget]]</f>
        <v>-43.543407272727272</v>
      </c>
      <c r="M2625" t="s">
        <v>6362</v>
      </c>
      <c r="N2625" t="s">
        <v>302</v>
      </c>
      <c r="O2625" t="s">
        <v>6363</v>
      </c>
    </row>
    <row r="2626" spans="1:16" x14ac:dyDescent="0.45">
      <c r="A2626" t="s">
        <v>688</v>
      </c>
      <c r="B2626">
        <v>108</v>
      </c>
      <c r="C2626" t="s">
        <v>396</v>
      </c>
      <c r="D2626" t="s">
        <v>4141</v>
      </c>
      <c r="E2626" t="s">
        <v>11</v>
      </c>
      <c r="F2626">
        <v>2007</v>
      </c>
      <c r="G2626">
        <v>5.9</v>
      </c>
      <c r="H2626">
        <v>16930884</v>
      </c>
      <c r="I2626">
        <v>30000000</v>
      </c>
      <c r="J2626">
        <f t="shared" ref="J2626:J2689" si="41">H2626-I2626</f>
        <v>-13069116</v>
      </c>
      <c r="K2626">
        <f>Table1[[#This Row],[Profit]]*100/Table1[[#This Row],[budget]]</f>
        <v>-43.563720000000004</v>
      </c>
      <c r="M2626" t="s">
        <v>589</v>
      </c>
      <c r="N2626" t="s">
        <v>6366</v>
      </c>
      <c r="O2626" t="s">
        <v>1426</v>
      </c>
    </row>
    <row r="2627" spans="1:16" x14ac:dyDescent="0.45">
      <c r="A2627" t="s">
        <v>1376</v>
      </c>
      <c r="B2627">
        <v>101</v>
      </c>
      <c r="C2627" t="s">
        <v>479</v>
      </c>
      <c r="D2627" t="s">
        <v>4380</v>
      </c>
      <c r="E2627" t="s">
        <v>11</v>
      </c>
      <c r="F2627">
        <v>1996</v>
      </c>
      <c r="G2627">
        <v>5.4</v>
      </c>
      <c r="H2627">
        <v>14095303</v>
      </c>
      <c r="I2627">
        <v>25000000</v>
      </c>
      <c r="J2627">
        <f t="shared" si="41"/>
        <v>-10904697</v>
      </c>
      <c r="K2627">
        <f>Table1[[#This Row],[Profit]]*100/Table1[[#This Row],[budget]]</f>
        <v>-43.618788000000002</v>
      </c>
      <c r="M2627" t="s">
        <v>6359</v>
      </c>
      <c r="N2627" t="s">
        <v>6366</v>
      </c>
      <c r="O2627" t="s">
        <v>2286</v>
      </c>
      <c r="P2627" t="s">
        <v>1426</v>
      </c>
    </row>
    <row r="2628" spans="1:16" x14ac:dyDescent="0.45">
      <c r="A2628" t="s">
        <v>674</v>
      </c>
      <c r="B2628">
        <v>122</v>
      </c>
      <c r="C2628" t="s">
        <v>456</v>
      </c>
      <c r="D2628" t="s">
        <v>5205</v>
      </c>
      <c r="E2628" t="s">
        <v>11</v>
      </c>
      <c r="F2628">
        <v>2006</v>
      </c>
      <c r="G2628">
        <v>6.2</v>
      </c>
      <c r="H2628">
        <v>6754898</v>
      </c>
      <c r="I2628">
        <v>12000000</v>
      </c>
      <c r="J2628">
        <f t="shared" si="41"/>
        <v>-5245102</v>
      </c>
      <c r="K2628">
        <f>Table1[[#This Row],[Profit]]*100/Table1[[#This Row],[budget]]</f>
        <v>-43.709183333333335</v>
      </c>
      <c r="M2628" t="s">
        <v>589</v>
      </c>
    </row>
    <row r="2629" spans="1:16" x14ac:dyDescent="0.45">
      <c r="A2629" t="s">
        <v>102</v>
      </c>
      <c r="B2629">
        <v>113</v>
      </c>
      <c r="C2629" t="s">
        <v>21</v>
      </c>
      <c r="D2629" t="s">
        <v>2637</v>
      </c>
      <c r="E2629" t="s">
        <v>11</v>
      </c>
      <c r="F2629">
        <v>2014</v>
      </c>
      <c r="G2629">
        <v>7.9</v>
      </c>
      <c r="H2629">
        <v>100189501</v>
      </c>
      <c r="I2629">
        <v>178000000</v>
      </c>
      <c r="J2629">
        <f t="shared" si="41"/>
        <v>-77810499</v>
      </c>
      <c r="K2629">
        <f>Table1[[#This Row],[Profit]]*100/Table1[[#This Row],[budget]]</f>
        <v>-43.713763483146067</v>
      </c>
      <c r="M2629" t="s">
        <v>178</v>
      </c>
      <c r="N2629" t="s">
        <v>1630</v>
      </c>
    </row>
    <row r="2630" spans="1:16" x14ac:dyDescent="0.45">
      <c r="A2630" t="s">
        <v>930</v>
      </c>
      <c r="B2630">
        <v>88</v>
      </c>
      <c r="C2630" t="s">
        <v>60</v>
      </c>
      <c r="D2630" t="s">
        <v>3542</v>
      </c>
      <c r="E2630" t="s">
        <v>11</v>
      </c>
      <c r="F2630">
        <v>2006</v>
      </c>
      <c r="G2630">
        <v>5.9</v>
      </c>
      <c r="H2630">
        <v>28133159</v>
      </c>
      <c r="I2630">
        <v>50000000</v>
      </c>
      <c r="J2630">
        <f t="shared" si="41"/>
        <v>-21866841</v>
      </c>
      <c r="K2630">
        <f>Table1[[#This Row],[Profit]]*100/Table1[[#This Row],[budget]]</f>
        <v>-43.733682000000002</v>
      </c>
      <c r="M2630" t="s">
        <v>6362</v>
      </c>
      <c r="N2630" t="s">
        <v>302</v>
      </c>
      <c r="O2630" t="s">
        <v>6363</v>
      </c>
      <c r="P2630" t="s">
        <v>6364</v>
      </c>
    </row>
    <row r="2631" spans="1:16" x14ac:dyDescent="0.45">
      <c r="A2631" t="s">
        <v>1134</v>
      </c>
      <c r="B2631">
        <v>109</v>
      </c>
      <c r="C2631" t="s">
        <v>392</v>
      </c>
      <c r="D2631" t="s">
        <v>3932</v>
      </c>
      <c r="E2631" t="s">
        <v>11</v>
      </c>
      <c r="F2631">
        <v>2013</v>
      </c>
      <c r="G2631">
        <v>6.2</v>
      </c>
      <c r="H2631">
        <v>19692608</v>
      </c>
      <c r="I2631">
        <v>35000000</v>
      </c>
      <c r="J2631">
        <f t="shared" si="41"/>
        <v>-15307392</v>
      </c>
      <c r="K2631">
        <f>Table1[[#This Row],[Profit]]*100/Table1[[#This Row],[budget]]</f>
        <v>-43.735405714285712</v>
      </c>
      <c r="M2631" t="s">
        <v>589</v>
      </c>
      <c r="N2631" t="s">
        <v>1426</v>
      </c>
    </row>
    <row r="2632" spans="1:16" x14ac:dyDescent="0.45">
      <c r="A2632" t="s">
        <v>43</v>
      </c>
      <c r="B2632">
        <v>128</v>
      </c>
      <c r="C2632" t="s">
        <v>173</v>
      </c>
      <c r="D2632" t="s">
        <v>3154</v>
      </c>
      <c r="E2632" t="s">
        <v>11</v>
      </c>
      <c r="F2632">
        <v>2008</v>
      </c>
      <c r="G2632">
        <v>7.1</v>
      </c>
      <c r="H2632">
        <v>39380442</v>
      </c>
      <c r="I2632">
        <v>70000000</v>
      </c>
      <c r="J2632">
        <f t="shared" si="41"/>
        <v>-30619558</v>
      </c>
      <c r="K2632">
        <f>Table1[[#This Row],[Profit]]*100/Table1[[#This Row],[budget]]</f>
        <v>-43.742225714285716</v>
      </c>
      <c r="M2632" t="s">
        <v>589</v>
      </c>
      <c r="N2632" t="s">
        <v>1426</v>
      </c>
    </row>
    <row r="2633" spans="1:16" x14ac:dyDescent="0.45">
      <c r="A2633" t="s">
        <v>352</v>
      </c>
      <c r="B2633">
        <v>114</v>
      </c>
      <c r="C2633" t="s">
        <v>491</v>
      </c>
      <c r="D2633" t="s">
        <v>2954</v>
      </c>
      <c r="E2633" t="s">
        <v>11</v>
      </c>
      <c r="F2633">
        <v>1998</v>
      </c>
      <c r="G2633">
        <v>5.6</v>
      </c>
      <c r="H2633">
        <v>50628009</v>
      </c>
      <c r="I2633">
        <v>90000000</v>
      </c>
      <c r="J2633">
        <f t="shared" si="41"/>
        <v>-39371991</v>
      </c>
      <c r="K2633">
        <f>Table1[[#This Row],[Profit]]*100/Table1[[#This Row],[budget]]</f>
        <v>-43.746656666666667</v>
      </c>
      <c r="M2633" t="s">
        <v>178</v>
      </c>
      <c r="N2633" t="s">
        <v>6363</v>
      </c>
      <c r="O2633" t="s">
        <v>6364</v>
      </c>
      <c r="P2633" t="s">
        <v>1426</v>
      </c>
    </row>
    <row r="2634" spans="1:16" x14ac:dyDescent="0.45">
      <c r="A2634" t="s">
        <v>154</v>
      </c>
      <c r="B2634">
        <v>114</v>
      </c>
      <c r="C2634" t="s">
        <v>127</v>
      </c>
      <c r="D2634" t="s">
        <v>2833</v>
      </c>
      <c r="E2634" t="s">
        <v>11</v>
      </c>
      <c r="F2634">
        <v>2013</v>
      </c>
      <c r="G2634">
        <v>6.7</v>
      </c>
      <c r="H2634">
        <v>61656849</v>
      </c>
      <c r="I2634">
        <v>110000000</v>
      </c>
      <c r="J2634">
        <f t="shared" si="41"/>
        <v>-48343151</v>
      </c>
      <c r="K2634">
        <f>Table1[[#This Row],[Profit]]*100/Table1[[#This Row],[budget]]</f>
        <v>-43.948319090909088</v>
      </c>
      <c r="M2634" t="s">
        <v>1630</v>
      </c>
    </row>
    <row r="2635" spans="1:16" x14ac:dyDescent="0.45">
      <c r="A2635" t="s">
        <v>936</v>
      </c>
      <c r="B2635">
        <v>86</v>
      </c>
      <c r="C2635" t="s">
        <v>937</v>
      </c>
      <c r="D2635" t="s">
        <v>3618</v>
      </c>
      <c r="E2635" t="s">
        <v>11</v>
      </c>
      <c r="F2635">
        <v>2009</v>
      </c>
      <c r="G2635">
        <v>5.4</v>
      </c>
      <c r="H2635">
        <v>25200412</v>
      </c>
      <c r="I2635">
        <v>45000000</v>
      </c>
      <c r="J2635">
        <f t="shared" si="41"/>
        <v>-19799588</v>
      </c>
      <c r="K2635">
        <f>Table1[[#This Row],[Profit]]*100/Table1[[#This Row],[budget]]</f>
        <v>-43.999084444444442</v>
      </c>
      <c r="M2635" t="s">
        <v>302</v>
      </c>
      <c r="N2635" t="s">
        <v>6363</v>
      </c>
      <c r="O2635" t="s">
        <v>6364</v>
      </c>
      <c r="P2635" t="s">
        <v>1630</v>
      </c>
    </row>
    <row r="2636" spans="1:16" x14ac:dyDescent="0.45">
      <c r="A2636" t="s">
        <v>50</v>
      </c>
      <c r="B2636">
        <v>104</v>
      </c>
      <c r="C2636" t="s">
        <v>200</v>
      </c>
      <c r="D2636" t="s">
        <v>2976</v>
      </c>
      <c r="E2636" t="s">
        <v>11</v>
      </c>
      <c r="F2636">
        <v>2003</v>
      </c>
      <c r="G2636">
        <v>6.7</v>
      </c>
      <c r="H2636">
        <v>47592825</v>
      </c>
      <c r="I2636">
        <v>85000000</v>
      </c>
      <c r="J2636">
        <f t="shared" si="41"/>
        <v>-37407175</v>
      </c>
      <c r="K2636">
        <f>Table1[[#This Row],[Profit]]*100/Table1[[#This Row],[budget]]</f>
        <v>-44.008441176470591</v>
      </c>
      <c r="M2636" t="s">
        <v>178</v>
      </c>
      <c r="N2636" t="s">
        <v>302</v>
      </c>
      <c r="O2636" t="s">
        <v>1426</v>
      </c>
    </row>
    <row r="2637" spans="1:16" x14ac:dyDescent="0.45">
      <c r="A2637" t="s">
        <v>1377</v>
      </c>
      <c r="B2637">
        <v>85</v>
      </c>
      <c r="C2637" t="s">
        <v>187</v>
      </c>
      <c r="D2637" t="s">
        <v>4381</v>
      </c>
      <c r="E2637" t="s">
        <v>11</v>
      </c>
      <c r="F2637">
        <v>2002</v>
      </c>
      <c r="G2637">
        <v>5.0999999999999996</v>
      </c>
      <c r="H2637">
        <v>13973532</v>
      </c>
      <c r="I2637">
        <v>25000000</v>
      </c>
      <c r="J2637">
        <f t="shared" si="41"/>
        <v>-11026468</v>
      </c>
      <c r="K2637">
        <f>Table1[[#This Row],[Profit]]*100/Table1[[#This Row],[budget]]</f>
        <v>-44.105871999999998</v>
      </c>
      <c r="M2637" t="s">
        <v>6359</v>
      </c>
    </row>
    <row r="2638" spans="1:16" x14ac:dyDescent="0.45">
      <c r="A2638" t="s">
        <v>949</v>
      </c>
      <c r="B2638">
        <v>97</v>
      </c>
      <c r="C2638" t="s">
        <v>259</v>
      </c>
      <c r="D2638" t="s">
        <v>4998</v>
      </c>
      <c r="E2638" t="s">
        <v>11</v>
      </c>
      <c r="F2638">
        <v>2002</v>
      </c>
      <c r="G2638">
        <v>6.9</v>
      </c>
      <c r="H2638">
        <v>8378141</v>
      </c>
      <c r="I2638">
        <v>15000000</v>
      </c>
      <c r="J2638">
        <f t="shared" si="41"/>
        <v>-6621859</v>
      </c>
      <c r="K2638">
        <f>Table1[[#This Row],[Profit]]*100/Table1[[#This Row],[budget]]</f>
        <v>-44.145726666666668</v>
      </c>
      <c r="M2638" t="s">
        <v>589</v>
      </c>
      <c r="N2638" t="s">
        <v>2286</v>
      </c>
    </row>
    <row r="2639" spans="1:16" x14ac:dyDescent="0.45">
      <c r="A2639" t="s">
        <v>282</v>
      </c>
      <c r="B2639">
        <v>102</v>
      </c>
      <c r="C2639" t="s">
        <v>302</v>
      </c>
      <c r="D2639" t="s">
        <v>4646</v>
      </c>
      <c r="E2639" t="s">
        <v>11</v>
      </c>
      <c r="F2639">
        <v>2008</v>
      </c>
      <c r="G2639">
        <v>6.4</v>
      </c>
      <c r="H2639">
        <v>11169531</v>
      </c>
      <c r="I2639">
        <v>20000000</v>
      </c>
      <c r="J2639">
        <f t="shared" si="41"/>
        <v>-8830469</v>
      </c>
      <c r="K2639">
        <f>Table1[[#This Row],[Profit]]*100/Table1[[#This Row],[budget]]</f>
        <v>-44.152344999999997</v>
      </c>
    </row>
    <row r="2640" spans="1:16" x14ac:dyDescent="0.45">
      <c r="A2640" t="s">
        <v>165</v>
      </c>
      <c r="B2640">
        <v>99</v>
      </c>
      <c r="C2640" t="s">
        <v>13</v>
      </c>
      <c r="D2640" t="s">
        <v>2698</v>
      </c>
      <c r="E2640" t="s">
        <v>11</v>
      </c>
      <c r="F2640">
        <v>2012</v>
      </c>
      <c r="G2640">
        <v>5.8</v>
      </c>
      <c r="H2640">
        <v>83640426</v>
      </c>
      <c r="I2640">
        <v>150000000</v>
      </c>
      <c r="J2640">
        <f t="shared" si="41"/>
        <v>-66359574</v>
      </c>
      <c r="K2640">
        <f>Table1[[#This Row],[Profit]]*100/Table1[[#This Row],[budget]]</f>
        <v>-44.239716000000001</v>
      </c>
      <c r="M2640" t="s">
        <v>178</v>
      </c>
      <c r="N2640" t="s">
        <v>6364</v>
      </c>
    </row>
    <row r="2641" spans="1:16" x14ac:dyDescent="0.45">
      <c r="A2641" t="s">
        <v>706</v>
      </c>
      <c r="B2641">
        <v>110</v>
      </c>
      <c r="C2641" t="s">
        <v>306</v>
      </c>
      <c r="D2641" t="s">
        <v>4284</v>
      </c>
      <c r="E2641" t="s">
        <v>11</v>
      </c>
      <c r="F2641">
        <v>2004</v>
      </c>
      <c r="G2641">
        <v>5.2</v>
      </c>
      <c r="H2641">
        <v>14469428</v>
      </c>
      <c r="I2641">
        <v>26000000</v>
      </c>
      <c r="J2641">
        <f t="shared" si="41"/>
        <v>-11530572</v>
      </c>
      <c r="K2641">
        <f>Table1[[#This Row],[Profit]]*100/Table1[[#This Row],[budget]]</f>
        <v>-44.348353846153849</v>
      </c>
      <c r="M2641" t="s">
        <v>2286</v>
      </c>
    </row>
    <row r="2642" spans="1:16" x14ac:dyDescent="0.45">
      <c r="A2642" t="s">
        <v>1185</v>
      </c>
      <c r="B2642">
        <v>102</v>
      </c>
      <c r="C2642" t="s">
        <v>306</v>
      </c>
      <c r="D2642" t="s">
        <v>4036</v>
      </c>
      <c r="E2642" t="s">
        <v>11</v>
      </c>
      <c r="F2642">
        <v>2010</v>
      </c>
      <c r="G2642">
        <v>6.3</v>
      </c>
      <c r="H2642">
        <v>17797316</v>
      </c>
      <c r="I2642">
        <v>32000000</v>
      </c>
      <c r="J2642">
        <f t="shared" si="41"/>
        <v>-14202684</v>
      </c>
      <c r="K2642">
        <f>Table1[[#This Row],[Profit]]*100/Table1[[#This Row],[budget]]</f>
        <v>-44.383387499999998</v>
      </c>
      <c r="M2642" t="s">
        <v>2286</v>
      </c>
    </row>
    <row r="2643" spans="1:16" x14ac:dyDescent="0.45">
      <c r="A2643" t="s">
        <v>384</v>
      </c>
      <c r="B2643">
        <v>108</v>
      </c>
      <c r="C2643" t="s">
        <v>71</v>
      </c>
      <c r="D2643" t="s">
        <v>4520</v>
      </c>
      <c r="E2643" t="s">
        <v>11</v>
      </c>
      <c r="F2643">
        <v>2009</v>
      </c>
      <c r="G2643">
        <v>5.6</v>
      </c>
      <c r="H2643">
        <v>12232937</v>
      </c>
      <c r="I2643">
        <v>22000000</v>
      </c>
      <c r="J2643">
        <f t="shared" si="41"/>
        <v>-9767063</v>
      </c>
      <c r="K2643">
        <f>Table1[[#This Row],[Profit]]*100/Table1[[#This Row],[budget]]</f>
        <v>-44.395740909090911</v>
      </c>
      <c r="M2643" t="s">
        <v>6359</v>
      </c>
      <c r="N2643" t="s">
        <v>1426</v>
      </c>
    </row>
    <row r="2644" spans="1:16" x14ac:dyDescent="0.45">
      <c r="A2644" t="s">
        <v>1414</v>
      </c>
      <c r="B2644">
        <v>98</v>
      </c>
      <c r="C2644" t="s">
        <v>589</v>
      </c>
      <c r="D2644" t="s">
        <v>4474</v>
      </c>
      <c r="E2644" t="s">
        <v>11</v>
      </c>
      <c r="F2644">
        <v>1996</v>
      </c>
      <c r="G2644">
        <v>6.7</v>
      </c>
      <c r="H2644">
        <v>12782508</v>
      </c>
      <c r="I2644">
        <v>23000000</v>
      </c>
      <c r="J2644">
        <f t="shared" si="41"/>
        <v>-10217492</v>
      </c>
      <c r="K2644">
        <f>Table1[[#This Row],[Profit]]*100/Table1[[#This Row],[budget]]</f>
        <v>-44.423878260869564</v>
      </c>
    </row>
    <row r="2645" spans="1:16" x14ac:dyDescent="0.45">
      <c r="A2645" t="s">
        <v>1130</v>
      </c>
      <c r="B2645">
        <v>76</v>
      </c>
      <c r="C2645" t="s">
        <v>1131</v>
      </c>
      <c r="D2645" t="s">
        <v>3930</v>
      </c>
      <c r="E2645" t="s">
        <v>11</v>
      </c>
      <c r="F2645">
        <v>2005</v>
      </c>
      <c r="G2645">
        <v>5.6</v>
      </c>
      <c r="H2645">
        <v>19447478</v>
      </c>
      <c r="I2645">
        <v>35000000</v>
      </c>
      <c r="J2645">
        <f t="shared" si="41"/>
        <v>-15552522</v>
      </c>
      <c r="K2645">
        <f>Table1[[#This Row],[Profit]]*100/Table1[[#This Row],[budget]]</f>
        <v>-44.435777142857141</v>
      </c>
      <c r="M2645" t="s">
        <v>6362</v>
      </c>
      <c r="N2645" t="s">
        <v>302</v>
      </c>
      <c r="O2645" t="s">
        <v>6363</v>
      </c>
      <c r="P2645" t="s">
        <v>6368</v>
      </c>
    </row>
    <row r="2646" spans="1:16" x14ac:dyDescent="0.45">
      <c r="A2646" t="s">
        <v>14</v>
      </c>
      <c r="B2646">
        <v>98</v>
      </c>
      <c r="C2646" t="s">
        <v>259</v>
      </c>
      <c r="D2646" t="s">
        <v>4806</v>
      </c>
      <c r="E2646" t="s">
        <v>11</v>
      </c>
      <c r="F2646">
        <v>2009</v>
      </c>
      <c r="G2646">
        <v>7.1</v>
      </c>
      <c r="H2646">
        <v>9430988</v>
      </c>
      <c r="I2646">
        <v>17000000</v>
      </c>
      <c r="J2646">
        <f t="shared" si="41"/>
        <v>-7569012</v>
      </c>
      <c r="K2646">
        <f>Table1[[#This Row],[Profit]]*100/Table1[[#This Row],[budget]]</f>
        <v>-44.523600000000002</v>
      </c>
      <c r="M2646" t="s">
        <v>589</v>
      </c>
      <c r="N2646" t="s">
        <v>2286</v>
      </c>
    </row>
    <row r="2647" spans="1:16" x14ac:dyDescent="0.45">
      <c r="A2647" t="s">
        <v>862</v>
      </c>
      <c r="B2647">
        <v>131</v>
      </c>
      <c r="C2647" t="s">
        <v>392</v>
      </c>
      <c r="D2647" t="s">
        <v>3519</v>
      </c>
      <c r="E2647" t="s">
        <v>11</v>
      </c>
      <c r="F2647">
        <v>2007</v>
      </c>
      <c r="G2647">
        <v>6.2</v>
      </c>
      <c r="H2647">
        <v>27667947</v>
      </c>
      <c r="I2647">
        <v>50000000</v>
      </c>
      <c r="J2647">
        <f t="shared" si="41"/>
        <v>-22332053</v>
      </c>
      <c r="K2647">
        <f>Table1[[#This Row],[Profit]]*100/Table1[[#This Row],[budget]]</f>
        <v>-44.664105999999997</v>
      </c>
      <c r="M2647" t="s">
        <v>589</v>
      </c>
      <c r="N2647" t="s">
        <v>1426</v>
      </c>
    </row>
    <row r="2648" spans="1:16" x14ac:dyDescent="0.45">
      <c r="A2648" t="s">
        <v>903</v>
      </c>
      <c r="B2648">
        <v>103</v>
      </c>
      <c r="C2648" t="s">
        <v>1524</v>
      </c>
      <c r="D2648" t="s">
        <v>4647</v>
      </c>
      <c r="E2648" t="s">
        <v>11</v>
      </c>
      <c r="F2648">
        <v>2005</v>
      </c>
      <c r="G2648">
        <v>7.1</v>
      </c>
      <c r="H2648">
        <v>11034436</v>
      </c>
      <c r="I2648">
        <v>20000000</v>
      </c>
      <c r="J2648">
        <f t="shared" si="41"/>
        <v>-8965564</v>
      </c>
      <c r="K2648">
        <f>Table1[[#This Row],[Profit]]*100/Table1[[#This Row],[budget]]</f>
        <v>-44.827820000000003</v>
      </c>
      <c r="M2648" t="s">
        <v>589</v>
      </c>
      <c r="N2648" t="s">
        <v>6360</v>
      </c>
      <c r="O2648" t="s">
        <v>6368</v>
      </c>
    </row>
    <row r="2649" spans="1:16" x14ac:dyDescent="0.45">
      <c r="A2649" t="s">
        <v>990</v>
      </c>
      <c r="B2649">
        <v>99</v>
      </c>
      <c r="C2649" t="s">
        <v>1135</v>
      </c>
      <c r="D2649" t="s">
        <v>3933</v>
      </c>
      <c r="E2649" t="s">
        <v>11</v>
      </c>
      <c r="F2649">
        <v>2005</v>
      </c>
      <c r="G2649">
        <v>5</v>
      </c>
      <c r="H2649">
        <v>19294901</v>
      </c>
      <c r="I2649">
        <v>35000000</v>
      </c>
      <c r="J2649">
        <f t="shared" si="41"/>
        <v>-15705099</v>
      </c>
      <c r="K2649">
        <f>Table1[[#This Row],[Profit]]*100/Table1[[#This Row],[budget]]</f>
        <v>-44.87171142857143</v>
      </c>
      <c r="M2649" t="s">
        <v>999</v>
      </c>
    </row>
    <row r="2650" spans="1:16" x14ac:dyDescent="0.45">
      <c r="A2650" t="s">
        <v>2029</v>
      </c>
      <c r="B2650">
        <v>97</v>
      </c>
      <c r="C2650" t="s">
        <v>187</v>
      </c>
      <c r="D2650" t="s">
        <v>5531</v>
      </c>
      <c r="E2650" t="s">
        <v>11</v>
      </c>
      <c r="F2650">
        <v>2008</v>
      </c>
      <c r="G2650">
        <v>3.1</v>
      </c>
      <c r="H2650">
        <v>4131640</v>
      </c>
      <c r="I2650">
        <v>7500000</v>
      </c>
      <c r="J2650">
        <f t="shared" si="41"/>
        <v>-3368360</v>
      </c>
      <c r="K2650">
        <f>Table1[[#This Row],[Profit]]*100/Table1[[#This Row],[budget]]</f>
        <v>-44.911466666666669</v>
      </c>
      <c r="M2650" t="s">
        <v>6359</v>
      </c>
    </row>
    <row r="2651" spans="1:16" x14ac:dyDescent="0.45">
      <c r="A2651" t="s">
        <v>2330</v>
      </c>
      <c r="B2651">
        <v>120</v>
      </c>
      <c r="C2651" t="s">
        <v>178</v>
      </c>
      <c r="D2651" t="s">
        <v>6027</v>
      </c>
      <c r="E2651" t="s">
        <v>11</v>
      </c>
      <c r="F2651">
        <v>2003</v>
      </c>
      <c r="G2651">
        <v>3.3</v>
      </c>
      <c r="H2651">
        <v>1098224</v>
      </c>
      <c r="I2651">
        <v>2000000</v>
      </c>
      <c r="J2651">
        <f t="shared" si="41"/>
        <v>-901776</v>
      </c>
      <c r="K2651">
        <f>Table1[[#This Row],[Profit]]*100/Table1[[#This Row],[budget]]</f>
        <v>-45.088799999999999</v>
      </c>
    </row>
    <row r="2652" spans="1:16" x14ac:dyDescent="0.45">
      <c r="A2652" t="s">
        <v>712</v>
      </c>
      <c r="B2652">
        <v>111</v>
      </c>
      <c r="C2652" t="s">
        <v>88</v>
      </c>
      <c r="D2652" t="s">
        <v>3304</v>
      </c>
      <c r="E2652" t="s">
        <v>11</v>
      </c>
      <c r="F2652">
        <v>1998</v>
      </c>
      <c r="G2652">
        <v>6.1</v>
      </c>
      <c r="H2652">
        <v>32940507</v>
      </c>
      <c r="I2652">
        <v>60000000</v>
      </c>
      <c r="J2652">
        <f t="shared" si="41"/>
        <v>-27059493</v>
      </c>
      <c r="K2652">
        <f>Table1[[#This Row],[Profit]]*100/Table1[[#This Row],[budget]]</f>
        <v>-45.099155000000003</v>
      </c>
      <c r="M2652" t="s">
        <v>6359</v>
      </c>
      <c r="N2652" t="s">
        <v>589</v>
      </c>
      <c r="O2652" t="s">
        <v>1426</v>
      </c>
    </row>
    <row r="2653" spans="1:16" x14ac:dyDescent="0.45">
      <c r="A2653" t="s">
        <v>254</v>
      </c>
      <c r="B2653">
        <v>134</v>
      </c>
      <c r="C2653" t="s">
        <v>51</v>
      </c>
      <c r="D2653" t="s">
        <v>2841</v>
      </c>
      <c r="E2653" t="s">
        <v>11</v>
      </c>
      <c r="F2653">
        <v>2004</v>
      </c>
      <c r="G2653">
        <v>6.7</v>
      </c>
      <c r="H2653">
        <v>57637485</v>
      </c>
      <c r="I2653">
        <v>105000000</v>
      </c>
      <c r="J2653">
        <f t="shared" si="41"/>
        <v>-47362515</v>
      </c>
      <c r="K2653">
        <f>Table1[[#This Row],[Profit]]*100/Table1[[#This Row],[budget]]</f>
        <v>-45.10715714285714</v>
      </c>
      <c r="M2653" t="s">
        <v>178</v>
      </c>
      <c r="N2653" t="s">
        <v>1630</v>
      </c>
      <c r="O2653" t="s">
        <v>1426</v>
      </c>
    </row>
    <row r="2654" spans="1:16" x14ac:dyDescent="0.45">
      <c r="A2654" t="s">
        <v>1396</v>
      </c>
      <c r="B2654">
        <v>120</v>
      </c>
      <c r="C2654" t="s">
        <v>1932</v>
      </c>
      <c r="D2654" t="s">
        <v>5355</v>
      </c>
      <c r="E2654" t="s">
        <v>11</v>
      </c>
      <c r="F2654">
        <v>2006</v>
      </c>
      <c r="G2654">
        <v>7.3</v>
      </c>
      <c r="H2654">
        <v>5484375</v>
      </c>
      <c r="I2654">
        <v>10000000</v>
      </c>
      <c r="J2654">
        <f t="shared" si="41"/>
        <v>-4515625</v>
      </c>
      <c r="K2654">
        <f>Table1[[#This Row],[Profit]]*100/Table1[[#This Row],[budget]]</f>
        <v>-45.15625</v>
      </c>
      <c r="M2654" t="s">
        <v>6358</v>
      </c>
      <c r="N2654" t="s">
        <v>589</v>
      </c>
      <c r="O2654" t="s">
        <v>6368</v>
      </c>
    </row>
    <row r="2655" spans="1:16" x14ac:dyDescent="0.45">
      <c r="A2655" t="s">
        <v>133</v>
      </c>
      <c r="B2655">
        <v>127</v>
      </c>
      <c r="C2655" t="s">
        <v>592</v>
      </c>
      <c r="D2655" t="s">
        <v>3138</v>
      </c>
      <c r="E2655" t="s">
        <v>11</v>
      </c>
      <c r="F2655">
        <v>2007</v>
      </c>
      <c r="G2655">
        <v>7.7</v>
      </c>
      <c r="H2655">
        <v>38345403</v>
      </c>
      <c r="I2655">
        <v>70000000</v>
      </c>
      <c r="J2655">
        <f t="shared" si="41"/>
        <v>-31654597</v>
      </c>
      <c r="K2655">
        <f>Table1[[#This Row],[Profit]]*100/Table1[[#This Row],[budget]]</f>
        <v>-45.220852857142859</v>
      </c>
      <c r="M2655" t="s">
        <v>6363</v>
      </c>
      <c r="N2655" t="s">
        <v>6364</v>
      </c>
      <c r="O2655" t="s">
        <v>2286</v>
      </c>
    </row>
    <row r="2656" spans="1:16" x14ac:dyDescent="0.45">
      <c r="A2656" t="s">
        <v>85</v>
      </c>
      <c r="B2656">
        <v>115</v>
      </c>
      <c r="C2656" t="s">
        <v>183</v>
      </c>
      <c r="D2656" t="s">
        <v>2708</v>
      </c>
      <c r="E2656" t="s">
        <v>11</v>
      </c>
      <c r="F2656">
        <v>2007</v>
      </c>
      <c r="G2656">
        <v>6.3</v>
      </c>
      <c r="H2656">
        <v>82161969</v>
      </c>
      <c r="I2656">
        <v>150000000</v>
      </c>
      <c r="J2656">
        <f t="shared" si="41"/>
        <v>-67838031</v>
      </c>
      <c r="K2656">
        <f>Table1[[#This Row],[Profit]]*100/Table1[[#This Row],[budget]]</f>
        <v>-45.225354000000003</v>
      </c>
      <c r="M2656" t="s">
        <v>178</v>
      </c>
      <c r="N2656" t="s">
        <v>6362</v>
      </c>
      <c r="O2656" t="s">
        <v>6364</v>
      </c>
    </row>
    <row r="2657" spans="1:16" x14ac:dyDescent="0.45">
      <c r="A2657" t="s">
        <v>1987</v>
      </c>
      <c r="B2657">
        <v>141</v>
      </c>
      <c r="C2657" t="s">
        <v>48</v>
      </c>
      <c r="D2657" t="s">
        <v>5688</v>
      </c>
      <c r="E2657" t="s">
        <v>11</v>
      </c>
      <c r="F2657">
        <v>2002</v>
      </c>
      <c r="G2657">
        <v>6.9</v>
      </c>
      <c r="H2657">
        <v>3064356</v>
      </c>
      <c r="I2657">
        <v>5600000</v>
      </c>
      <c r="J2657">
        <f t="shared" si="41"/>
        <v>-2535644</v>
      </c>
      <c r="K2657">
        <f>Table1[[#This Row],[Profit]]*100/Table1[[#This Row],[budget]]</f>
        <v>-45.279357142857144</v>
      </c>
      <c r="M2657" t="s">
        <v>2286</v>
      </c>
    </row>
    <row r="2658" spans="1:16" x14ac:dyDescent="0.45">
      <c r="A2658" t="s">
        <v>1387</v>
      </c>
      <c r="B2658">
        <v>88</v>
      </c>
      <c r="C2658" t="s">
        <v>88</v>
      </c>
      <c r="D2658" t="s">
        <v>4803</v>
      </c>
      <c r="E2658" t="s">
        <v>11</v>
      </c>
      <c r="F2658">
        <v>1991</v>
      </c>
      <c r="G2658">
        <v>5.9</v>
      </c>
      <c r="H2658">
        <v>9286314</v>
      </c>
      <c r="I2658">
        <v>17000000</v>
      </c>
      <c r="J2658">
        <f t="shared" si="41"/>
        <v>-7713686</v>
      </c>
      <c r="K2658">
        <f>Table1[[#This Row],[Profit]]*100/Table1[[#This Row],[budget]]</f>
        <v>-45.374623529411764</v>
      </c>
      <c r="M2658" t="s">
        <v>6359</v>
      </c>
      <c r="N2658" t="s">
        <v>589</v>
      </c>
      <c r="O2658" t="s">
        <v>1426</v>
      </c>
    </row>
    <row r="2659" spans="1:16" x14ac:dyDescent="0.45">
      <c r="A2659" t="s">
        <v>1245</v>
      </c>
      <c r="B2659">
        <v>140</v>
      </c>
      <c r="C2659" t="s">
        <v>642</v>
      </c>
      <c r="D2659" t="s">
        <v>4388</v>
      </c>
      <c r="E2659" t="s">
        <v>11</v>
      </c>
      <c r="F2659">
        <v>2011</v>
      </c>
      <c r="G2659">
        <v>8.1999999999999993</v>
      </c>
      <c r="H2659">
        <v>13651662</v>
      </c>
      <c r="I2659">
        <v>25000000</v>
      </c>
      <c r="J2659">
        <f t="shared" si="41"/>
        <v>-11348338</v>
      </c>
      <c r="K2659">
        <f>Table1[[#This Row],[Profit]]*100/Table1[[#This Row],[budget]]</f>
        <v>-45.393352</v>
      </c>
      <c r="M2659" t="s">
        <v>6361</v>
      </c>
    </row>
    <row r="2660" spans="1:16" x14ac:dyDescent="0.45">
      <c r="A2660" t="s">
        <v>1644</v>
      </c>
      <c r="B2660">
        <v>99</v>
      </c>
      <c r="C2660" t="s">
        <v>147</v>
      </c>
      <c r="D2660" t="s">
        <v>5668</v>
      </c>
      <c r="E2660" t="s">
        <v>11</v>
      </c>
      <c r="F2660">
        <v>1993</v>
      </c>
      <c r="G2660">
        <v>6.7</v>
      </c>
      <c r="H2660">
        <v>3273588</v>
      </c>
      <c r="I2660">
        <v>6000000</v>
      </c>
      <c r="J2660">
        <f t="shared" si="41"/>
        <v>-2726412</v>
      </c>
      <c r="K2660">
        <f>Table1[[#This Row],[Profit]]*100/Table1[[#This Row],[budget]]</f>
        <v>-45.440199999999997</v>
      </c>
      <c r="M2660" t="s">
        <v>589</v>
      </c>
    </row>
    <row r="2661" spans="1:16" x14ac:dyDescent="0.45">
      <c r="A2661" t="s">
        <v>208</v>
      </c>
      <c r="B2661">
        <v>103</v>
      </c>
      <c r="C2661" t="s">
        <v>88</v>
      </c>
      <c r="D2661" t="s">
        <v>3629</v>
      </c>
      <c r="E2661" t="s">
        <v>11</v>
      </c>
      <c r="F2661">
        <v>2005</v>
      </c>
      <c r="G2661">
        <v>7</v>
      </c>
      <c r="H2661">
        <v>24520892</v>
      </c>
      <c r="I2661">
        <v>45000000</v>
      </c>
      <c r="J2661">
        <f t="shared" si="41"/>
        <v>-20479108</v>
      </c>
      <c r="K2661">
        <f>Table1[[#This Row],[Profit]]*100/Table1[[#This Row],[budget]]</f>
        <v>-45.509128888888888</v>
      </c>
      <c r="M2661" t="s">
        <v>6359</v>
      </c>
      <c r="N2661" t="s">
        <v>589</v>
      </c>
      <c r="O2661" t="s">
        <v>1426</v>
      </c>
    </row>
    <row r="2662" spans="1:16" x14ac:dyDescent="0.45">
      <c r="A2662" t="s">
        <v>1974</v>
      </c>
      <c r="B2662">
        <v>79</v>
      </c>
      <c r="C2662" t="s">
        <v>302</v>
      </c>
      <c r="D2662" t="s">
        <v>5469</v>
      </c>
      <c r="E2662" t="s">
        <v>11</v>
      </c>
      <c r="F2662">
        <v>1994</v>
      </c>
      <c r="G2662">
        <v>6.5</v>
      </c>
      <c r="H2662">
        <v>4350774</v>
      </c>
      <c r="I2662">
        <v>8000000</v>
      </c>
      <c r="J2662">
        <f t="shared" si="41"/>
        <v>-3649226</v>
      </c>
      <c r="K2662">
        <f>Table1[[#This Row],[Profit]]*100/Table1[[#This Row],[budget]]</f>
        <v>-45.615324999999999</v>
      </c>
    </row>
    <row r="2663" spans="1:16" x14ac:dyDescent="0.45">
      <c r="A2663" t="s">
        <v>296</v>
      </c>
      <c r="B2663">
        <v>165</v>
      </c>
      <c r="C2663" t="s">
        <v>297</v>
      </c>
      <c r="D2663" t="s">
        <v>2838</v>
      </c>
      <c r="E2663" t="s">
        <v>11</v>
      </c>
      <c r="F2663">
        <v>2001</v>
      </c>
      <c r="G2663">
        <v>6.8</v>
      </c>
      <c r="H2663">
        <v>58183966</v>
      </c>
      <c r="I2663">
        <v>107000000</v>
      </c>
      <c r="J2663">
        <f t="shared" si="41"/>
        <v>-48816034</v>
      </c>
      <c r="K2663">
        <f>Table1[[#This Row],[Profit]]*100/Table1[[#This Row],[budget]]</f>
        <v>-45.622461682242992</v>
      </c>
      <c r="M2663" t="s">
        <v>589</v>
      </c>
      <c r="N2663" t="s">
        <v>6361</v>
      </c>
    </row>
    <row r="2664" spans="1:16" x14ac:dyDescent="0.45">
      <c r="A2664" t="s">
        <v>397</v>
      </c>
      <c r="B2664">
        <v>105</v>
      </c>
      <c r="C2664" t="s">
        <v>599</v>
      </c>
      <c r="D2664" t="s">
        <v>3172</v>
      </c>
      <c r="E2664" t="s">
        <v>11</v>
      </c>
      <c r="F2664">
        <v>2012</v>
      </c>
      <c r="G2664">
        <v>5.9</v>
      </c>
      <c r="H2664">
        <v>37516013</v>
      </c>
      <c r="I2664">
        <v>69000000</v>
      </c>
      <c r="J2664">
        <f t="shared" si="41"/>
        <v>-31483987</v>
      </c>
      <c r="K2664">
        <f>Table1[[#This Row],[Profit]]*100/Table1[[#This Row],[budget]]</f>
        <v>-45.628966666666663</v>
      </c>
      <c r="M2664" t="s">
        <v>6364</v>
      </c>
      <c r="N2664" t="s">
        <v>999</v>
      </c>
    </row>
    <row r="2665" spans="1:16" x14ac:dyDescent="0.45">
      <c r="A2665" t="s">
        <v>844</v>
      </c>
      <c r="B2665">
        <v>98</v>
      </c>
      <c r="C2665" t="s">
        <v>659</v>
      </c>
      <c r="D2665" t="s">
        <v>4043</v>
      </c>
      <c r="E2665" t="s">
        <v>11</v>
      </c>
      <c r="F2665">
        <v>2004</v>
      </c>
      <c r="G2665">
        <v>6.3</v>
      </c>
      <c r="H2665">
        <v>16831505</v>
      </c>
      <c r="I2665">
        <v>31000000</v>
      </c>
      <c r="J2665">
        <f t="shared" si="41"/>
        <v>-14168495</v>
      </c>
      <c r="K2665">
        <f>Table1[[#This Row],[Profit]]*100/Table1[[#This Row],[budget]]</f>
        <v>-45.704822580645164</v>
      </c>
      <c r="M2665" t="s">
        <v>2286</v>
      </c>
      <c r="N2665" t="s">
        <v>6361</v>
      </c>
    </row>
    <row r="2666" spans="1:16" x14ac:dyDescent="0.45">
      <c r="A2666" t="s">
        <v>1483</v>
      </c>
      <c r="B2666">
        <v>92</v>
      </c>
      <c r="C2666" t="s">
        <v>1001</v>
      </c>
      <c r="D2666" t="s">
        <v>5424</v>
      </c>
      <c r="E2666" t="s">
        <v>11</v>
      </c>
      <c r="F2666">
        <v>2008</v>
      </c>
      <c r="G2666">
        <v>6.4</v>
      </c>
      <c r="H2666">
        <v>4881867</v>
      </c>
      <c r="I2666">
        <v>9000000</v>
      </c>
      <c r="J2666">
        <f t="shared" si="41"/>
        <v>-4118133</v>
      </c>
      <c r="K2666">
        <f>Table1[[#This Row],[Profit]]*100/Table1[[#This Row],[budget]]</f>
        <v>-45.757033333333332</v>
      </c>
      <c r="M2666" t="s">
        <v>6360</v>
      </c>
    </row>
    <row r="2667" spans="1:16" x14ac:dyDescent="0.45">
      <c r="A2667" t="s">
        <v>2160</v>
      </c>
      <c r="B2667">
        <v>97</v>
      </c>
      <c r="C2667" t="s">
        <v>456</v>
      </c>
      <c r="D2667" t="s">
        <v>5760</v>
      </c>
      <c r="E2667" t="s">
        <v>11</v>
      </c>
      <c r="F2667">
        <v>2010</v>
      </c>
      <c r="G2667">
        <v>6.4</v>
      </c>
      <c r="H2667">
        <v>2711210</v>
      </c>
      <c r="I2667">
        <v>5000000</v>
      </c>
      <c r="J2667">
        <f t="shared" si="41"/>
        <v>-2288790</v>
      </c>
      <c r="K2667">
        <f>Table1[[#This Row],[Profit]]*100/Table1[[#This Row],[budget]]</f>
        <v>-45.775799999999997</v>
      </c>
      <c r="M2667" t="s">
        <v>589</v>
      </c>
    </row>
    <row r="2668" spans="1:16" x14ac:dyDescent="0.45">
      <c r="A2668" t="s">
        <v>579</v>
      </c>
      <c r="B2668">
        <v>152</v>
      </c>
      <c r="C2668" t="s">
        <v>715</v>
      </c>
      <c r="D2668" t="s">
        <v>3307</v>
      </c>
      <c r="E2668" t="s">
        <v>11</v>
      </c>
      <c r="F2668">
        <v>2000</v>
      </c>
      <c r="G2668">
        <v>7.9</v>
      </c>
      <c r="H2668">
        <v>32522352</v>
      </c>
      <c r="I2668">
        <v>60000000</v>
      </c>
      <c r="J2668">
        <f t="shared" si="41"/>
        <v>-27477648</v>
      </c>
      <c r="K2668">
        <f>Table1[[#This Row],[Profit]]*100/Table1[[#This Row],[budget]]</f>
        <v>-45.796080000000003</v>
      </c>
      <c r="M2668" t="s">
        <v>302</v>
      </c>
      <c r="N2668" t="s">
        <v>589</v>
      </c>
      <c r="O2668" t="s">
        <v>6360</v>
      </c>
    </row>
    <row r="2669" spans="1:16" x14ac:dyDescent="0.45">
      <c r="A2669" t="s">
        <v>1403</v>
      </c>
      <c r="B2669">
        <v>118</v>
      </c>
      <c r="C2669" t="s">
        <v>1404</v>
      </c>
      <c r="D2669" t="s">
        <v>4444</v>
      </c>
      <c r="E2669" t="s">
        <v>11</v>
      </c>
      <c r="F2669">
        <v>1978</v>
      </c>
      <c r="G2669">
        <v>5.2</v>
      </c>
      <c r="H2669">
        <v>13000000</v>
      </c>
      <c r="I2669">
        <v>24000000</v>
      </c>
      <c r="J2669">
        <f t="shared" si="41"/>
        <v>-11000000</v>
      </c>
      <c r="K2669">
        <f>Table1[[#This Row],[Profit]]*100/Table1[[#This Row],[budget]]</f>
        <v>-45.833333333333336</v>
      </c>
      <c r="M2669" t="s">
        <v>6363</v>
      </c>
      <c r="N2669" t="s">
        <v>6364</v>
      </c>
      <c r="O2669" t="s">
        <v>6360</v>
      </c>
      <c r="P2669" t="s">
        <v>6365</v>
      </c>
    </row>
    <row r="2670" spans="1:16" x14ac:dyDescent="0.45">
      <c r="A2670" t="s">
        <v>435</v>
      </c>
      <c r="B2670">
        <v>136</v>
      </c>
      <c r="C2670" t="s">
        <v>593</v>
      </c>
      <c r="D2670" t="s">
        <v>3139</v>
      </c>
      <c r="E2670" t="s">
        <v>11</v>
      </c>
      <c r="F2670">
        <v>1997</v>
      </c>
      <c r="G2670">
        <v>7</v>
      </c>
      <c r="H2670">
        <v>37901509</v>
      </c>
      <c r="I2670">
        <v>70000000</v>
      </c>
      <c r="J2670">
        <f t="shared" si="41"/>
        <v>-32098491</v>
      </c>
      <c r="K2670">
        <f>Table1[[#This Row],[Profit]]*100/Table1[[#This Row],[budget]]</f>
        <v>-45.854987142857141</v>
      </c>
      <c r="M2670" t="s">
        <v>6358</v>
      </c>
      <c r="N2670" t="s">
        <v>589</v>
      </c>
      <c r="O2670" t="s">
        <v>6367</v>
      </c>
      <c r="P2670" t="s">
        <v>6368</v>
      </c>
    </row>
    <row r="2671" spans="1:16" x14ac:dyDescent="0.45">
      <c r="A2671" t="s">
        <v>657</v>
      </c>
      <c r="B2671">
        <v>95</v>
      </c>
      <c r="C2671" t="s">
        <v>259</v>
      </c>
      <c r="D2671" t="s">
        <v>3520</v>
      </c>
      <c r="E2671" t="s">
        <v>11</v>
      </c>
      <c r="F2671">
        <v>1999</v>
      </c>
      <c r="G2671">
        <v>5.9</v>
      </c>
      <c r="H2671">
        <v>27067160</v>
      </c>
      <c r="I2671">
        <v>50000000</v>
      </c>
      <c r="J2671">
        <f t="shared" si="41"/>
        <v>-22932840</v>
      </c>
      <c r="K2671">
        <f>Table1[[#This Row],[Profit]]*100/Table1[[#This Row],[budget]]</f>
        <v>-45.865679999999998</v>
      </c>
      <c r="M2671" t="s">
        <v>589</v>
      </c>
      <c r="N2671" t="s">
        <v>2286</v>
      </c>
    </row>
    <row r="2672" spans="1:16" x14ac:dyDescent="0.45">
      <c r="A2672" t="s">
        <v>66</v>
      </c>
      <c r="B2672">
        <v>117</v>
      </c>
      <c r="C2672" t="s">
        <v>396</v>
      </c>
      <c r="D2672" t="s">
        <v>3046</v>
      </c>
      <c r="E2672" t="s">
        <v>11</v>
      </c>
      <c r="F2672">
        <v>2010</v>
      </c>
      <c r="G2672">
        <v>6.6</v>
      </c>
      <c r="H2672">
        <v>43290977</v>
      </c>
      <c r="I2672">
        <v>80000000</v>
      </c>
      <c r="J2672">
        <f t="shared" si="41"/>
        <v>-36709023</v>
      </c>
      <c r="K2672">
        <f>Table1[[#This Row],[Profit]]*100/Table1[[#This Row],[budget]]</f>
        <v>-45.886278750000002</v>
      </c>
      <c r="M2672" t="s">
        <v>589</v>
      </c>
      <c r="N2672" t="s">
        <v>6366</v>
      </c>
      <c r="O2672" t="s">
        <v>1426</v>
      </c>
    </row>
    <row r="2673" spans="1:17" x14ac:dyDescent="0.45">
      <c r="A2673" t="s">
        <v>932</v>
      </c>
      <c r="B2673">
        <v>133</v>
      </c>
      <c r="C2673" t="s">
        <v>933</v>
      </c>
      <c r="D2673" t="s">
        <v>3615</v>
      </c>
      <c r="E2673" t="s">
        <v>11</v>
      </c>
      <c r="F2673">
        <v>2007</v>
      </c>
      <c r="G2673">
        <v>7.4</v>
      </c>
      <c r="H2673">
        <v>24343673</v>
      </c>
      <c r="I2673">
        <v>45000000</v>
      </c>
      <c r="J2673">
        <f t="shared" si="41"/>
        <v>-20656327</v>
      </c>
      <c r="K2673">
        <f>Table1[[#This Row],[Profit]]*100/Table1[[#This Row],[budget]]</f>
        <v>-45.902948888888886</v>
      </c>
      <c r="M2673" t="s">
        <v>6364</v>
      </c>
      <c r="N2673" t="s">
        <v>6365</v>
      </c>
      <c r="O2673" t="s">
        <v>2286</v>
      </c>
    </row>
    <row r="2674" spans="1:17" x14ac:dyDescent="0.45">
      <c r="A2674" t="s">
        <v>177</v>
      </c>
      <c r="B2674">
        <v>77</v>
      </c>
      <c r="C2674" t="s">
        <v>60</v>
      </c>
      <c r="D2674" t="s">
        <v>2793</v>
      </c>
      <c r="E2674" t="s">
        <v>11</v>
      </c>
      <c r="F2674">
        <v>2002</v>
      </c>
      <c r="G2674">
        <v>5.4</v>
      </c>
      <c r="H2674">
        <v>64736114</v>
      </c>
      <c r="I2674">
        <v>120000000</v>
      </c>
      <c r="J2674">
        <f t="shared" si="41"/>
        <v>-55263886</v>
      </c>
      <c r="K2674">
        <f>Table1[[#This Row],[Profit]]*100/Table1[[#This Row],[budget]]</f>
        <v>-46.053238333333333</v>
      </c>
      <c r="M2674" t="s">
        <v>6362</v>
      </c>
      <c r="N2674" t="s">
        <v>302</v>
      </c>
      <c r="O2674" t="s">
        <v>6363</v>
      </c>
      <c r="P2674" t="s">
        <v>6364</v>
      </c>
    </row>
    <row r="2675" spans="1:17" x14ac:dyDescent="0.45">
      <c r="A2675" t="s">
        <v>609</v>
      </c>
      <c r="B2675">
        <v>106</v>
      </c>
      <c r="C2675" t="s">
        <v>289</v>
      </c>
      <c r="D2675" t="s">
        <v>3150</v>
      </c>
      <c r="E2675" t="s">
        <v>11</v>
      </c>
      <c r="F2675">
        <v>2004</v>
      </c>
      <c r="G2675">
        <v>6.1</v>
      </c>
      <c r="H2675">
        <v>37760080</v>
      </c>
      <c r="I2675">
        <v>70000000</v>
      </c>
      <c r="J2675">
        <f t="shared" si="41"/>
        <v>-32239920</v>
      </c>
      <c r="K2675">
        <f>Table1[[#This Row],[Profit]]*100/Table1[[#This Row],[budget]]</f>
        <v>-46.057028571428575</v>
      </c>
      <c r="M2675" t="s">
        <v>178</v>
      </c>
      <c r="N2675" t="s">
        <v>6366</v>
      </c>
      <c r="O2675" t="s">
        <v>1630</v>
      </c>
      <c r="P2675" t="s">
        <v>1426</v>
      </c>
    </row>
    <row r="2676" spans="1:17" x14ac:dyDescent="0.45">
      <c r="A2676" t="s">
        <v>56</v>
      </c>
      <c r="B2676">
        <v>106</v>
      </c>
      <c r="C2676" t="s">
        <v>353</v>
      </c>
      <c r="D2676" t="s">
        <v>3117</v>
      </c>
      <c r="E2676" t="s">
        <v>11</v>
      </c>
      <c r="F2676">
        <v>1996</v>
      </c>
      <c r="G2676">
        <v>6.3</v>
      </c>
      <c r="H2676">
        <v>37754208</v>
      </c>
      <c r="I2676">
        <v>70000000</v>
      </c>
      <c r="J2676">
        <f t="shared" si="41"/>
        <v>-32245792</v>
      </c>
      <c r="K2676">
        <f>Table1[[#This Row],[Profit]]*100/Table1[[#This Row],[budget]]</f>
        <v>-46.065417142857143</v>
      </c>
      <c r="M2676" t="s">
        <v>302</v>
      </c>
      <c r="N2676" t="s">
        <v>1630</v>
      </c>
    </row>
    <row r="2677" spans="1:17" x14ac:dyDescent="0.45">
      <c r="A2677" t="s">
        <v>979</v>
      </c>
      <c r="B2677">
        <v>108</v>
      </c>
      <c r="C2677" t="s">
        <v>234</v>
      </c>
      <c r="D2677" t="s">
        <v>3676</v>
      </c>
      <c r="E2677" t="s">
        <v>11</v>
      </c>
      <c r="F2677">
        <v>2003</v>
      </c>
      <c r="G2677">
        <v>5.2</v>
      </c>
      <c r="H2677">
        <v>22108977</v>
      </c>
      <c r="I2677">
        <v>41000000</v>
      </c>
      <c r="J2677">
        <f t="shared" si="41"/>
        <v>-18891023</v>
      </c>
      <c r="K2677">
        <f>Table1[[#This Row],[Profit]]*100/Table1[[#This Row],[budget]]</f>
        <v>-46.075665853658535</v>
      </c>
      <c r="M2677" t="s">
        <v>302</v>
      </c>
      <c r="N2677" t="s">
        <v>6364</v>
      </c>
    </row>
    <row r="2678" spans="1:17" x14ac:dyDescent="0.45">
      <c r="A2678" t="s">
        <v>1722</v>
      </c>
      <c r="B2678">
        <v>91</v>
      </c>
      <c r="C2678" t="s">
        <v>431</v>
      </c>
      <c r="D2678" t="s">
        <v>4999</v>
      </c>
      <c r="E2678" t="s">
        <v>11</v>
      </c>
      <c r="F2678">
        <v>2006</v>
      </c>
      <c r="G2678">
        <v>5.6</v>
      </c>
      <c r="H2678">
        <v>8080116</v>
      </c>
      <c r="I2678">
        <v>15000000</v>
      </c>
      <c r="J2678">
        <f t="shared" si="41"/>
        <v>-6919884</v>
      </c>
      <c r="K2678">
        <f>Table1[[#This Row],[Profit]]*100/Table1[[#This Row],[budget]]</f>
        <v>-46.132559999999998</v>
      </c>
      <c r="M2678" t="s">
        <v>302</v>
      </c>
      <c r="N2678" t="s">
        <v>6363</v>
      </c>
    </row>
    <row r="2679" spans="1:17" x14ac:dyDescent="0.45">
      <c r="A2679" t="s">
        <v>587</v>
      </c>
      <c r="B2679">
        <v>114</v>
      </c>
      <c r="C2679" t="s">
        <v>748</v>
      </c>
      <c r="D2679" t="s">
        <v>3348</v>
      </c>
      <c r="E2679" t="s">
        <v>11</v>
      </c>
      <c r="F2679">
        <v>2008</v>
      </c>
      <c r="G2679">
        <v>6</v>
      </c>
      <c r="H2679">
        <v>31199215</v>
      </c>
      <c r="I2679">
        <v>58000000</v>
      </c>
      <c r="J2679">
        <f t="shared" si="41"/>
        <v>-26800785</v>
      </c>
      <c r="K2679">
        <f>Table1[[#This Row],[Profit]]*100/Table1[[#This Row],[budget]]</f>
        <v>-46.20825</v>
      </c>
      <c r="M2679" t="s">
        <v>589</v>
      </c>
      <c r="N2679" t="s">
        <v>2286</v>
      </c>
      <c r="O2679" t="s">
        <v>6361</v>
      </c>
    </row>
    <row r="2680" spans="1:17" x14ac:dyDescent="0.45">
      <c r="A2680" t="s">
        <v>76</v>
      </c>
      <c r="B2680">
        <v>131</v>
      </c>
      <c r="C2680" t="s">
        <v>21</v>
      </c>
      <c r="D2680" t="s">
        <v>2624</v>
      </c>
      <c r="E2680" t="s">
        <v>11</v>
      </c>
      <c r="F2680">
        <v>2013</v>
      </c>
      <c r="G2680">
        <v>7</v>
      </c>
      <c r="H2680">
        <v>101785482</v>
      </c>
      <c r="I2680">
        <v>190000000</v>
      </c>
      <c r="J2680">
        <f t="shared" si="41"/>
        <v>-88214518</v>
      </c>
      <c r="K2680">
        <f>Table1[[#This Row],[Profit]]*100/Table1[[#This Row],[budget]]</f>
        <v>-46.428693684210529</v>
      </c>
      <c r="M2680" t="s">
        <v>178</v>
      </c>
      <c r="N2680" t="s">
        <v>1630</v>
      </c>
    </row>
    <row r="2681" spans="1:17" x14ac:dyDescent="0.45">
      <c r="A2681" t="s">
        <v>701</v>
      </c>
      <c r="B2681">
        <v>96</v>
      </c>
      <c r="C2681" t="s">
        <v>187</v>
      </c>
      <c r="D2681" t="s">
        <v>3302</v>
      </c>
      <c r="E2681" t="s">
        <v>11</v>
      </c>
      <c r="F2681">
        <v>2002</v>
      </c>
      <c r="G2681">
        <v>5.9</v>
      </c>
      <c r="H2681">
        <v>32122249</v>
      </c>
      <c r="I2681">
        <v>60000000</v>
      </c>
      <c r="J2681">
        <f t="shared" si="41"/>
        <v>-27877751</v>
      </c>
      <c r="K2681">
        <f>Table1[[#This Row],[Profit]]*100/Table1[[#This Row],[budget]]</f>
        <v>-46.462918333333334</v>
      </c>
      <c r="M2681" t="s">
        <v>6359</v>
      </c>
    </row>
    <row r="2682" spans="1:17" x14ac:dyDescent="0.45">
      <c r="A2682" t="s">
        <v>384</v>
      </c>
      <c r="B2682">
        <v>104</v>
      </c>
      <c r="C2682" t="s">
        <v>885</v>
      </c>
      <c r="D2682" t="s">
        <v>3686</v>
      </c>
      <c r="E2682" t="s">
        <v>11</v>
      </c>
      <c r="F2682">
        <v>1990</v>
      </c>
      <c r="G2682">
        <v>6.3</v>
      </c>
      <c r="H2682">
        <v>21413502</v>
      </c>
      <c r="I2682">
        <v>40000000</v>
      </c>
      <c r="J2682">
        <f t="shared" si="41"/>
        <v>-18586498</v>
      </c>
      <c r="K2682">
        <f>Table1[[#This Row],[Profit]]*100/Table1[[#This Row],[budget]]</f>
        <v>-46.466245000000001</v>
      </c>
      <c r="M2682" t="s">
        <v>178</v>
      </c>
      <c r="N2682" t="s">
        <v>302</v>
      </c>
      <c r="O2682" t="s">
        <v>6359</v>
      </c>
      <c r="P2682" t="s">
        <v>6360</v>
      </c>
      <c r="Q2682" t="s">
        <v>6366</v>
      </c>
    </row>
    <row r="2683" spans="1:17" x14ac:dyDescent="0.45">
      <c r="A2683" t="s">
        <v>1933</v>
      </c>
      <c r="B2683">
        <v>106</v>
      </c>
      <c r="C2683" t="s">
        <v>887</v>
      </c>
      <c r="D2683" t="s">
        <v>5356</v>
      </c>
      <c r="E2683" t="s">
        <v>11</v>
      </c>
      <c r="F2683">
        <v>2015</v>
      </c>
      <c r="G2683">
        <v>7.1</v>
      </c>
      <c r="H2683">
        <v>5348317</v>
      </c>
      <c r="I2683">
        <v>10000000</v>
      </c>
      <c r="J2683">
        <f t="shared" si="41"/>
        <v>-4651683</v>
      </c>
      <c r="K2683">
        <f>Table1[[#This Row],[Profit]]*100/Table1[[#This Row],[budget]]</f>
        <v>-46.516829999999999</v>
      </c>
      <c r="M2683" t="s">
        <v>589</v>
      </c>
      <c r="N2683" t="s">
        <v>6360</v>
      </c>
    </row>
    <row r="2684" spans="1:17" x14ac:dyDescent="0.45">
      <c r="A2684" t="s">
        <v>61</v>
      </c>
      <c r="B2684">
        <v>95</v>
      </c>
      <c r="C2684" t="s">
        <v>456</v>
      </c>
      <c r="D2684" t="s">
        <v>6099</v>
      </c>
      <c r="E2684" t="s">
        <v>11</v>
      </c>
      <c r="F2684">
        <v>1996</v>
      </c>
      <c r="G2684">
        <v>7.2</v>
      </c>
      <c r="H2684">
        <v>695229</v>
      </c>
      <c r="I2684">
        <v>1300000</v>
      </c>
      <c r="J2684">
        <f t="shared" si="41"/>
        <v>-604771</v>
      </c>
      <c r="K2684">
        <f>Table1[[#This Row],[Profit]]*100/Table1[[#This Row],[budget]]</f>
        <v>-46.520846153846151</v>
      </c>
      <c r="M2684" t="s">
        <v>589</v>
      </c>
    </row>
    <row r="2685" spans="1:17" x14ac:dyDescent="0.45">
      <c r="A2685" t="s">
        <v>371</v>
      </c>
      <c r="B2685">
        <v>89</v>
      </c>
      <c r="C2685" t="s">
        <v>372</v>
      </c>
      <c r="D2685" t="s">
        <v>2902</v>
      </c>
      <c r="E2685" t="s">
        <v>11</v>
      </c>
      <c r="F2685">
        <v>2000</v>
      </c>
      <c r="G2685">
        <v>6.9</v>
      </c>
      <c r="H2685">
        <v>50802661</v>
      </c>
      <c r="I2685">
        <v>95000000</v>
      </c>
      <c r="J2685">
        <f t="shared" si="41"/>
        <v>-44197339</v>
      </c>
      <c r="K2685">
        <f>Table1[[#This Row],[Profit]]*100/Table1[[#This Row],[budget]]</f>
        <v>-46.523514736842102</v>
      </c>
      <c r="M2685" t="s">
        <v>6362</v>
      </c>
      <c r="N2685" t="s">
        <v>302</v>
      </c>
      <c r="O2685" t="s">
        <v>6363</v>
      </c>
      <c r="P2685" t="s">
        <v>2286</v>
      </c>
    </row>
    <row r="2686" spans="1:17" x14ac:dyDescent="0.45">
      <c r="A2686" t="s">
        <v>1313</v>
      </c>
      <c r="B2686">
        <v>99</v>
      </c>
      <c r="C2686" t="s">
        <v>1314</v>
      </c>
      <c r="D2686" t="s">
        <v>4285</v>
      </c>
      <c r="E2686" t="s">
        <v>11</v>
      </c>
      <c r="F2686">
        <v>1994</v>
      </c>
      <c r="G2686">
        <v>4.3</v>
      </c>
      <c r="H2686">
        <v>13829734</v>
      </c>
      <c r="I2686">
        <v>26000000</v>
      </c>
      <c r="J2686">
        <f t="shared" si="41"/>
        <v>-12170266</v>
      </c>
      <c r="K2686">
        <f>Table1[[#This Row],[Profit]]*100/Table1[[#This Row],[budget]]</f>
        <v>-46.808715384615383</v>
      </c>
      <c r="M2686" t="s">
        <v>6364</v>
      </c>
      <c r="N2686" t="s">
        <v>2286</v>
      </c>
      <c r="O2686" t="s">
        <v>1630</v>
      </c>
    </row>
    <row r="2687" spans="1:17" x14ac:dyDescent="0.45">
      <c r="A2687" t="s">
        <v>158</v>
      </c>
      <c r="B2687">
        <v>122</v>
      </c>
      <c r="C2687" t="s">
        <v>589</v>
      </c>
      <c r="D2687" t="s">
        <v>3971</v>
      </c>
      <c r="E2687" t="s">
        <v>11</v>
      </c>
      <c r="F2687">
        <v>2008</v>
      </c>
      <c r="G2687">
        <v>7.7</v>
      </c>
      <c r="H2687">
        <v>18593156</v>
      </c>
      <c r="I2687">
        <v>35000000</v>
      </c>
      <c r="J2687">
        <f t="shared" si="41"/>
        <v>-16406844</v>
      </c>
      <c r="K2687">
        <f>Table1[[#This Row],[Profit]]*100/Table1[[#This Row],[budget]]</f>
        <v>-46.87669714285714</v>
      </c>
    </row>
    <row r="2688" spans="1:17" x14ac:dyDescent="0.45">
      <c r="A2688" t="s">
        <v>194</v>
      </c>
      <c r="B2688">
        <v>111</v>
      </c>
      <c r="C2688" t="s">
        <v>1297</v>
      </c>
      <c r="D2688" t="s">
        <v>4249</v>
      </c>
      <c r="E2688" t="s">
        <v>11</v>
      </c>
      <c r="F2688">
        <v>1998</v>
      </c>
      <c r="G2688">
        <v>7.7</v>
      </c>
      <c r="H2688">
        <v>14337579</v>
      </c>
      <c r="I2688">
        <v>27000000</v>
      </c>
      <c r="J2688">
        <f t="shared" si="41"/>
        <v>-12662421</v>
      </c>
      <c r="K2688">
        <f>Table1[[#This Row],[Profit]]*100/Table1[[#This Row],[budget]]</f>
        <v>-46.897855555555559</v>
      </c>
      <c r="M2688" t="s">
        <v>589</v>
      </c>
      <c r="N2688" t="s">
        <v>6364</v>
      </c>
      <c r="O2688" t="s">
        <v>6366</v>
      </c>
      <c r="P2688" t="s">
        <v>1630</v>
      </c>
      <c r="Q2688" t="s">
        <v>1426</v>
      </c>
    </row>
    <row r="2689" spans="1:16" x14ac:dyDescent="0.45">
      <c r="A2689" t="s">
        <v>240</v>
      </c>
      <c r="B2689">
        <v>98</v>
      </c>
      <c r="C2689" t="s">
        <v>209</v>
      </c>
      <c r="D2689" t="s">
        <v>3521</v>
      </c>
      <c r="E2689" t="s">
        <v>11</v>
      </c>
      <c r="F2689">
        <v>2003</v>
      </c>
      <c r="G2689">
        <v>6.5</v>
      </c>
      <c r="H2689">
        <v>26536120</v>
      </c>
      <c r="I2689">
        <v>50000000</v>
      </c>
      <c r="J2689">
        <f t="shared" si="41"/>
        <v>-23463880</v>
      </c>
      <c r="K2689">
        <f>Table1[[#This Row],[Profit]]*100/Table1[[#This Row],[budget]]</f>
        <v>-46.927759999999999</v>
      </c>
      <c r="M2689" t="s">
        <v>6359</v>
      </c>
      <c r="N2689" t="s">
        <v>589</v>
      </c>
      <c r="O2689" t="s">
        <v>6366</v>
      </c>
      <c r="P2689" t="s">
        <v>1426</v>
      </c>
    </row>
    <row r="2690" spans="1:16" x14ac:dyDescent="0.45">
      <c r="A2690" t="s">
        <v>1251</v>
      </c>
      <c r="B2690">
        <v>101</v>
      </c>
      <c r="C2690" t="s">
        <v>306</v>
      </c>
      <c r="D2690" t="s">
        <v>4459</v>
      </c>
      <c r="E2690" t="s">
        <v>11</v>
      </c>
      <c r="F2690">
        <v>2004</v>
      </c>
      <c r="G2690">
        <v>6.1</v>
      </c>
      <c r="H2690">
        <v>12189514</v>
      </c>
      <c r="I2690">
        <v>23000000</v>
      </c>
      <c r="J2690">
        <f t="shared" ref="J2690:J2753" si="42">H2690-I2690</f>
        <v>-10810486</v>
      </c>
      <c r="K2690">
        <f>Table1[[#This Row],[Profit]]*100/Table1[[#This Row],[budget]]</f>
        <v>-47.002113043478261</v>
      </c>
      <c r="M2690" t="s">
        <v>2286</v>
      </c>
    </row>
    <row r="2691" spans="1:16" x14ac:dyDescent="0.45">
      <c r="A2691" t="s">
        <v>1030</v>
      </c>
      <c r="B2691">
        <v>84</v>
      </c>
      <c r="C2691" t="s">
        <v>318</v>
      </c>
      <c r="D2691" t="s">
        <v>3773</v>
      </c>
      <c r="E2691" t="s">
        <v>11</v>
      </c>
      <c r="F2691">
        <v>2004</v>
      </c>
      <c r="G2691">
        <v>4</v>
      </c>
      <c r="H2691">
        <v>21176322</v>
      </c>
      <c r="I2691">
        <v>40000000</v>
      </c>
      <c r="J2691">
        <f t="shared" si="42"/>
        <v>-18823678</v>
      </c>
      <c r="K2691">
        <f>Table1[[#This Row],[Profit]]*100/Table1[[#This Row],[budget]]</f>
        <v>-47.059195000000003</v>
      </c>
      <c r="M2691" t="s">
        <v>302</v>
      </c>
      <c r="N2691" t="s">
        <v>6359</v>
      </c>
    </row>
    <row r="2692" spans="1:16" x14ac:dyDescent="0.45">
      <c r="A2692" t="s">
        <v>1152</v>
      </c>
      <c r="B2692">
        <v>125</v>
      </c>
      <c r="C2692" t="s">
        <v>124</v>
      </c>
      <c r="D2692" t="s">
        <v>4723</v>
      </c>
      <c r="E2692" t="s">
        <v>130</v>
      </c>
      <c r="F2692">
        <v>2001</v>
      </c>
      <c r="G2692">
        <v>8.6</v>
      </c>
      <c r="H2692">
        <v>10049886</v>
      </c>
      <c r="I2692">
        <v>19000000</v>
      </c>
      <c r="J2692">
        <f t="shared" si="42"/>
        <v>-8950114</v>
      </c>
      <c r="K2692">
        <f>Table1[[#This Row],[Profit]]*100/Table1[[#This Row],[budget]]</f>
        <v>-47.105863157894738</v>
      </c>
      <c r="M2692" t="s">
        <v>6362</v>
      </c>
      <c r="N2692" t="s">
        <v>6363</v>
      </c>
      <c r="O2692" t="s">
        <v>6364</v>
      </c>
    </row>
    <row r="2693" spans="1:16" x14ac:dyDescent="0.45">
      <c r="A2693" t="s">
        <v>832</v>
      </c>
      <c r="B2693">
        <v>114</v>
      </c>
      <c r="C2693" t="s">
        <v>88</v>
      </c>
      <c r="D2693" t="s">
        <v>3528</v>
      </c>
      <c r="E2693" t="s">
        <v>11</v>
      </c>
      <c r="F2693">
        <v>2015</v>
      </c>
      <c r="G2693">
        <v>6.6</v>
      </c>
      <c r="H2693">
        <v>26442251</v>
      </c>
      <c r="I2693">
        <v>50000000</v>
      </c>
      <c r="J2693">
        <f t="shared" si="42"/>
        <v>-23557749</v>
      </c>
      <c r="K2693">
        <f>Table1[[#This Row],[Profit]]*100/Table1[[#This Row],[budget]]</f>
        <v>-47.115498000000002</v>
      </c>
      <c r="M2693" t="s">
        <v>6359</v>
      </c>
      <c r="N2693" t="s">
        <v>589</v>
      </c>
      <c r="O2693" t="s">
        <v>1426</v>
      </c>
    </row>
    <row r="2694" spans="1:16" x14ac:dyDescent="0.45">
      <c r="A2694" t="s">
        <v>671</v>
      </c>
      <c r="B2694">
        <v>96</v>
      </c>
      <c r="C2694" t="s">
        <v>302</v>
      </c>
      <c r="D2694" t="s">
        <v>4649</v>
      </c>
      <c r="E2694" t="s">
        <v>11</v>
      </c>
      <c r="F2694">
        <v>1997</v>
      </c>
      <c r="G2694">
        <v>7.4</v>
      </c>
      <c r="H2694">
        <v>10569071</v>
      </c>
      <c r="I2694">
        <v>20000000</v>
      </c>
      <c r="J2694">
        <f t="shared" si="42"/>
        <v>-9430929</v>
      </c>
      <c r="K2694">
        <f>Table1[[#This Row],[Profit]]*100/Table1[[#This Row],[budget]]</f>
        <v>-47.154645000000002</v>
      </c>
    </row>
    <row r="2695" spans="1:16" x14ac:dyDescent="0.45">
      <c r="A2695" t="s">
        <v>199</v>
      </c>
      <c r="B2695">
        <v>124</v>
      </c>
      <c r="C2695" t="s">
        <v>200</v>
      </c>
      <c r="D2695" t="s">
        <v>2759</v>
      </c>
      <c r="E2695" t="s">
        <v>11</v>
      </c>
      <c r="F2695">
        <v>2005</v>
      </c>
      <c r="G2695">
        <v>6</v>
      </c>
      <c r="H2695">
        <v>68642452</v>
      </c>
      <c r="I2695">
        <v>130000000</v>
      </c>
      <c r="J2695">
        <f t="shared" si="42"/>
        <v>-61357548</v>
      </c>
      <c r="K2695">
        <f>Table1[[#This Row],[Profit]]*100/Table1[[#This Row],[budget]]</f>
        <v>-47.198113846153845</v>
      </c>
      <c r="M2695" t="s">
        <v>178</v>
      </c>
      <c r="N2695" t="s">
        <v>302</v>
      </c>
      <c r="O2695" t="s">
        <v>1426</v>
      </c>
    </row>
    <row r="2696" spans="1:16" x14ac:dyDescent="0.45">
      <c r="A2696" t="s">
        <v>176</v>
      </c>
      <c r="B2696">
        <v>117</v>
      </c>
      <c r="C2696" t="s">
        <v>713</v>
      </c>
      <c r="D2696" t="s">
        <v>3305</v>
      </c>
      <c r="E2696" t="s">
        <v>11</v>
      </c>
      <c r="F2696">
        <v>2009</v>
      </c>
      <c r="G2696">
        <v>6.7</v>
      </c>
      <c r="H2696">
        <v>31670931</v>
      </c>
      <c r="I2696">
        <v>60000000</v>
      </c>
      <c r="J2696">
        <f t="shared" si="42"/>
        <v>-28329069</v>
      </c>
      <c r="K2696">
        <f>Table1[[#This Row],[Profit]]*100/Table1[[#This Row],[budget]]</f>
        <v>-47.215114999999997</v>
      </c>
      <c r="M2696" t="s">
        <v>589</v>
      </c>
      <c r="N2696" t="s">
        <v>6360</v>
      </c>
    </row>
    <row r="2697" spans="1:16" x14ac:dyDescent="0.45">
      <c r="A2697" t="s">
        <v>820</v>
      </c>
      <c r="B2697">
        <v>106</v>
      </c>
      <c r="C2697" t="s">
        <v>187</v>
      </c>
      <c r="D2697" t="s">
        <v>4652</v>
      </c>
      <c r="E2697" t="s">
        <v>11</v>
      </c>
      <c r="F2697">
        <v>1989</v>
      </c>
      <c r="G2697">
        <v>6</v>
      </c>
      <c r="H2697">
        <v>10555348</v>
      </c>
      <c r="I2697">
        <v>20000000</v>
      </c>
      <c r="J2697">
        <f t="shared" si="42"/>
        <v>-9444652</v>
      </c>
      <c r="K2697">
        <f>Table1[[#This Row],[Profit]]*100/Table1[[#This Row],[budget]]</f>
        <v>-47.223260000000003</v>
      </c>
      <c r="M2697" t="s">
        <v>6359</v>
      </c>
    </row>
    <row r="2698" spans="1:16" x14ac:dyDescent="0.45">
      <c r="A2698" t="s">
        <v>751</v>
      </c>
      <c r="B2698">
        <v>116</v>
      </c>
      <c r="C2698" t="s">
        <v>302</v>
      </c>
      <c r="D2698" t="s">
        <v>3162</v>
      </c>
      <c r="E2698" t="s">
        <v>11</v>
      </c>
      <c r="F2698">
        <v>2012</v>
      </c>
      <c r="G2698">
        <v>5.6</v>
      </c>
      <c r="H2698">
        <v>36931089</v>
      </c>
      <c r="I2698">
        <v>70000000</v>
      </c>
      <c r="J2698">
        <f t="shared" si="42"/>
        <v>-33068911</v>
      </c>
      <c r="K2698">
        <f>Table1[[#This Row],[Profit]]*100/Table1[[#This Row],[budget]]</f>
        <v>-47.241301428571425</v>
      </c>
    </row>
    <row r="2699" spans="1:16" x14ac:dyDescent="0.45">
      <c r="A2699" t="s">
        <v>415</v>
      </c>
      <c r="B2699">
        <v>104</v>
      </c>
      <c r="C2699" t="s">
        <v>253</v>
      </c>
      <c r="D2699" t="s">
        <v>2949</v>
      </c>
      <c r="E2699" t="s">
        <v>11</v>
      </c>
      <c r="F2699">
        <v>1997</v>
      </c>
      <c r="G2699">
        <v>5.4</v>
      </c>
      <c r="H2699">
        <v>47474112</v>
      </c>
      <c r="I2699">
        <v>90000000</v>
      </c>
      <c r="J2699">
        <f t="shared" si="42"/>
        <v>-42525888</v>
      </c>
      <c r="K2699">
        <f>Table1[[#This Row],[Profit]]*100/Table1[[#This Row],[budget]]</f>
        <v>-47.25098666666667</v>
      </c>
      <c r="M2699" t="s">
        <v>589</v>
      </c>
      <c r="N2699" t="s">
        <v>1630</v>
      </c>
      <c r="O2699" t="s">
        <v>1426</v>
      </c>
    </row>
    <row r="2700" spans="1:16" x14ac:dyDescent="0.45">
      <c r="A2700" t="s">
        <v>1525</v>
      </c>
      <c r="B2700">
        <v>98</v>
      </c>
      <c r="C2700" t="s">
        <v>306</v>
      </c>
      <c r="D2700" t="s">
        <v>4650</v>
      </c>
      <c r="E2700" t="s">
        <v>11</v>
      </c>
      <c r="F2700">
        <v>1999</v>
      </c>
      <c r="G2700">
        <v>6.1</v>
      </c>
      <c r="H2700">
        <v>10544143</v>
      </c>
      <c r="I2700">
        <v>20000000</v>
      </c>
      <c r="J2700">
        <f t="shared" si="42"/>
        <v>-9455857</v>
      </c>
      <c r="K2700">
        <f>Table1[[#This Row],[Profit]]*100/Table1[[#This Row],[budget]]</f>
        <v>-47.279285000000002</v>
      </c>
      <c r="M2700" t="s">
        <v>2286</v>
      </c>
    </row>
    <row r="2701" spans="1:16" x14ac:dyDescent="0.45">
      <c r="A2701" t="s">
        <v>43</v>
      </c>
      <c r="B2701">
        <v>156</v>
      </c>
      <c r="C2701" t="s">
        <v>44</v>
      </c>
      <c r="D2701" t="s">
        <v>2599</v>
      </c>
      <c r="E2701" t="s">
        <v>11</v>
      </c>
      <c r="F2701">
        <v>2010</v>
      </c>
      <c r="G2701">
        <v>6.7</v>
      </c>
      <c r="H2701">
        <v>105219735</v>
      </c>
      <c r="I2701">
        <v>200000000</v>
      </c>
      <c r="J2701">
        <f t="shared" si="42"/>
        <v>-94780265</v>
      </c>
      <c r="K2701">
        <f>Table1[[#This Row],[Profit]]*100/Table1[[#This Row],[budget]]</f>
        <v>-47.3901325</v>
      </c>
      <c r="M2701" t="s">
        <v>178</v>
      </c>
      <c r="N2701" t="s">
        <v>589</v>
      </c>
      <c r="O2701" t="s">
        <v>6367</v>
      </c>
    </row>
    <row r="2702" spans="1:16" x14ac:dyDescent="0.45">
      <c r="A2702" t="s">
        <v>258</v>
      </c>
      <c r="B2702">
        <v>131</v>
      </c>
      <c r="C2702" t="s">
        <v>259</v>
      </c>
      <c r="D2702" t="s">
        <v>3041</v>
      </c>
      <c r="E2702" t="s">
        <v>11</v>
      </c>
      <c r="F2702">
        <v>2004</v>
      </c>
      <c r="G2702">
        <v>6.5</v>
      </c>
      <c r="H2702">
        <v>42044321</v>
      </c>
      <c r="I2702">
        <v>80000000</v>
      </c>
      <c r="J2702">
        <f t="shared" si="42"/>
        <v>-37955679</v>
      </c>
      <c r="K2702">
        <f>Table1[[#This Row],[Profit]]*100/Table1[[#This Row],[budget]]</f>
        <v>-47.444598749999997</v>
      </c>
      <c r="M2702" t="s">
        <v>589</v>
      </c>
      <c r="N2702" t="s">
        <v>2286</v>
      </c>
    </row>
    <row r="2703" spans="1:16" x14ac:dyDescent="0.45">
      <c r="A2703" t="s">
        <v>1128</v>
      </c>
      <c r="B2703">
        <v>87</v>
      </c>
      <c r="C2703" t="s">
        <v>306</v>
      </c>
      <c r="D2703" t="s">
        <v>4526</v>
      </c>
      <c r="E2703" t="s">
        <v>11</v>
      </c>
      <c r="F2703">
        <v>2001</v>
      </c>
      <c r="G2703">
        <v>5.8</v>
      </c>
      <c r="H2703">
        <v>11560259</v>
      </c>
      <c r="I2703">
        <v>22000000</v>
      </c>
      <c r="J2703">
        <f t="shared" si="42"/>
        <v>-10439741</v>
      </c>
      <c r="K2703">
        <f>Table1[[#This Row],[Profit]]*100/Table1[[#This Row],[budget]]</f>
        <v>-47.453368181818185</v>
      </c>
      <c r="M2703" t="s">
        <v>2286</v>
      </c>
    </row>
    <row r="2704" spans="1:16" x14ac:dyDescent="0.45">
      <c r="A2704" t="s">
        <v>865</v>
      </c>
      <c r="B2704">
        <v>87</v>
      </c>
      <c r="C2704" t="s">
        <v>1036</v>
      </c>
      <c r="D2704" t="s">
        <v>3778</v>
      </c>
      <c r="E2704" t="s">
        <v>11</v>
      </c>
      <c r="F2704">
        <v>2009</v>
      </c>
      <c r="G2704">
        <v>7.8</v>
      </c>
      <c r="H2704">
        <v>20999103</v>
      </c>
      <c r="I2704">
        <v>40000000</v>
      </c>
      <c r="J2704">
        <f t="shared" si="42"/>
        <v>-19000897</v>
      </c>
      <c r="K2704">
        <f>Table1[[#This Row],[Profit]]*100/Table1[[#This Row],[budget]]</f>
        <v>-47.502242500000001</v>
      </c>
      <c r="M2704" t="s">
        <v>6362</v>
      </c>
      <c r="N2704" t="s">
        <v>302</v>
      </c>
      <c r="O2704" t="s">
        <v>6359</v>
      </c>
      <c r="P2704" t="s">
        <v>6363</v>
      </c>
    </row>
    <row r="2705" spans="1:16" x14ac:dyDescent="0.45">
      <c r="A2705" t="s">
        <v>443</v>
      </c>
      <c r="B2705">
        <v>112</v>
      </c>
      <c r="C2705" t="s">
        <v>444</v>
      </c>
      <c r="D2705" t="s">
        <v>3249</v>
      </c>
      <c r="E2705" t="s">
        <v>11</v>
      </c>
      <c r="F2705">
        <v>2010</v>
      </c>
      <c r="G2705">
        <v>7.5</v>
      </c>
      <c r="H2705">
        <v>31494270</v>
      </c>
      <c r="I2705">
        <v>60000000</v>
      </c>
      <c r="J2705">
        <f t="shared" si="42"/>
        <v>-28505730</v>
      </c>
      <c r="K2705">
        <f>Table1[[#This Row],[Profit]]*100/Table1[[#This Row],[budget]]</f>
        <v>-47.509549999999997</v>
      </c>
      <c r="M2705" t="s">
        <v>302</v>
      </c>
      <c r="N2705" t="s">
        <v>6364</v>
      </c>
      <c r="O2705" t="s">
        <v>2286</v>
      </c>
    </row>
    <row r="2706" spans="1:16" x14ac:dyDescent="0.45">
      <c r="A2706" t="s">
        <v>1888</v>
      </c>
      <c r="B2706">
        <v>145</v>
      </c>
      <c r="C2706" t="s">
        <v>367</v>
      </c>
      <c r="D2706" t="s">
        <v>5278</v>
      </c>
      <c r="E2706" t="s">
        <v>492</v>
      </c>
      <c r="F2706">
        <v>2012</v>
      </c>
      <c r="G2706">
        <v>6.6</v>
      </c>
      <c r="H2706">
        <v>5669081</v>
      </c>
      <c r="I2706">
        <v>10818775</v>
      </c>
      <c r="J2706">
        <f t="shared" si="42"/>
        <v>-5149694</v>
      </c>
      <c r="K2706">
        <f>Table1[[#This Row],[Profit]]*100/Table1[[#This Row],[budget]]</f>
        <v>-47.599603467120815</v>
      </c>
      <c r="M2706" t="s">
        <v>6367</v>
      </c>
      <c r="N2706" t="s">
        <v>6368</v>
      </c>
    </row>
    <row r="2707" spans="1:16" x14ac:dyDescent="0.45">
      <c r="A2707" t="s">
        <v>633</v>
      </c>
      <c r="B2707">
        <v>110</v>
      </c>
      <c r="C2707" t="s">
        <v>209</v>
      </c>
      <c r="D2707" t="s">
        <v>3522</v>
      </c>
      <c r="E2707" t="s">
        <v>11</v>
      </c>
      <c r="F2707">
        <v>2002</v>
      </c>
      <c r="G2707">
        <v>6.4</v>
      </c>
      <c r="H2707">
        <v>26199517</v>
      </c>
      <c r="I2707">
        <v>50000000</v>
      </c>
      <c r="J2707">
        <f t="shared" si="42"/>
        <v>-23800483</v>
      </c>
      <c r="K2707">
        <f>Table1[[#This Row],[Profit]]*100/Table1[[#This Row],[budget]]</f>
        <v>-47.600966</v>
      </c>
      <c r="M2707" t="s">
        <v>6359</v>
      </c>
      <c r="N2707" t="s">
        <v>589</v>
      </c>
      <c r="O2707" t="s">
        <v>6366</v>
      </c>
      <c r="P2707" t="s">
        <v>1426</v>
      </c>
    </row>
    <row r="2708" spans="1:16" x14ac:dyDescent="0.45">
      <c r="A2708" t="s">
        <v>1245</v>
      </c>
      <c r="B2708">
        <v>130</v>
      </c>
      <c r="C2708" t="s">
        <v>392</v>
      </c>
      <c r="D2708" t="s">
        <v>4142</v>
      </c>
      <c r="E2708" t="s">
        <v>11</v>
      </c>
      <c r="F2708">
        <v>2008</v>
      </c>
      <c r="G2708">
        <v>6.7</v>
      </c>
      <c r="H2708">
        <v>15709385</v>
      </c>
      <c r="I2708">
        <v>30000000</v>
      </c>
      <c r="J2708">
        <f t="shared" si="42"/>
        <v>-14290615</v>
      </c>
      <c r="K2708">
        <f>Table1[[#This Row],[Profit]]*100/Table1[[#This Row],[budget]]</f>
        <v>-47.63538333333333</v>
      </c>
      <c r="M2708" t="s">
        <v>589</v>
      </c>
      <c r="N2708" t="s">
        <v>1426</v>
      </c>
    </row>
    <row r="2709" spans="1:16" x14ac:dyDescent="0.45">
      <c r="A2709" t="s">
        <v>1242</v>
      </c>
      <c r="B2709">
        <v>126</v>
      </c>
      <c r="C2709" t="s">
        <v>589</v>
      </c>
      <c r="D2709" t="s">
        <v>3969</v>
      </c>
      <c r="E2709" t="s">
        <v>11</v>
      </c>
      <c r="F2709">
        <v>2005</v>
      </c>
      <c r="G2709">
        <v>7.3</v>
      </c>
      <c r="H2709">
        <v>18324242</v>
      </c>
      <c r="I2709">
        <v>35000000</v>
      </c>
      <c r="J2709">
        <f t="shared" si="42"/>
        <v>-16675758</v>
      </c>
      <c r="K2709">
        <f>Table1[[#This Row],[Profit]]*100/Table1[[#This Row],[budget]]</f>
        <v>-47.645022857142855</v>
      </c>
    </row>
    <row r="2710" spans="1:16" x14ac:dyDescent="0.45">
      <c r="A2710" t="s">
        <v>546</v>
      </c>
      <c r="B2710">
        <v>148</v>
      </c>
      <c r="C2710" t="s">
        <v>547</v>
      </c>
      <c r="D2710" t="s">
        <v>3087</v>
      </c>
      <c r="E2710" t="s">
        <v>11</v>
      </c>
      <c r="F2710">
        <v>1999</v>
      </c>
      <c r="G2710">
        <v>6.7</v>
      </c>
      <c r="H2710">
        <v>39251128</v>
      </c>
      <c r="I2710">
        <v>75000000</v>
      </c>
      <c r="J2710">
        <f t="shared" si="42"/>
        <v>-35748872</v>
      </c>
      <c r="K2710">
        <f>Table1[[#This Row],[Profit]]*100/Table1[[#This Row],[budget]]</f>
        <v>-47.665162666666667</v>
      </c>
      <c r="M2710" t="s">
        <v>6367</v>
      </c>
      <c r="N2710" t="s">
        <v>2286</v>
      </c>
    </row>
    <row r="2711" spans="1:16" x14ac:dyDescent="0.45">
      <c r="A2711" t="s">
        <v>1015</v>
      </c>
      <c r="B2711">
        <v>120</v>
      </c>
      <c r="C2711" t="s">
        <v>1001</v>
      </c>
      <c r="D2711" t="s">
        <v>3941</v>
      </c>
      <c r="E2711" t="s">
        <v>11</v>
      </c>
      <c r="F2711">
        <v>2007</v>
      </c>
      <c r="G2711">
        <v>6.7</v>
      </c>
      <c r="H2711">
        <v>18317151</v>
      </c>
      <c r="I2711">
        <v>35000000</v>
      </c>
      <c r="J2711">
        <f t="shared" si="42"/>
        <v>-16682849</v>
      </c>
      <c r="K2711">
        <f>Table1[[#This Row],[Profit]]*100/Table1[[#This Row],[budget]]</f>
        <v>-47.665282857142856</v>
      </c>
      <c r="M2711" t="s">
        <v>6360</v>
      </c>
    </row>
    <row r="2712" spans="1:16" x14ac:dyDescent="0.45">
      <c r="A2712" t="s">
        <v>782</v>
      </c>
      <c r="B2712">
        <v>125</v>
      </c>
      <c r="C2712" t="s">
        <v>226</v>
      </c>
      <c r="D2712" t="s">
        <v>3936</v>
      </c>
      <c r="E2712" t="s">
        <v>11</v>
      </c>
      <c r="F2712">
        <v>2002</v>
      </c>
      <c r="G2712">
        <v>6.5</v>
      </c>
      <c r="H2712">
        <v>18306166</v>
      </c>
      <c r="I2712">
        <v>35000000</v>
      </c>
      <c r="J2712">
        <f t="shared" si="42"/>
        <v>-16693834</v>
      </c>
      <c r="K2712">
        <f>Table1[[#This Row],[Profit]]*100/Table1[[#This Row],[budget]]</f>
        <v>-47.696668571428575</v>
      </c>
      <c r="M2712" t="s">
        <v>589</v>
      </c>
      <c r="N2712" t="s">
        <v>2286</v>
      </c>
      <c r="O2712" t="s">
        <v>6368</v>
      </c>
    </row>
    <row r="2713" spans="1:16" x14ac:dyDescent="0.45">
      <c r="A2713" t="s">
        <v>1296</v>
      </c>
      <c r="B2713">
        <v>124</v>
      </c>
      <c r="C2713" t="s">
        <v>281</v>
      </c>
      <c r="D2713" t="s">
        <v>5085</v>
      </c>
      <c r="E2713" t="s">
        <v>11</v>
      </c>
      <c r="F2713">
        <v>2000</v>
      </c>
      <c r="G2713">
        <v>7.4</v>
      </c>
      <c r="H2713">
        <v>7060876</v>
      </c>
      <c r="I2713">
        <v>13500000</v>
      </c>
      <c r="J2713">
        <f t="shared" si="42"/>
        <v>-6439124</v>
      </c>
      <c r="K2713">
        <f>Table1[[#This Row],[Profit]]*100/Table1[[#This Row],[budget]]</f>
        <v>-47.697214814814814</v>
      </c>
      <c r="M2713" t="s">
        <v>589</v>
      </c>
    </row>
    <row r="2714" spans="1:16" x14ac:dyDescent="0.45">
      <c r="A2714" t="s">
        <v>799</v>
      </c>
      <c r="B2714">
        <v>89</v>
      </c>
      <c r="C2714" t="s">
        <v>101</v>
      </c>
      <c r="D2714" t="s">
        <v>3802</v>
      </c>
      <c r="E2714" t="s">
        <v>11</v>
      </c>
      <c r="F2714">
        <v>2009</v>
      </c>
      <c r="G2714">
        <v>4.9000000000000004</v>
      </c>
      <c r="H2714">
        <v>20916309</v>
      </c>
      <c r="I2714">
        <v>40000000</v>
      </c>
      <c r="J2714">
        <f t="shared" si="42"/>
        <v>-19083691</v>
      </c>
      <c r="K2714">
        <f>Table1[[#This Row],[Profit]]*100/Table1[[#This Row],[budget]]</f>
        <v>-47.709227499999997</v>
      </c>
      <c r="M2714" t="s">
        <v>6363</v>
      </c>
      <c r="N2714" t="s">
        <v>6364</v>
      </c>
    </row>
    <row r="2715" spans="1:16" x14ac:dyDescent="0.45">
      <c r="A2715" t="s">
        <v>1844</v>
      </c>
      <c r="B2715">
        <v>119</v>
      </c>
      <c r="C2715" t="s">
        <v>994</v>
      </c>
      <c r="D2715" t="s">
        <v>5448</v>
      </c>
      <c r="E2715" t="s">
        <v>11</v>
      </c>
      <c r="F2715">
        <v>2009</v>
      </c>
      <c r="G2715">
        <v>7</v>
      </c>
      <c r="H2715">
        <v>4440055</v>
      </c>
      <c r="I2715">
        <v>8500000</v>
      </c>
      <c r="J2715">
        <f t="shared" si="42"/>
        <v>-4059945</v>
      </c>
      <c r="K2715">
        <f>Table1[[#This Row],[Profit]]*100/Table1[[#This Row],[budget]]</f>
        <v>-47.76405882352941</v>
      </c>
      <c r="M2715" t="s">
        <v>589</v>
      </c>
      <c r="N2715" t="s">
        <v>2286</v>
      </c>
    </row>
    <row r="2716" spans="1:16" x14ac:dyDescent="0.45">
      <c r="A2716" t="s">
        <v>771</v>
      </c>
      <c r="B2716">
        <v>145</v>
      </c>
      <c r="C2716" t="s">
        <v>589</v>
      </c>
      <c r="D2716" t="s">
        <v>4383</v>
      </c>
      <c r="E2716" t="s">
        <v>11</v>
      </c>
      <c r="F2716">
        <v>1999</v>
      </c>
      <c r="G2716">
        <v>7.3</v>
      </c>
      <c r="H2716">
        <v>13038660</v>
      </c>
      <c r="I2716">
        <v>25000000</v>
      </c>
      <c r="J2716">
        <f t="shared" si="42"/>
        <v>-11961340</v>
      </c>
      <c r="K2716">
        <f>Table1[[#This Row],[Profit]]*100/Table1[[#This Row],[budget]]</f>
        <v>-47.845359999999999</v>
      </c>
    </row>
    <row r="2717" spans="1:16" x14ac:dyDescent="0.45">
      <c r="A2717" t="s">
        <v>239</v>
      </c>
      <c r="B2717">
        <v>129</v>
      </c>
      <c r="C2717" t="s">
        <v>339</v>
      </c>
      <c r="D2717" t="s">
        <v>2844</v>
      </c>
      <c r="E2717" t="s">
        <v>11</v>
      </c>
      <c r="F2717">
        <v>1997</v>
      </c>
      <c r="G2717">
        <v>7.2</v>
      </c>
      <c r="H2717">
        <v>54700065</v>
      </c>
      <c r="I2717">
        <v>105000000</v>
      </c>
      <c r="J2717">
        <f t="shared" si="42"/>
        <v>-50299935</v>
      </c>
      <c r="K2717">
        <f>Table1[[#This Row],[Profit]]*100/Table1[[#This Row],[budget]]</f>
        <v>-47.904699999999998</v>
      </c>
      <c r="M2717" t="s">
        <v>1630</v>
      </c>
      <c r="N2717" t="s">
        <v>6368</v>
      </c>
    </row>
    <row r="2718" spans="1:16" x14ac:dyDescent="0.45">
      <c r="A2718" t="s">
        <v>1328</v>
      </c>
      <c r="B2718">
        <v>88</v>
      </c>
      <c r="C2718" t="s">
        <v>659</v>
      </c>
      <c r="D2718" t="s">
        <v>6179</v>
      </c>
      <c r="E2718" t="s">
        <v>11</v>
      </c>
      <c r="F2718">
        <v>2007</v>
      </c>
      <c r="G2718">
        <v>7.3</v>
      </c>
      <c r="H2718">
        <v>442638</v>
      </c>
      <c r="I2718">
        <v>850000</v>
      </c>
      <c r="J2718">
        <f t="shared" si="42"/>
        <v>-407362</v>
      </c>
      <c r="K2718">
        <f>Table1[[#This Row],[Profit]]*100/Table1[[#This Row],[budget]]</f>
        <v>-47.92494117647059</v>
      </c>
      <c r="M2718" t="s">
        <v>2286</v>
      </c>
      <c r="N2718" t="s">
        <v>6361</v>
      </c>
    </row>
    <row r="2719" spans="1:16" x14ac:dyDescent="0.45">
      <c r="A2719" t="s">
        <v>961</v>
      </c>
      <c r="B2719">
        <v>99</v>
      </c>
      <c r="C2719" t="s">
        <v>456</v>
      </c>
      <c r="D2719" t="s">
        <v>5421</v>
      </c>
      <c r="E2719" t="s">
        <v>11</v>
      </c>
      <c r="F2719">
        <v>2002</v>
      </c>
      <c r="G2719">
        <v>7</v>
      </c>
      <c r="H2719">
        <v>4681503</v>
      </c>
      <c r="I2719">
        <v>9000000</v>
      </c>
      <c r="J2719">
        <f t="shared" si="42"/>
        <v>-4318497</v>
      </c>
      <c r="K2719">
        <f>Table1[[#This Row],[Profit]]*100/Table1[[#This Row],[budget]]</f>
        <v>-47.9833</v>
      </c>
      <c r="M2719" t="s">
        <v>589</v>
      </c>
    </row>
    <row r="2720" spans="1:16" x14ac:dyDescent="0.45">
      <c r="A2720" t="s">
        <v>615</v>
      </c>
      <c r="B2720">
        <v>105</v>
      </c>
      <c r="C2720" t="s">
        <v>616</v>
      </c>
      <c r="D2720" t="s">
        <v>3180</v>
      </c>
      <c r="E2720" t="s">
        <v>11</v>
      </c>
      <c r="F2720">
        <v>1995</v>
      </c>
      <c r="G2720">
        <v>5.6</v>
      </c>
      <c r="H2720">
        <v>35324232</v>
      </c>
      <c r="I2720">
        <v>68000000</v>
      </c>
      <c r="J2720">
        <f t="shared" si="42"/>
        <v>-32675768</v>
      </c>
      <c r="K2720">
        <f>Table1[[#This Row],[Profit]]*100/Table1[[#This Row],[budget]]</f>
        <v>-48.052599999999998</v>
      </c>
      <c r="M2720" t="s">
        <v>302</v>
      </c>
      <c r="N2720" t="s">
        <v>6359</v>
      </c>
      <c r="O2720" t="s">
        <v>589</v>
      </c>
      <c r="P2720" t="s">
        <v>1426</v>
      </c>
    </row>
    <row r="2721" spans="1:16" x14ac:dyDescent="0.45">
      <c r="A2721" t="s">
        <v>729</v>
      </c>
      <c r="B2721">
        <v>130</v>
      </c>
      <c r="C2721" t="s">
        <v>730</v>
      </c>
      <c r="D2721" t="s">
        <v>3315</v>
      </c>
      <c r="E2721" t="s">
        <v>11</v>
      </c>
      <c r="F2721">
        <v>2013</v>
      </c>
      <c r="G2721">
        <v>6</v>
      </c>
      <c r="H2721">
        <v>31165421</v>
      </c>
      <c r="I2721">
        <v>60000000</v>
      </c>
      <c r="J2721">
        <f t="shared" si="42"/>
        <v>-28834579</v>
      </c>
      <c r="K2721">
        <f>Table1[[#This Row],[Profit]]*100/Table1[[#This Row],[budget]]</f>
        <v>-48.057631666666666</v>
      </c>
      <c r="M2721" t="s">
        <v>999</v>
      </c>
      <c r="N2721" t="s">
        <v>6366</v>
      </c>
      <c r="O2721" t="s">
        <v>2286</v>
      </c>
    </row>
    <row r="2722" spans="1:16" x14ac:dyDescent="0.45">
      <c r="A2722" t="s">
        <v>542</v>
      </c>
      <c r="B2722">
        <v>123</v>
      </c>
      <c r="C2722" t="s">
        <v>543</v>
      </c>
      <c r="D2722" t="s">
        <v>3042</v>
      </c>
      <c r="E2722" t="s">
        <v>11</v>
      </c>
      <c r="F2722">
        <v>2001</v>
      </c>
      <c r="G2722">
        <v>6.6</v>
      </c>
      <c r="H2722">
        <v>41523271</v>
      </c>
      <c r="I2722">
        <v>80000000</v>
      </c>
      <c r="J2722">
        <f t="shared" si="42"/>
        <v>-38476729</v>
      </c>
      <c r="K2722">
        <f>Table1[[#This Row],[Profit]]*100/Table1[[#This Row],[budget]]</f>
        <v>-48.09591125</v>
      </c>
      <c r="M2722" t="s">
        <v>6359</v>
      </c>
      <c r="N2722" t="s">
        <v>589</v>
      </c>
      <c r="O2722" t="s">
        <v>2286</v>
      </c>
    </row>
    <row r="2723" spans="1:16" x14ac:dyDescent="0.45">
      <c r="A2723" t="s">
        <v>658</v>
      </c>
      <c r="B2723">
        <v>87</v>
      </c>
      <c r="C2723" t="s">
        <v>659</v>
      </c>
      <c r="D2723" t="s">
        <v>3241</v>
      </c>
      <c r="E2723" t="s">
        <v>11</v>
      </c>
      <c r="F2723">
        <v>2008</v>
      </c>
      <c r="G2723">
        <v>3.8</v>
      </c>
      <c r="H2723">
        <v>32178777</v>
      </c>
      <c r="I2723">
        <v>62000000</v>
      </c>
      <c r="J2723">
        <f t="shared" si="42"/>
        <v>-29821223</v>
      </c>
      <c r="K2723">
        <f>Table1[[#This Row],[Profit]]*100/Table1[[#This Row],[budget]]</f>
        <v>-48.09874677419355</v>
      </c>
      <c r="M2723" t="s">
        <v>2286</v>
      </c>
      <c r="N2723" t="s">
        <v>6361</v>
      </c>
    </row>
    <row r="2724" spans="1:16" x14ac:dyDescent="0.45">
      <c r="A2724" t="s">
        <v>445</v>
      </c>
      <c r="B2724">
        <v>135</v>
      </c>
      <c r="C2724" t="s">
        <v>51</v>
      </c>
      <c r="D2724" t="s">
        <v>3250</v>
      </c>
      <c r="E2724" t="s">
        <v>11</v>
      </c>
      <c r="F2724">
        <v>2003</v>
      </c>
      <c r="G2724">
        <v>5.4</v>
      </c>
      <c r="H2724">
        <v>31111260</v>
      </c>
      <c r="I2724">
        <v>60000000</v>
      </c>
      <c r="J2724">
        <f t="shared" si="42"/>
        <v>-28888740</v>
      </c>
      <c r="K2724">
        <f>Table1[[#This Row],[Profit]]*100/Table1[[#This Row],[budget]]</f>
        <v>-48.1479</v>
      </c>
      <c r="M2724" t="s">
        <v>178</v>
      </c>
      <c r="N2724" t="s">
        <v>1630</v>
      </c>
      <c r="O2724" t="s">
        <v>1426</v>
      </c>
    </row>
    <row r="2725" spans="1:16" x14ac:dyDescent="0.45">
      <c r="A2725" t="s">
        <v>1723</v>
      </c>
      <c r="B2725">
        <v>107</v>
      </c>
      <c r="C2725" t="s">
        <v>1304</v>
      </c>
      <c r="D2725" t="s">
        <v>5000</v>
      </c>
      <c r="E2725" t="s">
        <v>11</v>
      </c>
      <c r="F2725">
        <v>2008</v>
      </c>
      <c r="G2725">
        <v>8</v>
      </c>
      <c r="H2725">
        <v>7757130</v>
      </c>
      <c r="I2725">
        <v>15000000</v>
      </c>
      <c r="J2725">
        <f t="shared" si="42"/>
        <v>-7242870</v>
      </c>
      <c r="K2725">
        <f>Table1[[#This Row],[Profit]]*100/Table1[[#This Row],[budget]]</f>
        <v>-48.285800000000002</v>
      </c>
      <c r="M2725" t="s">
        <v>6359</v>
      </c>
      <c r="N2725" t="s">
        <v>589</v>
      </c>
    </row>
    <row r="2726" spans="1:16" x14ac:dyDescent="0.45">
      <c r="A2726" t="s">
        <v>683</v>
      </c>
      <c r="B2726">
        <v>107</v>
      </c>
      <c r="C2726" t="s">
        <v>663</v>
      </c>
      <c r="D2726" t="s">
        <v>4445</v>
      </c>
      <c r="E2726" t="s">
        <v>11</v>
      </c>
      <c r="F2726">
        <v>2000</v>
      </c>
      <c r="G2726">
        <v>5.3</v>
      </c>
      <c r="H2726">
        <v>12372410</v>
      </c>
      <c r="I2726">
        <v>24000000</v>
      </c>
      <c r="J2726">
        <f t="shared" si="42"/>
        <v>-11627590</v>
      </c>
      <c r="K2726">
        <f>Table1[[#This Row],[Profit]]*100/Table1[[#This Row],[budget]]</f>
        <v>-48.44829166666667</v>
      </c>
      <c r="M2726" t="s">
        <v>6361</v>
      </c>
    </row>
    <row r="2727" spans="1:16" x14ac:dyDescent="0.45">
      <c r="A2727" t="s">
        <v>798</v>
      </c>
      <c r="B2727">
        <v>116</v>
      </c>
      <c r="C2727" t="s">
        <v>392</v>
      </c>
      <c r="D2727" t="s">
        <v>4517</v>
      </c>
      <c r="E2727" t="s">
        <v>11</v>
      </c>
      <c r="F2727">
        <v>2013</v>
      </c>
      <c r="G2727">
        <v>6.8</v>
      </c>
      <c r="H2727">
        <v>11326836</v>
      </c>
      <c r="I2727">
        <v>22000000</v>
      </c>
      <c r="J2727">
        <f t="shared" si="42"/>
        <v>-10673164</v>
      </c>
      <c r="K2727">
        <f>Table1[[#This Row],[Profit]]*100/Table1[[#This Row],[budget]]</f>
        <v>-48.514381818181818</v>
      </c>
      <c r="M2727" t="s">
        <v>589</v>
      </c>
      <c r="N2727" t="s">
        <v>1426</v>
      </c>
    </row>
    <row r="2728" spans="1:16" x14ac:dyDescent="0.45">
      <c r="A2728" t="s">
        <v>465</v>
      </c>
      <c r="B2728">
        <v>136</v>
      </c>
      <c r="C2728" t="s">
        <v>600</v>
      </c>
      <c r="D2728" t="s">
        <v>3100</v>
      </c>
      <c r="E2728" t="s">
        <v>11</v>
      </c>
      <c r="F2728">
        <v>2012</v>
      </c>
      <c r="G2728">
        <v>5.9</v>
      </c>
      <c r="H2728">
        <v>38509342</v>
      </c>
      <c r="I2728">
        <v>75000000</v>
      </c>
      <c r="J2728">
        <f t="shared" si="42"/>
        <v>-36490658</v>
      </c>
      <c r="K2728">
        <f>Table1[[#This Row],[Profit]]*100/Table1[[#This Row],[budget]]</f>
        <v>-48.654210666666664</v>
      </c>
      <c r="M2728" t="s">
        <v>589</v>
      </c>
      <c r="N2728" t="s">
        <v>6365</v>
      </c>
      <c r="O2728" t="s">
        <v>2286</v>
      </c>
    </row>
    <row r="2729" spans="1:16" x14ac:dyDescent="0.45">
      <c r="A2729" t="s">
        <v>2294</v>
      </c>
      <c r="B2729">
        <v>107</v>
      </c>
      <c r="C2729" t="s">
        <v>589</v>
      </c>
      <c r="D2729" t="s">
        <v>5972</v>
      </c>
      <c r="E2729" t="s">
        <v>11</v>
      </c>
      <c r="F2729">
        <v>1999</v>
      </c>
      <c r="G2729">
        <v>7</v>
      </c>
      <c r="H2729">
        <v>1282084</v>
      </c>
      <c r="I2729">
        <v>2500000</v>
      </c>
      <c r="J2729">
        <f t="shared" si="42"/>
        <v>-1217916</v>
      </c>
      <c r="K2729">
        <f>Table1[[#This Row],[Profit]]*100/Table1[[#This Row],[budget]]</f>
        <v>-48.716639999999998</v>
      </c>
    </row>
    <row r="2730" spans="1:16" x14ac:dyDescent="0.45">
      <c r="A2730" t="s">
        <v>384</v>
      </c>
      <c r="B2730">
        <v>121</v>
      </c>
      <c r="C2730" t="s">
        <v>209</v>
      </c>
      <c r="D2730" t="s">
        <v>3211</v>
      </c>
      <c r="E2730" t="s">
        <v>11</v>
      </c>
      <c r="F2730">
        <v>1996</v>
      </c>
      <c r="G2730">
        <v>6.7</v>
      </c>
      <c r="H2730">
        <v>33328051</v>
      </c>
      <c r="I2730">
        <v>65000000</v>
      </c>
      <c r="J2730">
        <f t="shared" si="42"/>
        <v>-31671949</v>
      </c>
      <c r="K2730">
        <f>Table1[[#This Row],[Profit]]*100/Table1[[#This Row],[budget]]</f>
        <v>-48.726075384615385</v>
      </c>
      <c r="M2730" t="s">
        <v>6359</v>
      </c>
      <c r="N2730" t="s">
        <v>589</v>
      </c>
      <c r="O2730" t="s">
        <v>6366</v>
      </c>
      <c r="P2730" t="s">
        <v>1426</v>
      </c>
    </row>
    <row r="2731" spans="1:16" x14ac:dyDescent="0.45">
      <c r="A2731" t="s">
        <v>276</v>
      </c>
      <c r="B2731">
        <v>82</v>
      </c>
      <c r="C2731" t="s">
        <v>452</v>
      </c>
      <c r="D2731" t="s">
        <v>2981</v>
      </c>
      <c r="E2731" t="s">
        <v>11</v>
      </c>
      <c r="F2731">
        <v>2010</v>
      </c>
      <c r="G2731">
        <v>4.3</v>
      </c>
      <c r="H2731">
        <v>43575716</v>
      </c>
      <c r="I2731">
        <v>85000000</v>
      </c>
      <c r="J2731">
        <f t="shared" si="42"/>
        <v>-41424284</v>
      </c>
      <c r="K2731">
        <f>Table1[[#This Row],[Profit]]*100/Table1[[#This Row],[budget]]</f>
        <v>-48.734451764705881</v>
      </c>
      <c r="M2731" t="s">
        <v>302</v>
      </c>
      <c r="N2731" t="s">
        <v>6363</v>
      </c>
      <c r="O2731" t="s">
        <v>6364</v>
      </c>
    </row>
    <row r="2732" spans="1:16" x14ac:dyDescent="0.45">
      <c r="A2732" t="s">
        <v>1083</v>
      </c>
      <c r="B2732">
        <v>144</v>
      </c>
      <c r="C2732" t="s">
        <v>589</v>
      </c>
      <c r="D2732" t="s">
        <v>4016</v>
      </c>
      <c r="E2732" t="s">
        <v>11</v>
      </c>
      <c r="F2732">
        <v>2012</v>
      </c>
      <c r="G2732">
        <v>7.1</v>
      </c>
      <c r="H2732">
        <v>16377274</v>
      </c>
      <c r="I2732">
        <v>32000000</v>
      </c>
      <c r="J2732">
        <f t="shared" si="42"/>
        <v>-15622726</v>
      </c>
      <c r="K2732">
        <f>Table1[[#This Row],[Profit]]*100/Table1[[#This Row],[budget]]</f>
        <v>-48.82101875</v>
      </c>
    </row>
    <row r="2733" spans="1:16" x14ac:dyDescent="0.45">
      <c r="A2733" t="s">
        <v>675</v>
      </c>
      <c r="B2733">
        <v>126</v>
      </c>
      <c r="C2733" t="s">
        <v>714</v>
      </c>
      <c r="D2733" t="s">
        <v>3306</v>
      </c>
      <c r="E2733" t="s">
        <v>11</v>
      </c>
      <c r="F2733">
        <v>2000</v>
      </c>
      <c r="G2733">
        <v>6.7</v>
      </c>
      <c r="H2733">
        <v>30695227</v>
      </c>
      <c r="I2733">
        <v>60000000</v>
      </c>
      <c r="J2733">
        <f t="shared" si="42"/>
        <v>-29304773</v>
      </c>
      <c r="K2733">
        <f>Table1[[#This Row],[Profit]]*100/Table1[[#This Row],[budget]]</f>
        <v>-48.841288333333331</v>
      </c>
      <c r="M2733" t="s">
        <v>6364</v>
      </c>
      <c r="N2733" t="s">
        <v>6361</v>
      </c>
    </row>
    <row r="2734" spans="1:16" x14ac:dyDescent="0.45">
      <c r="A2734" t="s">
        <v>670</v>
      </c>
      <c r="B2734">
        <v>103</v>
      </c>
      <c r="C2734" t="s">
        <v>259</v>
      </c>
      <c r="D2734" t="s">
        <v>3349</v>
      </c>
      <c r="E2734" t="s">
        <v>11</v>
      </c>
      <c r="F2734">
        <v>2009</v>
      </c>
      <c r="G2734">
        <v>4.7</v>
      </c>
      <c r="H2734">
        <v>29580087</v>
      </c>
      <c r="I2734">
        <v>58000000</v>
      </c>
      <c r="J2734">
        <f t="shared" si="42"/>
        <v>-28419913</v>
      </c>
      <c r="K2734">
        <f>Table1[[#This Row],[Profit]]*100/Table1[[#This Row],[budget]]</f>
        <v>-48.999850000000002</v>
      </c>
      <c r="M2734" t="s">
        <v>589</v>
      </c>
      <c r="N2734" t="s">
        <v>2286</v>
      </c>
    </row>
    <row r="2735" spans="1:16" x14ac:dyDescent="0.45">
      <c r="A2735" t="s">
        <v>706</v>
      </c>
      <c r="B2735">
        <v>98</v>
      </c>
      <c r="C2735" t="s">
        <v>306</v>
      </c>
      <c r="D2735" t="s">
        <v>4832</v>
      </c>
      <c r="E2735" t="s">
        <v>11</v>
      </c>
      <c r="F2735">
        <v>2009</v>
      </c>
      <c r="G2735">
        <v>5.9</v>
      </c>
      <c r="H2735">
        <v>8662318</v>
      </c>
      <c r="I2735">
        <v>17000000</v>
      </c>
      <c r="J2735">
        <f t="shared" si="42"/>
        <v>-8337682</v>
      </c>
      <c r="K2735">
        <f>Table1[[#This Row],[Profit]]*100/Table1[[#This Row],[budget]]</f>
        <v>-49.04518823529412</v>
      </c>
      <c r="M2735" t="s">
        <v>2286</v>
      </c>
    </row>
    <row r="2736" spans="1:16" x14ac:dyDescent="0.45">
      <c r="A2736" t="s">
        <v>2220</v>
      </c>
      <c r="B2736">
        <v>95</v>
      </c>
      <c r="C2736" t="s">
        <v>456</v>
      </c>
      <c r="D2736" t="s">
        <v>6336</v>
      </c>
      <c r="E2736" t="s">
        <v>11</v>
      </c>
      <c r="F2736">
        <v>2011</v>
      </c>
      <c r="G2736">
        <v>6.4</v>
      </c>
      <c r="H2736">
        <v>4584</v>
      </c>
      <c r="I2736">
        <v>9000</v>
      </c>
      <c r="J2736">
        <f t="shared" si="42"/>
        <v>-4416</v>
      </c>
      <c r="K2736">
        <f>Table1[[#This Row],[Profit]]*100/Table1[[#This Row],[budget]]</f>
        <v>-49.06666666666667</v>
      </c>
      <c r="M2736" t="s">
        <v>589</v>
      </c>
    </row>
    <row r="2737" spans="1:16" x14ac:dyDescent="0.45">
      <c r="A2737" t="s">
        <v>340</v>
      </c>
      <c r="B2737">
        <v>118</v>
      </c>
      <c r="C2737" t="s">
        <v>209</v>
      </c>
      <c r="D2737" t="s">
        <v>3523</v>
      </c>
      <c r="E2737" t="s">
        <v>11</v>
      </c>
      <c r="F2737">
        <v>2009</v>
      </c>
      <c r="G2737">
        <v>6.5</v>
      </c>
      <c r="H2737">
        <v>25450527</v>
      </c>
      <c r="I2737">
        <v>50000000</v>
      </c>
      <c r="J2737">
        <f t="shared" si="42"/>
        <v>-24549473</v>
      </c>
      <c r="K2737">
        <f>Table1[[#This Row],[Profit]]*100/Table1[[#This Row],[budget]]</f>
        <v>-49.098945999999998</v>
      </c>
      <c r="M2737" t="s">
        <v>6359</v>
      </c>
      <c r="N2737" t="s">
        <v>589</v>
      </c>
      <c r="O2737" t="s">
        <v>6366</v>
      </c>
      <c r="P2737" t="s">
        <v>1426</v>
      </c>
    </row>
    <row r="2738" spans="1:16" x14ac:dyDescent="0.45">
      <c r="A2738" t="s">
        <v>1321</v>
      </c>
      <c r="B2738">
        <v>112</v>
      </c>
      <c r="C2738" t="s">
        <v>994</v>
      </c>
      <c r="D2738" t="s">
        <v>5092</v>
      </c>
      <c r="E2738" t="s">
        <v>11</v>
      </c>
      <c r="F2738">
        <v>2009</v>
      </c>
      <c r="G2738">
        <v>7</v>
      </c>
      <c r="H2738">
        <v>6615578</v>
      </c>
      <c r="I2738">
        <v>13000000</v>
      </c>
      <c r="J2738">
        <f t="shared" si="42"/>
        <v>-6384422</v>
      </c>
      <c r="K2738">
        <f>Table1[[#This Row],[Profit]]*100/Table1[[#This Row],[budget]]</f>
        <v>-49.11093846153846</v>
      </c>
      <c r="M2738" t="s">
        <v>589</v>
      </c>
      <c r="N2738" t="s">
        <v>2286</v>
      </c>
    </row>
    <row r="2739" spans="1:16" x14ac:dyDescent="0.45">
      <c r="A2739" t="s">
        <v>131</v>
      </c>
      <c r="B2739">
        <v>162</v>
      </c>
      <c r="C2739" t="s">
        <v>455</v>
      </c>
      <c r="D2739" t="s">
        <v>3193</v>
      </c>
      <c r="E2739" t="s">
        <v>11</v>
      </c>
      <c r="F2739">
        <v>2007</v>
      </c>
      <c r="G2739">
        <v>7.7</v>
      </c>
      <c r="H2739">
        <v>33048353</v>
      </c>
      <c r="I2739">
        <v>65000000</v>
      </c>
      <c r="J2739">
        <f t="shared" si="42"/>
        <v>-31951647</v>
      </c>
      <c r="K2739">
        <f>Table1[[#This Row],[Profit]]*100/Table1[[#This Row],[budget]]</f>
        <v>-49.156379999999999</v>
      </c>
      <c r="M2739" t="s">
        <v>589</v>
      </c>
      <c r="N2739" t="s">
        <v>6367</v>
      </c>
      <c r="O2739" t="s">
        <v>6366</v>
      </c>
      <c r="P2739" t="s">
        <v>1426</v>
      </c>
    </row>
    <row r="2740" spans="1:16" x14ac:dyDescent="0.45">
      <c r="A2740" t="s">
        <v>864</v>
      </c>
      <c r="B2740">
        <v>101</v>
      </c>
      <c r="C2740" t="s">
        <v>51</v>
      </c>
      <c r="D2740" t="s">
        <v>3524</v>
      </c>
      <c r="E2740" t="s">
        <v>11</v>
      </c>
      <c r="F2740">
        <v>1996</v>
      </c>
      <c r="G2740">
        <v>5.7</v>
      </c>
      <c r="H2740">
        <v>25407250</v>
      </c>
      <c r="I2740">
        <v>50000000</v>
      </c>
      <c r="J2740">
        <f t="shared" si="42"/>
        <v>-24592750</v>
      </c>
      <c r="K2740">
        <f>Table1[[#This Row],[Profit]]*100/Table1[[#This Row],[budget]]</f>
        <v>-49.185499999999998</v>
      </c>
      <c r="M2740" t="s">
        <v>178</v>
      </c>
      <c r="N2740" t="s">
        <v>1630</v>
      </c>
      <c r="O2740" t="s">
        <v>1426</v>
      </c>
    </row>
    <row r="2741" spans="1:16" x14ac:dyDescent="0.45">
      <c r="A2741" t="s">
        <v>712</v>
      </c>
      <c r="B2741">
        <v>111</v>
      </c>
      <c r="C2741" t="s">
        <v>680</v>
      </c>
      <c r="D2741" t="s">
        <v>3774</v>
      </c>
      <c r="E2741" t="s">
        <v>11</v>
      </c>
      <c r="F2741">
        <v>1996</v>
      </c>
      <c r="G2741">
        <v>6.2</v>
      </c>
      <c r="H2741">
        <v>20300000</v>
      </c>
      <c r="I2741">
        <v>40000000</v>
      </c>
      <c r="J2741">
        <f t="shared" si="42"/>
        <v>-19700000</v>
      </c>
      <c r="K2741">
        <f>Table1[[#This Row],[Profit]]*100/Table1[[#This Row],[budget]]</f>
        <v>-49.25</v>
      </c>
      <c r="M2741" t="s">
        <v>1426</v>
      </c>
    </row>
    <row r="2742" spans="1:16" x14ac:dyDescent="0.45">
      <c r="A2742" t="s">
        <v>1714</v>
      </c>
      <c r="B2742">
        <v>110</v>
      </c>
      <c r="C2742" t="s">
        <v>209</v>
      </c>
      <c r="D2742" t="s">
        <v>4182</v>
      </c>
      <c r="E2742" t="s">
        <v>11</v>
      </c>
      <c r="F2742">
        <v>1999</v>
      </c>
      <c r="G2742">
        <v>6</v>
      </c>
      <c r="H2742">
        <v>15156200</v>
      </c>
      <c r="I2742">
        <v>30000000</v>
      </c>
      <c r="J2742">
        <f t="shared" si="42"/>
        <v>-14843800</v>
      </c>
      <c r="K2742">
        <f>Table1[[#This Row],[Profit]]*100/Table1[[#This Row],[budget]]</f>
        <v>-49.479333333333336</v>
      </c>
      <c r="M2742" t="s">
        <v>6359</v>
      </c>
      <c r="N2742" t="s">
        <v>589</v>
      </c>
      <c r="O2742" t="s">
        <v>6366</v>
      </c>
      <c r="P2742" t="s">
        <v>1426</v>
      </c>
    </row>
    <row r="2743" spans="1:16" x14ac:dyDescent="0.45">
      <c r="A2743" t="s">
        <v>776</v>
      </c>
      <c r="B2743">
        <v>102</v>
      </c>
      <c r="C2743" t="s">
        <v>353</v>
      </c>
      <c r="D2743" t="s">
        <v>3184</v>
      </c>
      <c r="E2743" t="s">
        <v>11</v>
      </c>
      <c r="F2743">
        <v>2012</v>
      </c>
      <c r="G2743">
        <v>5.7</v>
      </c>
      <c r="H2743">
        <v>34350553</v>
      </c>
      <c r="I2743">
        <v>68000000</v>
      </c>
      <c r="J2743">
        <f t="shared" si="42"/>
        <v>-33649447</v>
      </c>
      <c r="K2743">
        <f>Table1[[#This Row],[Profit]]*100/Table1[[#This Row],[budget]]</f>
        <v>-49.484480882352941</v>
      </c>
      <c r="M2743" t="s">
        <v>302</v>
      </c>
      <c r="N2743" t="s">
        <v>1630</v>
      </c>
    </row>
    <row r="2744" spans="1:16" x14ac:dyDescent="0.45">
      <c r="A2744" t="s">
        <v>2102</v>
      </c>
      <c r="B2744">
        <v>95</v>
      </c>
      <c r="C2744" t="s">
        <v>440</v>
      </c>
      <c r="D2744" t="s">
        <v>5667</v>
      </c>
      <c r="E2744" t="s">
        <v>11</v>
      </c>
      <c r="F2744">
        <v>2001</v>
      </c>
      <c r="G2744">
        <v>7.8</v>
      </c>
      <c r="H2744">
        <v>3029081</v>
      </c>
      <c r="I2744">
        <v>6000000</v>
      </c>
      <c r="J2744">
        <f t="shared" si="42"/>
        <v>-2970919</v>
      </c>
      <c r="K2744">
        <f>Table1[[#This Row],[Profit]]*100/Table1[[#This Row],[budget]]</f>
        <v>-49.515316666666664</v>
      </c>
      <c r="M2744" t="s">
        <v>589</v>
      </c>
      <c r="N2744" t="s">
        <v>6360</v>
      </c>
      <c r="O2744" t="s">
        <v>6365</v>
      </c>
    </row>
    <row r="2745" spans="1:16" x14ac:dyDescent="0.45">
      <c r="A2745" t="s">
        <v>103</v>
      </c>
      <c r="B2745">
        <v>176</v>
      </c>
      <c r="C2745" t="s">
        <v>51</v>
      </c>
      <c r="D2745" t="s">
        <v>2643</v>
      </c>
      <c r="E2745" t="s">
        <v>11</v>
      </c>
      <c r="F2745">
        <v>1995</v>
      </c>
      <c r="G2745">
        <v>6.1</v>
      </c>
      <c r="H2745">
        <v>88246220</v>
      </c>
      <c r="I2745">
        <v>175000000</v>
      </c>
      <c r="J2745">
        <f t="shared" si="42"/>
        <v>-86753780</v>
      </c>
      <c r="K2745">
        <f>Table1[[#This Row],[Profit]]*100/Table1[[#This Row],[budget]]</f>
        <v>-49.573588571428573</v>
      </c>
      <c r="M2745" t="s">
        <v>178</v>
      </c>
      <c r="N2745" t="s">
        <v>1630</v>
      </c>
      <c r="O2745" t="s">
        <v>1426</v>
      </c>
    </row>
    <row r="2746" spans="1:16" x14ac:dyDescent="0.45">
      <c r="A2746" t="s">
        <v>959</v>
      </c>
      <c r="B2746">
        <v>106</v>
      </c>
      <c r="C2746" t="s">
        <v>589</v>
      </c>
      <c r="D2746" t="s">
        <v>5004</v>
      </c>
      <c r="E2746" t="s">
        <v>11</v>
      </c>
      <c r="F2746">
        <v>2012</v>
      </c>
      <c r="G2746">
        <v>6.6</v>
      </c>
      <c r="H2746">
        <v>7556708</v>
      </c>
      <c r="I2746">
        <v>15000000</v>
      </c>
      <c r="J2746">
        <f t="shared" si="42"/>
        <v>-7443292</v>
      </c>
      <c r="K2746">
        <f>Table1[[#This Row],[Profit]]*100/Table1[[#This Row],[budget]]</f>
        <v>-49.621946666666666</v>
      </c>
    </row>
    <row r="2747" spans="1:16" x14ac:dyDescent="0.45">
      <c r="A2747" t="s">
        <v>641</v>
      </c>
      <c r="B2747">
        <v>118</v>
      </c>
      <c r="C2747" t="s">
        <v>292</v>
      </c>
      <c r="D2747" t="s">
        <v>3937</v>
      </c>
      <c r="E2747" t="s">
        <v>11</v>
      </c>
      <c r="F2747">
        <v>2013</v>
      </c>
      <c r="G2747">
        <v>6.2</v>
      </c>
      <c r="H2747">
        <v>17609982</v>
      </c>
      <c r="I2747">
        <v>35000000</v>
      </c>
      <c r="J2747">
        <f t="shared" si="42"/>
        <v>-17390018</v>
      </c>
      <c r="K2747">
        <f>Table1[[#This Row],[Profit]]*100/Table1[[#This Row],[budget]]</f>
        <v>-49.685765714285715</v>
      </c>
      <c r="M2747" t="s">
        <v>6359</v>
      </c>
      <c r="N2747" t="s">
        <v>2286</v>
      </c>
      <c r="O2747" t="s">
        <v>1426</v>
      </c>
    </row>
    <row r="2748" spans="1:16" x14ac:dyDescent="0.45">
      <c r="A2748" t="s">
        <v>989</v>
      </c>
      <c r="B2748">
        <v>107</v>
      </c>
      <c r="C2748" t="s">
        <v>994</v>
      </c>
      <c r="D2748" t="s">
        <v>3781</v>
      </c>
      <c r="E2748" t="s">
        <v>11</v>
      </c>
      <c r="F2748">
        <v>2012</v>
      </c>
      <c r="G2748">
        <v>6.5</v>
      </c>
      <c r="H2748">
        <v>20113965</v>
      </c>
      <c r="I2748">
        <v>40000000</v>
      </c>
      <c r="J2748">
        <f t="shared" si="42"/>
        <v>-19886035</v>
      </c>
      <c r="K2748">
        <f>Table1[[#This Row],[Profit]]*100/Table1[[#This Row],[budget]]</f>
        <v>-49.715087500000003</v>
      </c>
      <c r="M2748" t="s">
        <v>589</v>
      </c>
      <c r="N2748" t="s">
        <v>2286</v>
      </c>
    </row>
    <row r="2749" spans="1:16" x14ac:dyDescent="0.45">
      <c r="A2749" t="s">
        <v>960</v>
      </c>
      <c r="B2749">
        <v>92</v>
      </c>
      <c r="C2749" t="s">
        <v>530</v>
      </c>
      <c r="D2749" t="s">
        <v>3938</v>
      </c>
      <c r="E2749" t="s">
        <v>11</v>
      </c>
      <c r="F2749">
        <v>2010</v>
      </c>
      <c r="G2749">
        <v>3.8</v>
      </c>
      <c r="H2749">
        <v>17596256</v>
      </c>
      <c r="I2749">
        <v>35000000</v>
      </c>
      <c r="J2749">
        <f t="shared" si="42"/>
        <v>-17403744</v>
      </c>
      <c r="K2749">
        <f>Table1[[#This Row],[Profit]]*100/Table1[[#This Row],[budget]]</f>
        <v>-49.724982857142855</v>
      </c>
      <c r="M2749" t="s">
        <v>6363</v>
      </c>
    </row>
    <row r="2750" spans="1:16" x14ac:dyDescent="0.45">
      <c r="A2750" t="s">
        <v>611</v>
      </c>
      <c r="B2750">
        <v>115</v>
      </c>
      <c r="C2750" t="s">
        <v>612</v>
      </c>
      <c r="D2750" t="s">
        <v>3453</v>
      </c>
      <c r="E2750" t="s">
        <v>11</v>
      </c>
      <c r="F2750">
        <v>2013</v>
      </c>
      <c r="G2750">
        <v>6.7</v>
      </c>
      <c r="H2750">
        <v>25121291</v>
      </c>
      <c r="I2750">
        <v>50000000</v>
      </c>
      <c r="J2750">
        <f t="shared" si="42"/>
        <v>-24878709</v>
      </c>
      <c r="K2750">
        <f>Table1[[#This Row],[Profit]]*100/Table1[[#This Row],[budget]]</f>
        <v>-49.757418000000001</v>
      </c>
      <c r="M2750" t="s">
        <v>6359</v>
      </c>
      <c r="N2750" t="s">
        <v>6366</v>
      </c>
      <c r="O2750" t="s">
        <v>1630</v>
      </c>
      <c r="P2750" t="s">
        <v>1426</v>
      </c>
    </row>
    <row r="2751" spans="1:16" x14ac:dyDescent="0.45">
      <c r="A2751" t="s">
        <v>128</v>
      </c>
      <c r="B2751">
        <v>95</v>
      </c>
      <c r="C2751" t="s">
        <v>1668</v>
      </c>
      <c r="D2751" t="s">
        <v>4900</v>
      </c>
      <c r="E2751" t="s">
        <v>11</v>
      </c>
      <c r="F2751">
        <v>2006</v>
      </c>
      <c r="G2751">
        <v>6.5</v>
      </c>
      <c r="H2751">
        <v>7774730</v>
      </c>
      <c r="I2751">
        <v>15500000</v>
      </c>
      <c r="J2751">
        <f t="shared" si="42"/>
        <v>-7725270</v>
      </c>
      <c r="K2751">
        <f>Table1[[#This Row],[Profit]]*100/Table1[[#This Row],[budget]]</f>
        <v>-49.840451612903223</v>
      </c>
      <c r="M2751" t="s">
        <v>999</v>
      </c>
      <c r="N2751" t="s">
        <v>1630</v>
      </c>
    </row>
    <row r="2752" spans="1:16" x14ac:dyDescent="0.45">
      <c r="A2752" t="s">
        <v>641</v>
      </c>
      <c r="B2752">
        <v>135</v>
      </c>
      <c r="C2752" t="s">
        <v>173</v>
      </c>
      <c r="D2752" t="s">
        <v>3212</v>
      </c>
      <c r="E2752" t="s">
        <v>11</v>
      </c>
      <c r="F2752">
        <v>2000</v>
      </c>
      <c r="G2752">
        <v>6.2</v>
      </c>
      <c r="H2752">
        <v>32598931</v>
      </c>
      <c r="I2752">
        <v>65000000</v>
      </c>
      <c r="J2752">
        <f t="shared" si="42"/>
        <v>-32401069</v>
      </c>
      <c r="K2752">
        <f>Table1[[#This Row],[Profit]]*100/Table1[[#This Row],[budget]]</f>
        <v>-49.84779846153846</v>
      </c>
      <c r="M2752" t="s">
        <v>589</v>
      </c>
      <c r="N2752" t="s">
        <v>1426</v>
      </c>
    </row>
    <row r="2753" spans="1:16" x14ac:dyDescent="0.45">
      <c r="A2753" t="s">
        <v>100</v>
      </c>
      <c r="B2753">
        <v>104</v>
      </c>
      <c r="C2753" t="s">
        <v>722</v>
      </c>
      <c r="D2753" t="s">
        <v>3311</v>
      </c>
      <c r="E2753" t="s">
        <v>11</v>
      </c>
      <c r="F2753">
        <v>2002</v>
      </c>
      <c r="G2753">
        <v>6.1</v>
      </c>
      <c r="H2753">
        <v>30063805</v>
      </c>
      <c r="I2753">
        <v>60000000</v>
      </c>
      <c r="J2753">
        <f t="shared" si="42"/>
        <v>-29936195</v>
      </c>
      <c r="K2753">
        <f>Table1[[#This Row],[Profit]]*100/Table1[[#This Row],[budget]]</f>
        <v>-49.893658333333335</v>
      </c>
      <c r="M2753" t="s">
        <v>6364</v>
      </c>
      <c r="N2753" t="s">
        <v>6366</v>
      </c>
      <c r="O2753" t="s">
        <v>2286</v>
      </c>
      <c r="P2753" t="s">
        <v>1426</v>
      </c>
    </row>
    <row r="2754" spans="1:16" x14ac:dyDescent="0.45">
      <c r="A2754" t="s">
        <v>1935</v>
      </c>
      <c r="B2754">
        <v>120</v>
      </c>
      <c r="C2754" t="s">
        <v>48</v>
      </c>
      <c r="D2754" t="s">
        <v>5358</v>
      </c>
      <c r="E2754" t="s">
        <v>1371</v>
      </c>
      <c r="F2754">
        <v>2009</v>
      </c>
      <c r="G2754">
        <v>7</v>
      </c>
      <c r="H2754">
        <v>5004648</v>
      </c>
      <c r="I2754">
        <v>10000000</v>
      </c>
      <c r="J2754">
        <f t="shared" ref="J2754:J2817" si="43">H2754-I2754</f>
        <v>-4995352</v>
      </c>
      <c r="K2754">
        <f>Table1[[#This Row],[Profit]]*100/Table1[[#This Row],[budget]]</f>
        <v>-49.953519999999997</v>
      </c>
      <c r="M2754" t="s">
        <v>2286</v>
      </c>
    </row>
    <row r="2755" spans="1:16" x14ac:dyDescent="0.45">
      <c r="A2755" t="s">
        <v>1415</v>
      </c>
      <c r="B2755">
        <v>94</v>
      </c>
      <c r="C2755" t="s">
        <v>1416</v>
      </c>
      <c r="D2755" t="s">
        <v>4475</v>
      </c>
      <c r="E2755" t="s">
        <v>11</v>
      </c>
      <c r="F2755">
        <v>2008</v>
      </c>
      <c r="G2755">
        <v>5.0999999999999996</v>
      </c>
      <c r="H2755">
        <v>11508423</v>
      </c>
      <c r="I2755">
        <v>23000000</v>
      </c>
      <c r="J2755">
        <f t="shared" si="43"/>
        <v>-11491577</v>
      </c>
      <c r="K2755">
        <f>Table1[[#This Row],[Profit]]*100/Table1[[#This Row],[budget]]</f>
        <v>-49.963378260869568</v>
      </c>
      <c r="M2755" t="s">
        <v>302</v>
      </c>
      <c r="N2755" t="s">
        <v>589</v>
      </c>
      <c r="O2755" t="s">
        <v>6363</v>
      </c>
      <c r="P2755" t="s">
        <v>6361</v>
      </c>
    </row>
    <row r="2756" spans="1:16" x14ac:dyDescent="0.45">
      <c r="A2756" t="s">
        <v>416</v>
      </c>
      <c r="B2756">
        <v>111</v>
      </c>
      <c r="C2756" t="s">
        <v>88</v>
      </c>
      <c r="D2756" t="s">
        <v>2962</v>
      </c>
      <c r="E2756" t="s">
        <v>11</v>
      </c>
      <c r="F2756">
        <v>1997</v>
      </c>
      <c r="G2756">
        <v>6.1</v>
      </c>
      <c r="H2756">
        <v>42877165</v>
      </c>
      <c r="I2756">
        <v>86000000</v>
      </c>
      <c r="J2756">
        <f t="shared" si="43"/>
        <v>-43122835</v>
      </c>
      <c r="K2756">
        <f>Table1[[#This Row],[Profit]]*100/Table1[[#This Row],[budget]]</f>
        <v>-50.142831395348836</v>
      </c>
      <c r="M2756" t="s">
        <v>6359</v>
      </c>
      <c r="N2756" t="s">
        <v>589</v>
      </c>
      <c r="O2756" t="s">
        <v>1426</v>
      </c>
    </row>
    <row r="2757" spans="1:16" x14ac:dyDescent="0.45">
      <c r="A2757" t="s">
        <v>972</v>
      </c>
      <c r="B2757">
        <v>104</v>
      </c>
      <c r="C2757" t="s">
        <v>937</v>
      </c>
      <c r="D2757" t="s">
        <v>3669</v>
      </c>
      <c r="E2757" t="s">
        <v>11</v>
      </c>
      <c r="F2757">
        <v>1993</v>
      </c>
      <c r="G2757">
        <v>4</v>
      </c>
      <c r="H2757">
        <v>20915465</v>
      </c>
      <c r="I2757">
        <v>42000000</v>
      </c>
      <c r="J2757">
        <f t="shared" si="43"/>
        <v>-21084535</v>
      </c>
      <c r="K2757">
        <f>Table1[[#This Row],[Profit]]*100/Table1[[#This Row],[budget]]</f>
        <v>-50.201273809523812</v>
      </c>
      <c r="M2757" t="s">
        <v>302</v>
      </c>
      <c r="N2757" t="s">
        <v>6363</v>
      </c>
      <c r="O2757" t="s">
        <v>6364</v>
      </c>
      <c r="P2757" t="s">
        <v>1630</v>
      </c>
    </row>
    <row r="2758" spans="1:16" x14ac:dyDescent="0.45">
      <c r="A2758" t="s">
        <v>1246</v>
      </c>
      <c r="B2758">
        <v>93</v>
      </c>
      <c r="C2758" t="s">
        <v>1247</v>
      </c>
      <c r="D2758" t="s">
        <v>4143</v>
      </c>
      <c r="E2758" t="s">
        <v>11</v>
      </c>
      <c r="F2758">
        <v>2005</v>
      </c>
      <c r="G2758">
        <v>5.0999999999999996</v>
      </c>
      <c r="H2758">
        <v>14888028</v>
      </c>
      <c r="I2758">
        <v>30000000</v>
      </c>
      <c r="J2758">
        <f t="shared" si="43"/>
        <v>-15111972</v>
      </c>
      <c r="K2758">
        <f>Table1[[#This Row],[Profit]]*100/Table1[[#This Row],[budget]]</f>
        <v>-50.373240000000003</v>
      </c>
      <c r="M2758" t="s">
        <v>999</v>
      </c>
      <c r="N2758" t="s">
        <v>1426</v>
      </c>
    </row>
    <row r="2759" spans="1:16" x14ac:dyDescent="0.45">
      <c r="A2759" t="s">
        <v>621</v>
      </c>
      <c r="B2759">
        <v>106</v>
      </c>
      <c r="C2759" t="s">
        <v>259</v>
      </c>
      <c r="D2759" t="s">
        <v>5163</v>
      </c>
      <c r="E2759" t="s">
        <v>11</v>
      </c>
      <c r="F2759">
        <v>2007</v>
      </c>
      <c r="G2759">
        <v>7.4</v>
      </c>
      <c r="H2759">
        <v>5949693</v>
      </c>
      <c r="I2759">
        <v>12000000</v>
      </c>
      <c r="J2759">
        <f t="shared" si="43"/>
        <v>-6050307</v>
      </c>
      <c r="K2759">
        <f>Table1[[#This Row],[Profit]]*100/Table1[[#This Row],[budget]]</f>
        <v>-50.419224999999997</v>
      </c>
      <c r="M2759" t="s">
        <v>589</v>
      </c>
      <c r="N2759" t="s">
        <v>2286</v>
      </c>
    </row>
    <row r="2760" spans="1:16" x14ac:dyDescent="0.45">
      <c r="A2760" t="s">
        <v>2394</v>
      </c>
      <c r="B2760">
        <v>108</v>
      </c>
      <c r="C2760" t="s">
        <v>456</v>
      </c>
      <c r="D2760" t="s">
        <v>6111</v>
      </c>
      <c r="E2760" t="s">
        <v>11</v>
      </c>
      <c r="F2760">
        <v>2012</v>
      </c>
      <c r="G2760">
        <v>6</v>
      </c>
      <c r="H2760">
        <v>594904</v>
      </c>
      <c r="I2760">
        <v>1200000</v>
      </c>
      <c r="J2760">
        <f t="shared" si="43"/>
        <v>-605096</v>
      </c>
      <c r="K2760">
        <f>Table1[[#This Row],[Profit]]*100/Table1[[#This Row],[budget]]</f>
        <v>-50.424666666666667</v>
      </c>
      <c r="M2760" t="s">
        <v>589</v>
      </c>
    </row>
    <row r="2761" spans="1:16" x14ac:dyDescent="0.45">
      <c r="A2761" t="s">
        <v>438</v>
      </c>
      <c r="B2761">
        <v>178</v>
      </c>
      <c r="C2761" t="s">
        <v>132</v>
      </c>
      <c r="D2761" t="s">
        <v>2953</v>
      </c>
      <c r="E2761" t="s">
        <v>11</v>
      </c>
      <c r="F2761">
        <v>1998</v>
      </c>
      <c r="G2761">
        <v>7.1</v>
      </c>
      <c r="H2761">
        <v>44606335</v>
      </c>
      <c r="I2761">
        <v>90000000</v>
      </c>
      <c r="J2761">
        <f t="shared" si="43"/>
        <v>-45393665</v>
      </c>
      <c r="K2761">
        <f>Table1[[#This Row],[Profit]]*100/Table1[[#This Row],[budget]]</f>
        <v>-50.437405555555557</v>
      </c>
      <c r="M2761" t="s">
        <v>6364</v>
      </c>
      <c r="N2761" t="s">
        <v>2286</v>
      </c>
    </row>
    <row r="2762" spans="1:16" x14ac:dyDescent="0.45">
      <c r="A2762" t="s">
        <v>627</v>
      </c>
      <c r="B2762">
        <v>136</v>
      </c>
      <c r="C2762" t="s">
        <v>554</v>
      </c>
      <c r="D2762" t="s">
        <v>3183</v>
      </c>
      <c r="E2762" t="s">
        <v>11</v>
      </c>
      <c r="F2762">
        <v>2003</v>
      </c>
      <c r="G2762">
        <v>5.5</v>
      </c>
      <c r="H2762">
        <v>33685268</v>
      </c>
      <c r="I2762">
        <v>68000000</v>
      </c>
      <c r="J2762">
        <f t="shared" si="43"/>
        <v>-34314732</v>
      </c>
      <c r="K2762">
        <f>Table1[[#This Row],[Profit]]*100/Table1[[#This Row],[budget]]</f>
        <v>-50.46284117647059</v>
      </c>
      <c r="M2762" t="s">
        <v>999</v>
      </c>
      <c r="N2762" t="s">
        <v>1630</v>
      </c>
      <c r="O2762" t="s">
        <v>1426</v>
      </c>
    </row>
    <row r="2763" spans="1:16" x14ac:dyDescent="0.45">
      <c r="A2763" t="s">
        <v>2524</v>
      </c>
      <c r="B2763">
        <v>86</v>
      </c>
      <c r="C2763" t="s">
        <v>19</v>
      </c>
      <c r="D2763" t="s">
        <v>6281</v>
      </c>
      <c r="E2763" t="s">
        <v>11</v>
      </c>
      <c r="F2763">
        <v>2012</v>
      </c>
      <c r="G2763">
        <v>7.5</v>
      </c>
      <c r="H2763">
        <v>111300</v>
      </c>
      <c r="I2763">
        <v>225000</v>
      </c>
      <c r="J2763">
        <f t="shared" si="43"/>
        <v>-113700</v>
      </c>
      <c r="K2763">
        <f>Table1[[#This Row],[Profit]]*100/Table1[[#This Row],[budget]]</f>
        <v>-50.533333333333331</v>
      </c>
    </row>
    <row r="2764" spans="1:16" x14ac:dyDescent="0.45">
      <c r="A2764" t="s">
        <v>345</v>
      </c>
      <c r="B2764">
        <v>102</v>
      </c>
      <c r="C2764" t="s">
        <v>346</v>
      </c>
      <c r="D2764" t="s">
        <v>2878</v>
      </c>
      <c r="E2764" t="s">
        <v>11</v>
      </c>
      <c r="F2764">
        <v>2009</v>
      </c>
      <c r="G2764">
        <v>5.4</v>
      </c>
      <c r="H2764">
        <v>49392095</v>
      </c>
      <c r="I2764">
        <v>100000000</v>
      </c>
      <c r="J2764">
        <f t="shared" si="43"/>
        <v>-50607905</v>
      </c>
      <c r="K2764">
        <f>Table1[[#This Row],[Profit]]*100/Table1[[#This Row],[budget]]</f>
        <v>-50.607905000000002</v>
      </c>
      <c r="M2764" t="s">
        <v>302</v>
      </c>
      <c r="N2764" t="s">
        <v>1630</v>
      </c>
    </row>
    <row r="2765" spans="1:16" x14ac:dyDescent="0.45">
      <c r="A2765" t="s">
        <v>494</v>
      </c>
      <c r="B2765">
        <v>90</v>
      </c>
      <c r="C2765" t="s">
        <v>495</v>
      </c>
      <c r="D2765" t="s">
        <v>3027</v>
      </c>
      <c r="E2765" t="s">
        <v>11</v>
      </c>
      <c r="F2765">
        <v>2000</v>
      </c>
      <c r="G2765">
        <v>5.3</v>
      </c>
      <c r="H2765">
        <v>39442871</v>
      </c>
      <c r="I2765">
        <v>80000000</v>
      </c>
      <c r="J2765">
        <f t="shared" si="43"/>
        <v>-40557129</v>
      </c>
      <c r="K2765">
        <f>Table1[[#This Row],[Profit]]*100/Table1[[#This Row],[budget]]</f>
        <v>-50.696411249999997</v>
      </c>
      <c r="M2765" t="s">
        <v>6364</v>
      </c>
    </row>
    <row r="2766" spans="1:16" x14ac:dyDescent="0.45">
      <c r="A2766" t="s">
        <v>542</v>
      </c>
      <c r="B2766">
        <v>134</v>
      </c>
      <c r="C2766" t="s">
        <v>406</v>
      </c>
      <c r="D2766" t="s">
        <v>3094</v>
      </c>
      <c r="E2766" t="s">
        <v>11</v>
      </c>
      <c r="F2766">
        <v>1998</v>
      </c>
      <c r="G2766">
        <v>6</v>
      </c>
      <c r="H2766">
        <v>36976367</v>
      </c>
      <c r="I2766">
        <v>75000000</v>
      </c>
      <c r="J2766">
        <f t="shared" si="43"/>
        <v>-38023633</v>
      </c>
      <c r="K2766">
        <f>Table1[[#This Row],[Profit]]*100/Table1[[#This Row],[budget]]</f>
        <v>-50.698177333333334</v>
      </c>
      <c r="M2766" t="s">
        <v>6366</v>
      </c>
      <c r="N2766" t="s">
        <v>1630</v>
      </c>
      <c r="O2766" t="s">
        <v>1426</v>
      </c>
    </row>
    <row r="2767" spans="1:16" x14ac:dyDescent="0.45">
      <c r="A2767" t="s">
        <v>118</v>
      </c>
      <c r="B2767">
        <v>130</v>
      </c>
      <c r="C2767" t="s">
        <v>119</v>
      </c>
      <c r="D2767" t="s">
        <v>2625</v>
      </c>
      <c r="E2767" t="s">
        <v>11</v>
      </c>
      <c r="F2767">
        <v>2015</v>
      </c>
      <c r="G2767">
        <v>6.5</v>
      </c>
      <c r="H2767">
        <v>93417865</v>
      </c>
      <c r="I2767">
        <v>190000000</v>
      </c>
      <c r="J2767">
        <f t="shared" si="43"/>
        <v>-96582135</v>
      </c>
      <c r="K2767">
        <f>Table1[[#This Row],[Profit]]*100/Table1[[#This Row],[budget]]</f>
        <v>-50.832702631578947</v>
      </c>
      <c r="M2767" t="s">
        <v>178</v>
      </c>
      <c r="N2767" t="s">
        <v>6363</v>
      </c>
      <c r="O2767" t="s">
        <v>6366</v>
      </c>
      <c r="P2767" t="s">
        <v>1630</v>
      </c>
    </row>
    <row r="2768" spans="1:16" x14ac:dyDescent="0.45">
      <c r="A2768" t="s">
        <v>647</v>
      </c>
      <c r="B2768">
        <v>133</v>
      </c>
      <c r="C2768" t="s">
        <v>159</v>
      </c>
      <c r="D2768" t="s">
        <v>3824</v>
      </c>
      <c r="E2768" t="s">
        <v>11</v>
      </c>
      <c r="F2768">
        <v>1999</v>
      </c>
      <c r="G2768">
        <v>6.7</v>
      </c>
      <c r="H2768">
        <v>18653746</v>
      </c>
      <c r="I2768">
        <v>38000000</v>
      </c>
      <c r="J2768">
        <f t="shared" si="43"/>
        <v>-19346254</v>
      </c>
      <c r="K2768">
        <f>Table1[[#This Row],[Profit]]*100/Table1[[#This Row],[budget]]</f>
        <v>-50.911194736842106</v>
      </c>
      <c r="M2768" t="s">
        <v>1426</v>
      </c>
    </row>
    <row r="2769" spans="1:16" x14ac:dyDescent="0.45">
      <c r="A2769" t="s">
        <v>1048</v>
      </c>
      <c r="B2769">
        <v>109</v>
      </c>
      <c r="C2769" t="s">
        <v>527</v>
      </c>
      <c r="D2769" t="s">
        <v>4251</v>
      </c>
      <c r="E2769" t="s">
        <v>11</v>
      </c>
      <c r="F2769">
        <v>2009</v>
      </c>
      <c r="G2769">
        <v>6.2</v>
      </c>
      <c r="H2769">
        <v>13248477</v>
      </c>
      <c r="I2769">
        <v>27000000</v>
      </c>
      <c r="J2769">
        <f t="shared" si="43"/>
        <v>-13751523</v>
      </c>
      <c r="K2769">
        <f>Table1[[#This Row],[Profit]]*100/Table1[[#This Row],[budget]]</f>
        <v>-50.931566666666669</v>
      </c>
      <c r="M2769" t="s">
        <v>6366</v>
      </c>
      <c r="N2769" t="s">
        <v>1426</v>
      </c>
    </row>
    <row r="2770" spans="1:16" x14ac:dyDescent="0.45">
      <c r="A2770" t="s">
        <v>2162</v>
      </c>
      <c r="B2770">
        <v>112</v>
      </c>
      <c r="C2770" t="s">
        <v>2163</v>
      </c>
      <c r="D2770" t="s">
        <v>5764</v>
      </c>
      <c r="E2770" t="s">
        <v>11</v>
      </c>
      <c r="F2770">
        <v>2014</v>
      </c>
      <c r="G2770">
        <v>7</v>
      </c>
      <c r="H2770">
        <v>2445646</v>
      </c>
      <c r="I2770">
        <v>5000000</v>
      </c>
      <c r="J2770">
        <f t="shared" si="43"/>
        <v>-2554354</v>
      </c>
      <c r="K2770">
        <f>Table1[[#This Row],[Profit]]*100/Table1[[#This Row],[budget]]</f>
        <v>-51.08708</v>
      </c>
      <c r="M2770" t="s">
        <v>6359</v>
      </c>
      <c r="N2770" t="s">
        <v>589</v>
      </c>
      <c r="O2770" t="s">
        <v>6366</v>
      </c>
      <c r="P2770" t="s">
        <v>1426</v>
      </c>
    </row>
    <row r="2771" spans="1:16" x14ac:dyDescent="0.45">
      <c r="A2771" t="s">
        <v>57</v>
      </c>
      <c r="B2771">
        <v>97</v>
      </c>
      <c r="C2771" t="s">
        <v>752</v>
      </c>
      <c r="D2771" t="s">
        <v>3352</v>
      </c>
      <c r="E2771" t="s">
        <v>11</v>
      </c>
      <c r="F2771">
        <v>2004</v>
      </c>
      <c r="G2771">
        <v>6.3</v>
      </c>
      <c r="H2771">
        <v>28328132</v>
      </c>
      <c r="I2771">
        <v>58000000</v>
      </c>
      <c r="J2771">
        <f t="shared" si="43"/>
        <v>-29671868</v>
      </c>
      <c r="K2771">
        <f>Table1[[#This Row],[Profit]]*100/Table1[[#This Row],[budget]]</f>
        <v>-51.158393103448276</v>
      </c>
      <c r="M2771" t="s">
        <v>302</v>
      </c>
      <c r="N2771" t="s">
        <v>6359</v>
      </c>
      <c r="O2771" t="s">
        <v>589</v>
      </c>
    </row>
    <row r="2772" spans="1:16" x14ac:dyDescent="0.45">
      <c r="A2772" t="s">
        <v>502</v>
      </c>
      <c r="B2772">
        <v>119</v>
      </c>
      <c r="C2772" t="s">
        <v>21</v>
      </c>
      <c r="D2772" t="s">
        <v>3643</v>
      </c>
      <c r="E2772" t="s">
        <v>11</v>
      </c>
      <c r="F2772">
        <v>2000</v>
      </c>
      <c r="G2772">
        <v>2.4</v>
      </c>
      <c r="H2772">
        <v>21471685</v>
      </c>
      <c r="I2772">
        <v>44000000</v>
      </c>
      <c r="J2772">
        <f t="shared" si="43"/>
        <v>-22528315</v>
      </c>
      <c r="K2772">
        <f>Table1[[#This Row],[Profit]]*100/Table1[[#This Row],[budget]]</f>
        <v>-51.20071590909091</v>
      </c>
      <c r="M2772" t="s">
        <v>178</v>
      </c>
      <c r="N2772" t="s">
        <v>1630</v>
      </c>
    </row>
    <row r="2773" spans="1:16" x14ac:dyDescent="0.45">
      <c r="A2773" t="s">
        <v>83</v>
      </c>
      <c r="B2773">
        <v>131</v>
      </c>
      <c r="C2773" t="s">
        <v>173</v>
      </c>
      <c r="D2773" t="s">
        <v>2705</v>
      </c>
      <c r="E2773" t="s">
        <v>11</v>
      </c>
      <c r="F2773">
        <v>2013</v>
      </c>
      <c r="G2773">
        <v>6.4</v>
      </c>
      <c r="H2773">
        <v>73103784</v>
      </c>
      <c r="I2773">
        <v>150000000</v>
      </c>
      <c r="J2773">
        <f t="shared" si="43"/>
        <v>-76896216</v>
      </c>
      <c r="K2773">
        <f>Table1[[#This Row],[Profit]]*100/Table1[[#This Row],[budget]]</f>
        <v>-51.264144000000002</v>
      </c>
      <c r="M2773" t="s">
        <v>589</v>
      </c>
      <c r="N2773" t="s">
        <v>1426</v>
      </c>
    </row>
    <row r="2774" spans="1:16" x14ac:dyDescent="0.45">
      <c r="A2774" t="s">
        <v>2484</v>
      </c>
      <c r="B2774">
        <v>91</v>
      </c>
      <c r="C2774" t="s">
        <v>392</v>
      </c>
      <c r="D2774" t="s">
        <v>6230</v>
      </c>
      <c r="E2774" t="s">
        <v>11</v>
      </c>
      <c r="F2774">
        <v>2002</v>
      </c>
      <c r="G2774">
        <v>5.3</v>
      </c>
      <c r="H2774">
        <v>243347</v>
      </c>
      <c r="I2774">
        <v>500000</v>
      </c>
      <c r="J2774">
        <f t="shared" si="43"/>
        <v>-256653</v>
      </c>
      <c r="K2774">
        <f>Table1[[#This Row],[Profit]]*100/Table1[[#This Row],[budget]]</f>
        <v>-51.330599999999997</v>
      </c>
      <c r="M2774" t="s">
        <v>589</v>
      </c>
      <c r="N2774" t="s">
        <v>1426</v>
      </c>
    </row>
    <row r="2775" spans="1:16" x14ac:dyDescent="0.45">
      <c r="A2775" t="s">
        <v>671</v>
      </c>
      <c r="B2775">
        <v>101</v>
      </c>
      <c r="C2775" t="s">
        <v>1526</v>
      </c>
      <c r="D2775" t="s">
        <v>4653</v>
      </c>
      <c r="E2775" t="s">
        <v>11</v>
      </c>
      <c r="F2775">
        <v>1996</v>
      </c>
      <c r="G2775">
        <v>6.8</v>
      </c>
      <c r="H2775">
        <v>9714482</v>
      </c>
      <c r="I2775">
        <v>20000000</v>
      </c>
      <c r="J2775">
        <f t="shared" si="43"/>
        <v>-10285518</v>
      </c>
      <c r="K2775">
        <f>Table1[[#This Row],[Profit]]*100/Table1[[#This Row],[budget]]</f>
        <v>-51.427590000000002</v>
      </c>
      <c r="M2775" t="s">
        <v>6365</v>
      </c>
      <c r="N2775" t="s">
        <v>2286</v>
      </c>
    </row>
    <row r="2776" spans="1:16" x14ac:dyDescent="0.45">
      <c r="A2776" t="s">
        <v>594</v>
      </c>
      <c r="B2776">
        <v>96</v>
      </c>
      <c r="C2776" t="s">
        <v>209</v>
      </c>
      <c r="D2776" t="s">
        <v>4738</v>
      </c>
      <c r="E2776" t="s">
        <v>11</v>
      </c>
      <c r="F2776">
        <v>2009</v>
      </c>
      <c r="G2776">
        <v>3.7</v>
      </c>
      <c r="H2776">
        <v>8742261</v>
      </c>
      <c r="I2776">
        <v>18000000</v>
      </c>
      <c r="J2776">
        <f t="shared" si="43"/>
        <v>-9257739</v>
      </c>
      <c r="K2776">
        <f>Table1[[#This Row],[Profit]]*100/Table1[[#This Row],[budget]]</f>
        <v>-51.431883333333332</v>
      </c>
      <c r="M2776" t="s">
        <v>6359</v>
      </c>
      <c r="N2776" t="s">
        <v>589</v>
      </c>
      <c r="O2776" t="s">
        <v>6366</v>
      </c>
      <c r="P2776" t="s">
        <v>1426</v>
      </c>
    </row>
    <row r="2777" spans="1:16" x14ac:dyDescent="0.45">
      <c r="A2777" t="s">
        <v>717</v>
      </c>
      <c r="B2777">
        <v>87</v>
      </c>
      <c r="C2777" t="s">
        <v>718</v>
      </c>
      <c r="D2777" t="s">
        <v>3308</v>
      </c>
      <c r="E2777" t="s">
        <v>11</v>
      </c>
      <c r="F2777">
        <v>2011</v>
      </c>
      <c r="G2777">
        <v>5.7</v>
      </c>
      <c r="H2777">
        <v>29136626</v>
      </c>
      <c r="I2777">
        <v>60000000</v>
      </c>
      <c r="J2777">
        <f t="shared" si="43"/>
        <v>-30863374</v>
      </c>
      <c r="K2777">
        <f>Table1[[#This Row],[Profit]]*100/Table1[[#This Row],[budget]]</f>
        <v>-51.43895666666667</v>
      </c>
      <c r="M2777" t="s">
        <v>6364</v>
      </c>
      <c r="N2777" t="s">
        <v>999</v>
      </c>
      <c r="O2777" t="s">
        <v>1630</v>
      </c>
      <c r="P2777" t="s">
        <v>1426</v>
      </c>
    </row>
    <row r="2778" spans="1:16" x14ac:dyDescent="0.45">
      <c r="A2778" t="s">
        <v>1508</v>
      </c>
      <c r="B2778">
        <v>88</v>
      </c>
      <c r="C2778" t="s">
        <v>1509</v>
      </c>
      <c r="D2778" t="s">
        <v>3978</v>
      </c>
      <c r="E2778" t="s">
        <v>11</v>
      </c>
      <c r="F2778">
        <v>2002</v>
      </c>
      <c r="G2778">
        <v>4</v>
      </c>
      <c r="H2778">
        <v>16988996</v>
      </c>
      <c r="I2778">
        <v>35000000</v>
      </c>
      <c r="J2778">
        <f t="shared" si="43"/>
        <v>-18011004</v>
      </c>
      <c r="K2778">
        <f>Table1[[#This Row],[Profit]]*100/Table1[[#This Row],[budget]]</f>
        <v>-51.460011428571427</v>
      </c>
      <c r="M2778" t="s">
        <v>6363</v>
      </c>
      <c r="N2778" t="s">
        <v>6360</v>
      </c>
      <c r="O2778" t="s">
        <v>6365</v>
      </c>
    </row>
    <row r="2779" spans="1:16" x14ac:dyDescent="0.45">
      <c r="A2779" t="s">
        <v>408</v>
      </c>
      <c r="B2779">
        <v>133</v>
      </c>
      <c r="C2779" t="s">
        <v>649</v>
      </c>
      <c r="D2779" t="s">
        <v>3227</v>
      </c>
      <c r="E2779" t="s">
        <v>11</v>
      </c>
      <c r="F2779">
        <v>1999</v>
      </c>
      <c r="G2779">
        <v>5.0999999999999996</v>
      </c>
      <c r="H2779">
        <v>31054924</v>
      </c>
      <c r="I2779">
        <v>64000000</v>
      </c>
      <c r="J2779">
        <f t="shared" si="43"/>
        <v>-32945076</v>
      </c>
      <c r="K2779">
        <f>Table1[[#This Row],[Profit]]*100/Table1[[#This Row],[budget]]</f>
        <v>-51.476681249999999</v>
      </c>
      <c r="M2779" t="s">
        <v>6366</v>
      </c>
      <c r="N2779" t="s">
        <v>2286</v>
      </c>
    </row>
    <row r="2780" spans="1:16" x14ac:dyDescent="0.45">
      <c r="A2780" t="s">
        <v>509</v>
      </c>
      <c r="B2780">
        <v>104</v>
      </c>
      <c r="C2780" t="s">
        <v>510</v>
      </c>
      <c r="D2780" t="s">
        <v>3678</v>
      </c>
      <c r="E2780" t="s">
        <v>265</v>
      </c>
      <c r="F2780">
        <v>2009</v>
      </c>
      <c r="G2780">
        <v>7.8</v>
      </c>
      <c r="H2780">
        <v>19406406</v>
      </c>
      <c r="I2780">
        <v>40000000</v>
      </c>
      <c r="J2780">
        <f t="shared" si="43"/>
        <v>-20593594</v>
      </c>
      <c r="K2780">
        <f>Table1[[#This Row],[Profit]]*100/Table1[[#This Row],[budget]]</f>
        <v>-51.483984999999997</v>
      </c>
      <c r="M2780" t="s">
        <v>589</v>
      </c>
    </row>
    <row r="2781" spans="1:16" x14ac:dyDescent="0.45">
      <c r="A2781" t="s">
        <v>2426</v>
      </c>
      <c r="B2781">
        <v>96</v>
      </c>
      <c r="C2781" t="s">
        <v>2427</v>
      </c>
      <c r="D2781" t="s">
        <v>6153</v>
      </c>
      <c r="E2781" t="s">
        <v>2405</v>
      </c>
      <c r="F2781">
        <v>2012</v>
      </c>
      <c r="G2781">
        <v>8.1999999999999993</v>
      </c>
      <c r="H2781">
        <v>484221</v>
      </c>
      <c r="I2781">
        <v>1000000</v>
      </c>
      <c r="J2781">
        <f t="shared" si="43"/>
        <v>-515779</v>
      </c>
      <c r="K2781">
        <f>Table1[[#This Row],[Profit]]*100/Table1[[#This Row],[budget]]</f>
        <v>-51.5779</v>
      </c>
      <c r="M2781" t="s">
        <v>6359</v>
      </c>
      <c r="N2781" t="s">
        <v>19</v>
      </c>
      <c r="O2781" t="s">
        <v>6367</v>
      </c>
    </row>
    <row r="2782" spans="1:16" x14ac:dyDescent="0.45">
      <c r="A2782" t="s">
        <v>1532</v>
      </c>
      <c r="B2782">
        <v>150</v>
      </c>
      <c r="C2782" t="s">
        <v>943</v>
      </c>
      <c r="D2782" t="s">
        <v>5456</v>
      </c>
      <c r="E2782" t="s">
        <v>11</v>
      </c>
      <c r="F2782">
        <v>2014</v>
      </c>
      <c r="G2782">
        <v>6.8</v>
      </c>
      <c r="H2782">
        <v>3958500</v>
      </c>
      <c r="I2782">
        <v>8200000</v>
      </c>
      <c r="J2782">
        <f t="shared" si="43"/>
        <v>-4241500</v>
      </c>
      <c r="K2782">
        <f>Table1[[#This Row],[Profit]]*100/Table1[[#This Row],[budget]]</f>
        <v>-51.725609756097562</v>
      </c>
      <c r="M2782" t="s">
        <v>589</v>
      </c>
      <c r="N2782" t="s">
        <v>6367</v>
      </c>
    </row>
    <row r="2783" spans="1:16" x14ac:dyDescent="0.45">
      <c r="A2783" t="s">
        <v>863</v>
      </c>
      <c r="B2783">
        <v>122</v>
      </c>
      <c r="C2783" t="s">
        <v>392</v>
      </c>
      <c r="D2783" t="s">
        <v>3545</v>
      </c>
      <c r="E2783" t="s">
        <v>11</v>
      </c>
      <c r="F2783">
        <v>2005</v>
      </c>
      <c r="G2783">
        <v>7.6</v>
      </c>
      <c r="H2783">
        <v>24127895</v>
      </c>
      <c r="I2783">
        <v>50000000</v>
      </c>
      <c r="J2783">
        <f t="shared" si="43"/>
        <v>-25872105</v>
      </c>
      <c r="K2783">
        <f>Table1[[#This Row],[Profit]]*100/Table1[[#This Row],[budget]]</f>
        <v>-51.744210000000002</v>
      </c>
      <c r="M2783" t="s">
        <v>589</v>
      </c>
      <c r="N2783" t="s">
        <v>1426</v>
      </c>
    </row>
    <row r="2784" spans="1:16" x14ac:dyDescent="0.45">
      <c r="A2784" t="s">
        <v>126</v>
      </c>
      <c r="B2784">
        <v>89</v>
      </c>
      <c r="C2784" t="s">
        <v>498</v>
      </c>
      <c r="D2784" t="s">
        <v>3028</v>
      </c>
      <c r="E2784" t="s">
        <v>11</v>
      </c>
      <c r="F2784">
        <v>2009</v>
      </c>
      <c r="G2784">
        <v>6.3</v>
      </c>
      <c r="H2784">
        <v>38542418</v>
      </c>
      <c r="I2784">
        <v>80000000</v>
      </c>
      <c r="J2784">
        <f t="shared" si="43"/>
        <v>-41457582</v>
      </c>
      <c r="K2784">
        <f>Table1[[#This Row],[Profit]]*100/Table1[[#This Row],[budget]]</f>
        <v>-51.821977500000003</v>
      </c>
      <c r="M2784" t="s">
        <v>1630</v>
      </c>
      <c r="N2784" t="s">
        <v>1426</v>
      </c>
    </row>
    <row r="2785" spans="1:15" x14ac:dyDescent="0.45">
      <c r="A2785" t="s">
        <v>931</v>
      </c>
      <c r="B2785">
        <v>147</v>
      </c>
      <c r="C2785" t="s">
        <v>357</v>
      </c>
      <c r="D2785" t="s">
        <v>5010</v>
      </c>
      <c r="E2785" t="s">
        <v>11</v>
      </c>
      <c r="F2785">
        <v>2001</v>
      </c>
      <c r="G2785">
        <v>8</v>
      </c>
      <c r="H2785">
        <v>7219578</v>
      </c>
      <c r="I2785">
        <v>15000000</v>
      </c>
      <c r="J2785">
        <f t="shared" si="43"/>
        <v>-7780422</v>
      </c>
      <c r="K2785">
        <f>Table1[[#This Row],[Profit]]*100/Table1[[#This Row],[budget]]</f>
        <v>-51.869480000000003</v>
      </c>
      <c r="M2785" t="s">
        <v>6366</v>
      </c>
      <c r="N2785" t="s">
        <v>1426</v>
      </c>
    </row>
    <row r="2786" spans="1:15" x14ac:dyDescent="0.45">
      <c r="A2786" t="s">
        <v>865</v>
      </c>
      <c r="B2786">
        <v>119</v>
      </c>
      <c r="C2786" t="s">
        <v>866</v>
      </c>
      <c r="D2786" t="s">
        <v>3525</v>
      </c>
      <c r="E2786" t="s">
        <v>11</v>
      </c>
      <c r="F2786">
        <v>2004</v>
      </c>
      <c r="G2786">
        <v>7.3</v>
      </c>
      <c r="H2786">
        <v>24006726</v>
      </c>
      <c r="I2786">
        <v>50000000</v>
      </c>
      <c r="J2786">
        <f t="shared" si="43"/>
        <v>-25993274</v>
      </c>
      <c r="K2786">
        <f>Table1[[#This Row],[Profit]]*100/Table1[[#This Row],[budget]]</f>
        <v>-51.986547999999999</v>
      </c>
      <c r="M2786" t="s">
        <v>302</v>
      </c>
      <c r="N2786" t="s">
        <v>589</v>
      </c>
    </row>
    <row r="2787" spans="1:15" x14ac:dyDescent="0.45">
      <c r="A2787" t="s">
        <v>1483</v>
      </c>
      <c r="B2787">
        <v>94</v>
      </c>
      <c r="C2787" t="s">
        <v>302</v>
      </c>
      <c r="D2787" t="s">
        <v>5118</v>
      </c>
      <c r="E2787" t="s">
        <v>11</v>
      </c>
      <c r="F2787">
        <v>1999</v>
      </c>
      <c r="G2787">
        <v>6.1</v>
      </c>
      <c r="H2787">
        <v>6241697</v>
      </c>
      <c r="I2787">
        <v>13000000</v>
      </c>
      <c r="J2787">
        <f t="shared" si="43"/>
        <v>-6758303</v>
      </c>
      <c r="K2787">
        <f>Table1[[#This Row],[Profit]]*100/Table1[[#This Row],[budget]]</f>
        <v>-51.986946153846155</v>
      </c>
    </row>
    <row r="2788" spans="1:15" x14ac:dyDescent="0.45">
      <c r="A2788" t="s">
        <v>847</v>
      </c>
      <c r="B2788">
        <v>112</v>
      </c>
      <c r="C2788" t="s">
        <v>306</v>
      </c>
      <c r="D2788" t="s">
        <v>3803</v>
      </c>
      <c r="E2788" t="s">
        <v>11</v>
      </c>
      <c r="F2788">
        <v>2008</v>
      </c>
      <c r="G2788">
        <v>5.9</v>
      </c>
      <c r="H2788">
        <v>19151864</v>
      </c>
      <c r="I2788">
        <v>40000000</v>
      </c>
      <c r="J2788">
        <f t="shared" si="43"/>
        <v>-20848136</v>
      </c>
      <c r="K2788">
        <f>Table1[[#This Row],[Profit]]*100/Table1[[#This Row],[budget]]</f>
        <v>-52.120339999999999</v>
      </c>
      <c r="M2788" t="s">
        <v>2286</v>
      </c>
    </row>
    <row r="2789" spans="1:15" x14ac:dyDescent="0.45">
      <c r="A2789" t="s">
        <v>742</v>
      </c>
      <c r="B2789">
        <v>100</v>
      </c>
      <c r="C2789" t="s">
        <v>395</v>
      </c>
      <c r="D2789" t="s">
        <v>3685</v>
      </c>
      <c r="E2789" t="s">
        <v>11</v>
      </c>
      <c r="F2789">
        <v>2005</v>
      </c>
      <c r="G2789">
        <v>5.4</v>
      </c>
      <c r="H2789">
        <v>19118247</v>
      </c>
      <c r="I2789">
        <v>40000000</v>
      </c>
      <c r="J2789">
        <f t="shared" si="43"/>
        <v>-20881753</v>
      </c>
      <c r="K2789">
        <f>Table1[[#This Row],[Profit]]*100/Table1[[#This Row],[budget]]</f>
        <v>-52.204382500000001</v>
      </c>
      <c r="M2789" t="s">
        <v>302</v>
      </c>
    </row>
    <row r="2790" spans="1:15" x14ac:dyDescent="0.45">
      <c r="A2790" t="s">
        <v>451</v>
      </c>
      <c r="B2790">
        <v>95</v>
      </c>
      <c r="C2790" t="s">
        <v>999</v>
      </c>
      <c r="D2790" t="s">
        <v>6007</v>
      </c>
      <c r="E2790" t="s">
        <v>11</v>
      </c>
      <c r="F2790">
        <v>2007</v>
      </c>
      <c r="G2790">
        <v>5.7</v>
      </c>
      <c r="H2790">
        <v>952620</v>
      </c>
      <c r="I2790">
        <v>2000000</v>
      </c>
      <c r="J2790">
        <f t="shared" si="43"/>
        <v>-1047380</v>
      </c>
      <c r="K2790">
        <f>Table1[[#This Row],[Profit]]*100/Table1[[#This Row],[budget]]</f>
        <v>-52.369</v>
      </c>
    </row>
    <row r="2791" spans="1:15" x14ac:dyDescent="0.45">
      <c r="A2791" t="s">
        <v>70</v>
      </c>
      <c r="B2791">
        <v>111</v>
      </c>
      <c r="C2791" t="s">
        <v>71</v>
      </c>
      <c r="D2791" t="s">
        <v>4654</v>
      </c>
      <c r="E2791" t="s">
        <v>11</v>
      </c>
      <c r="F2791">
        <v>2007</v>
      </c>
      <c r="G2791">
        <v>6.8</v>
      </c>
      <c r="H2791">
        <v>9525276</v>
      </c>
      <c r="I2791">
        <v>20000000</v>
      </c>
      <c r="J2791">
        <f t="shared" si="43"/>
        <v>-10474724</v>
      </c>
      <c r="K2791">
        <f>Table1[[#This Row],[Profit]]*100/Table1[[#This Row],[budget]]</f>
        <v>-52.373620000000003</v>
      </c>
      <c r="M2791" t="s">
        <v>6359</v>
      </c>
      <c r="N2791" t="s">
        <v>1426</v>
      </c>
    </row>
    <row r="2792" spans="1:15" x14ac:dyDescent="0.45">
      <c r="A2792" t="s">
        <v>2372</v>
      </c>
      <c r="B2792">
        <v>112</v>
      </c>
      <c r="C2792" t="s">
        <v>589</v>
      </c>
      <c r="D2792" t="s">
        <v>6077</v>
      </c>
      <c r="E2792" t="s">
        <v>11</v>
      </c>
      <c r="F2792">
        <v>2005</v>
      </c>
      <c r="G2792">
        <v>6.7</v>
      </c>
      <c r="H2792">
        <v>712294</v>
      </c>
      <c r="I2792">
        <v>1500000</v>
      </c>
      <c r="J2792">
        <f t="shared" si="43"/>
        <v>-787706</v>
      </c>
      <c r="K2792">
        <f>Table1[[#This Row],[Profit]]*100/Table1[[#This Row],[budget]]</f>
        <v>-52.513733333333334</v>
      </c>
    </row>
    <row r="2793" spans="1:15" x14ac:dyDescent="0.45">
      <c r="A2793" t="s">
        <v>2490</v>
      </c>
      <c r="B2793">
        <v>94</v>
      </c>
      <c r="C2793" t="s">
        <v>478</v>
      </c>
      <c r="D2793" t="s">
        <v>6238</v>
      </c>
      <c r="E2793" t="s">
        <v>11</v>
      </c>
      <c r="F2793">
        <v>2010</v>
      </c>
      <c r="G2793">
        <v>6.4</v>
      </c>
      <c r="H2793">
        <v>237301</v>
      </c>
      <c r="I2793">
        <v>500000</v>
      </c>
      <c r="J2793">
        <f t="shared" si="43"/>
        <v>-262699</v>
      </c>
      <c r="K2793">
        <f>Table1[[#This Row],[Profit]]*100/Table1[[#This Row],[budget]]</f>
        <v>-52.5398</v>
      </c>
      <c r="M2793" t="s">
        <v>1630</v>
      </c>
      <c r="N2793" t="s">
        <v>1426</v>
      </c>
    </row>
    <row r="2794" spans="1:15" x14ac:dyDescent="0.45">
      <c r="A2794" t="s">
        <v>157</v>
      </c>
      <c r="B2794">
        <v>100</v>
      </c>
      <c r="C2794" t="s">
        <v>207</v>
      </c>
      <c r="D2794" t="s">
        <v>2746</v>
      </c>
      <c r="E2794" t="s">
        <v>11</v>
      </c>
      <c r="F2794">
        <v>2011</v>
      </c>
      <c r="G2794">
        <v>5.9</v>
      </c>
      <c r="H2794">
        <v>63992328</v>
      </c>
      <c r="I2794">
        <v>135000000</v>
      </c>
      <c r="J2794">
        <f t="shared" si="43"/>
        <v>-71007672</v>
      </c>
      <c r="K2794">
        <f>Table1[[#This Row],[Profit]]*100/Table1[[#This Row],[budget]]</f>
        <v>-52.598275555555553</v>
      </c>
      <c r="M2794" t="s">
        <v>302</v>
      </c>
      <c r="N2794" t="s">
        <v>6363</v>
      </c>
      <c r="O2794" t="s">
        <v>6365</v>
      </c>
    </row>
    <row r="2795" spans="1:15" x14ac:dyDescent="0.45">
      <c r="A2795" t="s">
        <v>657</v>
      </c>
      <c r="B2795">
        <v>96</v>
      </c>
      <c r="C2795" t="s">
        <v>306</v>
      </c>
      <c r="D2795" t="s">
        <v>4144</v>
      </c>
      <c r="E2795" t="s">
        <v>11</v>
      </c>
      <c r="F2795">
        <v>2003</v>
      </c>
      <c r="G2795">
        <v>5.6</v>
      </c>
      <c r="H2795">
        <v>14208384</v>
      </c>
      <c r="I2795">
        <v>30000000</v>
      </c>
      <c r="J2795">
        <f t="shared" si="43"/>
        <v>-15791616</v>
      </c>
      <c r="K2795">
        <f>Table1[[#This Row],[Profit]]*100/Table1[[#This Row],[budget]]</f>
        <v>-52.638719999999999</v>
      </c>
      <c r="M2795" t="s">
        <v>2286</v>
      </c>
    </row>
    <row r="2796" spans="1:15" x14ac:dyDescent="0.45">
      <c r="A2796" t="s">
        <v>572</v>
      </c>
      <c r="B2796">
        <v>97</v>
      </c>
      <c r="C2796" t="s">
        <v>200</v>
      </c>
      <c r="D2796" t="s">
        <v>3142</v>
      </c>
      <c r="E2796" t="s">
        <v>11</v>
      </c>
      <c r="F2796">
        <v>2002</v>
      </c>
      <c r="G2796">
        <v>5.4</v>
      </c>
      <c r="H2796">
        <v>33105600</v>
      </c>
      <c r="I2796">
        <v>70000000</v>
      </c>
      <c r="J2796">
        <f t="shared" si="43"/>
        <v>-36894400</v>
      </c>
      <c r="K2796">
        <f>Table1[[#This Row],[Profit]]*100/Table1[[#This Row],[budget]]</f>
        <v>-52.706285714285713</v>
      </c>
      <c r="M2796" t="s">
        <v>178</v>
      </c>
      <c r="N2796" t="s">
        <v>302</v>
      </c>
      <c r="O2796" t="s">
        <v>1426</v>
      </c>
    </row>
    <row r="2797" spans="1:15" x14ac:dyDescent="0.45">
      <c r="A2797" t="s">
        <v>1586</v>
      </c>
      <c r="B2797">
        <v>105</v>
      </c>
      <c r="C2797" t="s">
        <v>702</v>
      </c>
      <c r="D2797" t="s">
        <v>4780</v>
      </c>
      <c r="E2797" t="s">
        <v>11</v>
      </c>
      <c r="F2797">
        <v>1989</v>
      </c>
      <c r="G2797">
        <v>5.5</v>
      </c>
      <c r="H2797">
        <v>8508843</v>
      </c>
      <c r="I2797">
        <v>18000000</v>
      </c>
      <c r="J2797">
        <f t="shared" si="43"/>
        <v>-9491157</v>
      </c>
      <c r="K2797">
        <f>Table1[[#This Row],[Profit]]*100/Table1[[#This Row],[budget]]</f>
        <v>-52.728650000000002</v>
      </c>
      <c r="M2797" t="s">
        <v>302</v>
      </c>
    </row>
    <row r="2798" spans="1:15" x14ac:dyDescent="0.45">
      <c r="A2798" t="s">
        <v>799</v>
      </c>
      <c r="B2798">
        <v>189</v>
      </c>
      <c r="C2798" t="s">
        <v>800</v>
      </c>
      <c r="D2798" t="s">
        <v>3431</v>
      </c>
      <c r="E2798" t="s">
        <v>11</v>
      </c>
      <c r="F2798">
        <v>2007</v>
      </c>
      <c r="G2798">
        <v>7.6</v>
      </c>
      <c r="H2798">
        <v>25031037</v>
      </c>
      <c r="I2798">
        <v>53000000</v>
      </c>
      <c r="J2798">
        <f t="shared" si="43"/>
        <v>-27968963</v>
      </c>
      <c r="K2798">
        <f>Table1[[#This Row],[Profit]]*100/Table1[[#This Row],[budget]]</f>
        <v>-52.771628301886793</v>
      </c>
      <c r="M2798" t="s">
        <v>999</v>
      </c>
      <c r="N2798" t="s">
        <v>1426</v>
      </c>
    </row>
    <row r="2799" spans="1:15" x14ac:dyDescent="0.45">
      <c r="A2799" t="s">
        <v>441</v>
      </c>
      <c r="B2799">
        <v>117</v>
      </c>
      <c r="C2799" t="s">
        <v>299</v>
      </c>
      <c r="D2799" t="s">
        <v>4287</v>
      </c>
      <c r="E2799" t="s">
        <v>11</v>
      </c>
      <c r="F2799">
        <v>2015</v>
      </c>
      <c r="G2799">
        <v>6.5</v>
      </c>
      <c r="H2799">
        <v>12276810</v>
      </c>
      <c r="I2799">
        <v>26000000</v>
      </c>
      <c r="J2799">
        <f t="shared" si="43"/>
        <v>-13723190</v>
      </c>
      <c r="K2799">
        <f>Table1[[#This Row],[Profit]]*100/Table1[[#This Row],[budget]]</f>
        <v>-52.781500000000001</v>
      </c>
      <c r="M2799" t="s">
        <v>6366</v>
      </c>
      <c r="N2799" t="s">
        <v>1630</v>
      </c>
      <c r="O2799" t="s">
        <v>1426</v>
      </c>
    </row>
    <row r="2800" spans="1:15" x14ac:dyDescent="0.45">
      <c r="A2800" t="s">
        <v>439</v>
      </c>
      <c r="B2800">
        <v>108</v>
      </c>
      <c r="C2800" t="s">
        <v>173</v>
      </c>
      <c r="D2800" t="s">
        <v>2979</v>
      </c>
      <c r="E2800" t="s">
        <v>11</v>
      </c>
      <c r="F2800">
        <v>2002</v>
      </c>
      <c r="G2800">
        <v>5.5</v>
      </c>
      <c r="H2800">
        <v>40048332</v>
      </c>
      <c r="I2800">
        <v>85000000</v>
      </c>
      <c r="J2800">
        <f t="shared" si="43"/>
        <v>-44951668</v>
      </c>
      <c r="K2800">
        <f>Table1[[#This Row],[Profit]]*100/Table1[[#This Row],[budget]]</f>
        <v>-52.884315294117648</v>
      </c>
      <c r="M2800" t="s">
        <v>589</v>
      </c>
      <c r="N2800" t="s">
        <v>1426</v>
      </c>
    </row>
    <row r="2801" spans="1:16" x14ac:dyDescent="0.45">
      <c r="A2801" t="s">
        <v>579</v>
      </c>
      <c r="B2801">
        <v>123</v>
      </c>
      <c r="C2801" t="s">
        <v>259</v>
      </c>
      <c r="D2801" t="s">
        <v>3359</v>
      </c>
      <c r="E2801" t="s">
        <v>11</v>
      </c>
      <c r="F2801">
        <v>2005</v>
      </c>
      <c r="G2801">
        <v>6.4</v>
      </c>
      <c r="H2801">
        <v>26838389</v>
      </c>
      <c r="I2801">
        <v>57000000</v>
      </c>
      <c r="J2801">
        <f t="shared" si="43"/>
        <v>-30161611</v>
      </c>
      <c r="K2801">
        <f>Table1[[#This Row],[Profit]]*100/Table1[[#This Row],[budget]]</f>
        <v>-52.91510701754386</v>
      </c>
      <c r="M2801" t="s">
        <v>589</v>
      </c>
      <c r="N2801" t="s">
        <v>2286</v>
      </c>
    </row>
    <row r="2802" spans="1:16" x14ac:dyDescent="0.45">
      <c r="A2802" t="s">
        <v>1381</v>
      </c>
      <c r="B2802">
        <v>127</v>
      </c>
      <c r="C2802" t="s">
        <v>943</v>
      </c>
      <c r="D2802" t="s">
        <v>4293</v>
      </c>
      <c r="E2802" t="s">
        <v>11</v>
      </c>
      <c r="F2802">
        <v>2015</v>
      </c>
      <c r="G2802">
        <v>6.9</v>
      </c>
      <c r="H2802">
        <v>12188642</v>
      </c>
      <c r="I2802">
        <v>26000000</v>
      </c>
      <c r="J2802">
        <f t="shared" si="43"/>
        <v>-13811358</v>
      </c>
      <c r="K2802">
        <f>Table1[[#This Row],[Profit]]*100/Table1[[#This Row],[budget]]</f>
        <v>-53.120607692307694</v>
      </c>
      <c r="M2802" t="s">
        <v>589</v>
      </c>
      <c r="N2802" t="s">
        <v>6367</v>
      </c>
    </row>
    <row r="2803" spans="1:16" x14ac:dyDescent="0.45">
      <c r="A2803" t="s">
        <v>2386</v>
      </c>
      <c r="B2803">
        <v>105</v>
      </c>
      <c r="C2803" t="s">
        <v>589</v>
      </c>
      <c r="D2803" t="s">
        <v>6100</v>
      </c>
      <c r="E2803" t="s">
        <v>11</v>
      </c>
      <c r="F2803">
        <v>1999</v>
      </c>
      <c r="G2803">
        <v>6.5</v>
      </c>
      <c r="H2803">
        <v>609042</v>
      </c>
      <c r="I2803">
        <v>1300000</v>
      </c>
      <c r="J2803">
        <f t="shared" si="43"/>
        <v>-690958</v>
      </c>
      <c r="K2803">
        <f>Table1[[#This Row],[Profit]]*100/Table1[[#This Row],[budget]]</f>
        <v>-53.150615384615385</v>
      </c>
    </row>
    <row r="2804" spans="1:16" x14ac:dyDescent="0.45">
      <c r="A2804" t="s">
        <v>272</v>
      </c>
      <c r="B2804">
        <v>100</v>
      </c>
      <c r="C2804" t="s">
        <v>21</v>
      </c>
      <c r="D2804" t="s">
        <v>2798</v>
      </c>
      <c r="E2804" t="s">
        <v>11</v>
      </c>
      <c r="F2804">
        <v>2015</v>
      </c>
      <c r="G2804">
        <v>4.3</v>
      </c>
      <c r="H2804">
        <v>56114221</v>
      </c>
      <c r="I2804">
        <v>120000000</v>
      </c>
      <c r="J2804">
        <f t="shared" si="43"/>
        <v>-63885779</v>
      </c>
      <c r="K2804">
        <f>Table1[[#This Row],[Profit]]*100/Table1[[#This Row],[budget]]</f>
        <v>-53.238149166666666</v>
      </c>
      <c r="M2804" t="s">
        <v>178</v>
      </c>
      <c r="N2804" t="s">
        <v>1630</v>
      </c>
    </row>
    <row r="2805" spans="1:16" x14ac:dyDescent="0.45">
      <c r="A2805" t="s">
        <v>1038</v>
      </c>
      <c r="B2805">
        <v>91</v>
      </c>
      <c r="C2805" t="s">
        <v>1040</v>
      </c>
      <c r="D2805" t="s">
        <v>4061</v>
      </c>
      <c r="E2805" t="s">
        <v>11</v>
      </c>
      <c r="F2805">
        <v>2004</v>
      </c>
      <c r="G2805">
        <v>4.8</v>
      </c>
      <c r="H2805">
        <v>14018364</v>
      </c>
      <c r="I2805">
        <v>30000000</v>
      </c>
      <c r="J2805">
        <f t="shared" si="43"/>
        <v>-15981636</v>
      </c>
      <c r="K2805">
        <f>Table1[[#This Row],[Profit]]*100/Table1[[#This Row],[budget]]</f>
        <v>-53.272120000000001</v>
      </c>
      <c r="M2805" t="s">
        <v>6359</v>
      </c>
      <c r="N2805" t="s">
        <v>6363</v>
      </c>
      <c r="O2805" t="s">
        <v>2286</v>
      </c>
    </row>
    <row r="2806" spans="1:16" x14ac:dyDescent="0.45">
      <c r="A2806" t="s">
        <v>594</v>
      </c>
      <c r="B2806">
        <v>113</v>
      </c>
      <c r="C2806" t="s">
        <v>595</v>
      </c>
      <c r="D2806" t="s">
        <v>3254</v>
      </c>
      <c r="E2806" t="s">
        <v>11</v>
      </c>
      <c r="F2806">
        <v>2005</v>
      </c>
      <c r="G2806">
        <v>5.2</v>
      </c>
      <c r="H2806">
        <v>28031250</v>
      </c>
      <c r="I2806">
        <v>60000000</v>
      </c>
      <c r="J2806">
        <f t="shared" si="43"/>
        <v>-31968750</v>
      </c>
      <c r="K2806">
        <f>Table1[[#This Row],[Profit]]*100/Table1[[#This Row],[budget]]</f>
        <v>-53.28125</v>
      </c>
      <c r="M2806" t="s">
        <v>178</v>
      </c>
      <c r="N2806" t="s">
        <v>999</v>
      </c>
      <c r="O2806" t="s">
        <v>1630</v>
      </c>
    </row>
    <row r="2807" spans="1:16" x14ac:dyDescent="0.45">
      <c r="A2807" t="s">
        <v>380</v>
      </c>
      <c r="B2807">
        <v>113</v>
      </c>
      <c r="C2807" t="s">
        <v>138</v>
      </c>
      <c r="D2807" t="s">
        <v>3583</v>
      </c>
      <c r="E2807" t="s">
        <v>11</v>
      </c>
      <c r="F2807">
        <v>2004</v>
      </c>
      <c r="G2807">
        <v>6.1</v>
      </c>
      <c r="H2807">
        <v>21009180</v>
      </c>
      <c r="I2807">
        <v>45000000</v>
      </c>
      <c r="J2807">
        <f t="shared" si="43"/>
        <v>-23990820</v>
      </c>
      <c r="K2807">
        <f>Table1[[#This Row],[Profit]]*100/Table1[[#This Row],[budget]]</f>
        <v>-53.312933333333334</v>
      </c>
      <c r="M2807" t="s">
        <v>178</v>
      </c>
      <c r="N2807" t="s">
        <v>589</v>
      </c>
      <c r="O2807" t="s">
        <v>1426</v>
      </c>
    </row>
    <row r="2808" spans="1:16" x14ac:dyDescent="0.45">
      <c r="A2808" t="s">
        <v>1244</v>
      </c>
      <c r="B2808">
        <v>110</v>
      </c>
      <c r="C2808" t="s">
        <v>741</v>
      </c>
      <c r="D2808" t="s">
        <v>3970</v>
      </c>
      <c r="E2808" t="s">
        <v>11</v>
      </c>
      <c r="F2808">
        <v>1986</v>
      </c>
      <c r="G2808">
        <v>4.5999999999999996</v>
      </c>
      <c r="H2808">
        <v>16295774</v>
      </c>
      <c r="I2808">
        <v>35000000</v>
      </c>
      <c r="J2808">
        <f t="shared" si="43"/>
        <v>-18704226</v>
      </c>
      <c r="K2808">
        <f>Table1[[#This Row],[Profit]]*100/Table1[[#This Row],[budget]]</f>
        <v>-53.440645714285715</v>
      </c>
      <c r="M2808" t="s">
        <v>178</v>
      </c>
      <c r="N2808" t="s">
        <v>302</v>
      </c>
      <c r="O2808" t="s">
        <v>2286</v>
      </c>
      <c r="P2808" t="s">
        <v>1630</v>
      </c>
    </row>
    <row r="2809" spans="1:16" x14ac:dyDescent="0.45">
      <c r="A2809" t="s">
        <v>172</v>
      </c>
      <c r="B2809">
        <v>100</v>
      </c>
      <c r="C2809" t="s">
        <v>21</v>
      </c>
      <c r="D2809" t="s">
        <v>2767</v>
      </c>
      <c r="E2809" t="s">
        <v>11</v>
      </c>
      <c r="F2809">
        <v>2013</v>
      </c>
      <c r="G2809">
        <v>4.9000000000000004</v>
      </c>
      <c r="H2809">
        <v>60522097</v>
      </c>
      <c r="I2809">
        <v>130000000</v>
      </c>
      <c r="J2809">
        <f t="shared" si="43"/>
        <v>-69477903</v>
      </c>
      <c r="K2809">
        <f>Table1[[#This Row],[Profit]]*100/Table1[[#This Row],[budget]]</f>
        <v>-53.44454076923077</v>
      </c>
      <c r="M2809" t="s">
        <v>178</v>
      </c>
      <c r="N2809" t="s">
        <v>1630</v>
      </c>
    </row>
    <row r="2810" spans="1:16" x14ac:dyDescent="0.45">
      <c r="A2810" t="s">
        <v>1684</v>
      </c>
      <c r="B2810">
        <v>101</v>
      </c>
      <c r="C2810" t="s">
        <v>169</v>
      </c>
      <c r="D2810" t="s">
        <v>5982</v>
      </c>
      <c r="E2810" t="s">
        <v>11</v>
      </c>
      <c r="F2810">
        <v>2012</v>
      </c>
      <c r="G2810">
        <v>5.0999999999999996</v>
      </c>
      <c r="H2810">
        <v>1163508</v>
      </c>
      <c r="I2810">
        <v>2500000</v>
      </c>
      <c r="J2810">
        <f t="shared" si="43"/>
        <v>-1336492</v>
      </c>
      <c r="K2810">
        <f>Table1[[#This Row],[Profit]]*100/Table1[[#This Row],[budget]]</f>
        <v>-53.459679999999999</v>
      </c>
      <c r="M2810" t="s">
        <v>6364</v>
      </c>
      <c r="N2810" t="s">
        <v>999</v>
      </c>
      <c r="O2810" t="s">
        <v>1426</v>
      </c>
    </row>
    <row r="2811" spans="1:16" x14ac:dyDescent="0.45">
      <c r="A2811" t="s">
        <v>2421</v>
      </c>
      <c r="B2811">
        <v>97</v>
      </c>
      <c r="C2811" t="s">
        <v>456</v>
      </c>
      <c r="D2811" t="s">
        <v>6148</v>
      </c>
      <c r="E2811" t="s">
        <v>11</v>
      </c>
      <c r="F2811">
        <v>1997</v>
      </c>
      <c r="G2811">
        <v>7</v>
      </c>
      <c r="H2811">
        <v>464655</v>
      </c>
      <c r="I2811">
        <v>1000000</v>
      </c>
      <c r="J2811">
        <f t="shared" si="43"/>
        <v>-535345</v>
      </c>
      <c r="K2811">
        <f>Table1[[#This Row],[Profit]]*100/Table1[[#This Row],[budget]]</f>
        <v>-53.534500000000001</v>
      </c>
      <c r="M2811" t="s">
        <v>589</v>
      </c>
    </row>
    <row r="2812" spans="1:16" x14ac:dyDescent="0.45">
      <c r="A2812" t="s">
        <v>437</v>
      </c>
      <c r="B2812">
        <v>97</v>
      </c>
      <c r="C2812" t="s">
        <v>60</v>
      </c>
      <c r="D2812" t="s">
        <v>2893</v>
      </c>
      <c r="E2812" t="s">
        <v>11</v>
      </c>
      <c r="F2812">
        <v>2011</v>
      </c>
      <c r="G2812">
        <v>7.1</v>
      </c>
      <c r="H2812">
        <v>46440491</v>
      </c>
      <c r="I2812">
        <v>100000000</v>
      </c>
      <c r="J2812">
        <f t="shared" si="43"/>
        <v>-53559509</v>
      </c>
      <c r="K2812">
        <f>Table1[[#This Row],[Profit]]*100/Table1[[#This Row],[budget]]</f>
        <v>-53.559508999999998</v>
      </c>
      <c r="M2812" t="s">
        <v>6362</v>
      </c>
      <c r="N2812" t="s">
        <v>302</v>
      </c>
      <c r="O2812" t="s">
        <v>6363</v>
      </c>
      <c r="P2812" t="s">
        <v>6364</v>
      </c>
    </row>
    <row r="2813" spans="1:16" x14ac:dyDescent="0.45">
      <c r="A2813" t="s">
        <v>43</v>
      </c>
      <c r="B2813">
        <v>150</v>
      </c>
      <c r="C2813" t="s">
        <v>191</v>
      </c>
      <c r="D2813" t="s">
        <v>2732</v>
      </c>
      <c r="E2813" t="s">
        <v>11</v>
      </c>
      <c r="F2813">
        <v>2014</v>
      </c>
      <c r="G2813">
        <v>6.1</v>
      </c>
      <c r="H2813">
        <v>65007045</v>
      </c>
      <c r="I2813">
        <v>140000000</v>
      </c>
      <c r="J2813">
        <f t="shared" si="43"/>
        <v>-74992955</v>
      </c>
      <c r="K2813">
        <f>Table1[[#This Row],[Profit]]*100/Table1[[#This Row],[budget]]</f>
        <v>-53.56639642857143</v>
      </c>
      <c r="M2813" t="s">
        <v>178</v>
      </c>
      <c r="N2813" t="s">
        <v>589</v>
      </c>
    </row>
    <row r="2814" spans="1:16" x14ac:dyDescent="0.45">
      <c r="A2814" t="s">
        <v>225</v>
      </c>
      <c r="B2814">
        <v>109</v>
      </c>
      <c r="C2814" t="s">
        <v>478</v>
      </c>
      <c r="D2814" t="s">
        <v>3060</v>
      </c>
      <c r="E2814" t="s">
        <v>11</v>
      </c>
      <c r="F2814">
        <v>2006</v>
      </c>
      <c r="G2814">
        <v>7.9</v>
      </c>
      <c r="H2814">
        <v>35286428</v>
      </c>
      <c r="I2814">
        <v>76000000</v>
      </c>
      <c r="J2814">
        <f t="shared" si="43"/>
        <v>-40713572</v>
      </c>
      <c r="K2814">
        <f>Table1[[#This Row],[Profit]]*100/Table1[[#This Row],[budget]]</f>
        <v>-53.570489473684212</v>
      </c>
      <c r="M2814" t="s">
        <v>1630</v>
      </c>
      <c r="N2814" t="s">
        <v>1426</v>
      </c>
    </row>
    <row r="2815" spans="1:16" x14ac:dyDescent="0.45">
      <c r="A2815" t="s">
        <v>2249</v>
      </c>
      <c r="B2815">
        <v>88</v>
      </c>
      <c r="C2815" t="s">
        <v>589</v>
      </c>
      <c r="D2815" t="s">
        <v>6149</v>
      </c>
      <c r="E2815" t="s">
        <v>11</v>
      </c>
      <c r="F2815">
        <v>2002</v>
      </c>
      <c r="G2815">
        <v>6.7</v>
      </c>
      <c r="H2815">
        <v>464126</v>
      </c>
      <c r="I2815">
        <v>1000000</v>
      </c>
      <c r="J2815">
        <f t="shared" si="43"/>
        <v>-535874</v>
      </c>
      <c r="K2815">
        <f>Table1[[#This Row],[Profit]]*100/Table1[[#This Row],[budget]]</f>
        <v>-53.587400000000002</v>
      </c>
    </row>
    <row r="2816" spans="1:16" x14ac:dyDescent="0.45">
      <c r="A2816" t="s">
        <v>2205</v>
      </c>
      <c r="B2816">
        <v>96</v>
      </c>
      <c r="C2816" t="s">
        <v>19</v>
      </c>
      <c r="D2816" t="s">
        <v>5519</v>
      </c>
      <c r="E2816" t="s">
        <v>11</v>
      </c>
      <c r="F2816">
        <v>2003</v>
      </c>
      <c r="G2816">
        <v>2.7</v>
      </c>
      <c r="H2816">
        <v>3713002</v>
      </c>
      <c r="I2816">
        <v>8000000</v>
      </c>
      <c r="J2816">
        <f t="shared" si="43"/>
        <v>-4286998</v>
      </c>
      <c r="K2816">
        <f>Table1[[#This Row],[Profit]]*100/Table1[[#This Row],[budget]]</f>
        <v>-53.587474999999998</v>
      </c>
    </row>
    <row r="2817" spans="1:17" x14ac:dyDescent="0.45">
      <c r="A2817" t="s">
        <v>820</v>
      </c>
      <c r="B2817">
        <v>102</v>
      </c>
      <c r="C2817" t="s">
        <v>48</v>
      </c>
      <c r="D2817" t="s">
        <v>4476</v>
      </c>
      <c r="E2817" t="s">
        <v>11</v>
      </c>
      <c r="F2817">
        <v>1999</v>
      </c>
      <c r="G2817">
        <v>7.2</v>
      </c>
      <c r="H2817">
        <v>10660147</v>
      </c>
      <c r="I2817">
        <v>23000000</v>
      </c>
      <c r="J2817">
        <f t="shared" si="43"/>
        <v>-12339853</v>
      </c>
      <c r="K2817">
        <f>Table1[[#This Row],[Profit]]*100/Table1[[#This Row],[budget]]</f>
        <v>-53.651534782608692</v>
      </c>
      <c r="M2817" t="s">
        <v>2286</v>
      </c>
    </row>
    <row r="2818" spans="1:17" x14ac:dyDescent="0.45">
      <c r="A2818" t="s">
        <v>1523</v>
      </c>
      <c r="B2818">
        <v>86</v>
      </c>
      <c r="C2818" t="s">
        <v>302</v>
      </c>
      <c r="D2818" t="s">
        <v>5203</v>
      </c>
      <c r="E2818" t="s">
        <v>11</v>
      </c>
      <c r="F2818">
        <v>2006</v>
      </c>
      <c r="G2818">
        <v>6.3</v>
      </c>
      <c r="H2818">
        <v>5542025</v>
      </c>
      <c r="I2818">
        <v>12000000</v>
      </c>
      <c r="J2818">
        <f t="shared" ref="J2818:J2881" si="44">H2818-I2818</f>
        <v>-6457975</v>
      </c>
      <c r="K2818">
        <f>Table1[[#This Row],[Profit]]*100/Table1[[#This Row],[budget]]</f>
        <v>-53.816458333333337</v>
      </c>
    </row>
    <row r="2819" spans="1:17" x14ac:dyDescent="0.45">
      <c r="A2819" t="s">
        <v>675</v>
      </c>
      <c r="B2819">
        <v>122</v>
      </c>
      <c r="C2819" t="s">
        <v>1380</v>
      </c>
      <c r="D2819" t="s">
        <v>4385</v>
      </c>
      <c r="E2819" t="s">
        <v>11</v>
      </c>
      <c r="F2819">
        <v>2010</v>
      </c>
      <c r="G2819">
        <v>7</v>
      </c>
      <c r="H2819">
        <v>11538204</v>
      </c>
      <c r="I2819">
        <v>25000000</v>
      </c>
      <c r="J2819">
        <f t="shared" si="44"/>
        <v>-13461796</v>
      </c>
      <c r="K2819">
        <f>Table1[[#This Row],[Profit]]*100/Table1[[#This Row],[budget]]</f>
        <v>-53.847183999999999</v>
      </c>
      <c r="M2819" t="s">
        <v>589</v>
      </c>
      <c r="N2819" t="s">
        <v>6367</v>
      </c>
    </row>
    <row r="2820" spans="1:17" x14ac:dyDescent="0.45">
      <c r="A2820" t="s">
        <v>683</v>
      </c>
      <c r="B2820">
        <v>91</v>
      </c>
      <c r="C2820" t="s">
        <v>456</v>
      </c>
      <c r="D2820" t="s">
        <v>3788</v>
      </c>
      <c r="E2820" t="s">
        <v>11</v>
      </c>
      <c r="F2820">
        <v>2012</v>
      </c>
      <c r="G2820">
        <v>5.9</v>
      </c>
      <c r="H2820">
        <v>18438149</v>
      </c>
      <c r="I2820">
        <v>40000000</v>
      </c>
      <c r="J2820">
        <f t="shared" si="44"/>
        <v>-21561851</v>
      </c>
      <c r="K2820">
        <f>Table1[[#This Row],[Profit]]*100/Table1[[#This Row],[budget]]</f>
        <v>-53.904627499999997</v>
      </c>
      <c r="M2820" t="s">
        <v>589</v>
      </c>
    </row>
    <row r="2821" spans="1:17" x14ac:dyDescent="0.45">
      <c r="A2821" t="s">
        <v>619</v>
      </c>
      <c r="B2821">
        <v>121</v>
      </c>
      <c r="C2821" t="s">
        <v>181</v>
      </c>
      <c r="D2821" t="s">
        <v>3195</v>
      </c>
      <c r="E2821" t="s">
        <v>11</v>
      </c>
      <c r="F2821">
        <v>1999</v>
      </c>
      <c r="G2821">
        <v>6</v>
      </c>
      <c r="H2821">
        <v>29655590</v>
      </c>
      <c r="I2821">
        <v>65000000</v>
      </c>
      <c r="J2821">
        <f t="shared" si="44"/>
        <v>-35344410</v>
      </c>
      <c r="K2821">
        <f>Table1[[#This Row],[Profit]]*100/Table1[[#This Row],[budget]]</f>
        <v>-54.376015384615386</v>
      </c>
      <c r="M2821" t="s">
        <v>302</v>
      </c>
      <c r="N2821" t="s">
        <v>6364</v>
      </c>
      <c r="O2821" t="s">
        <v>1630</v>
      </c>
    </row>
    <row r="2822" spans="1:17" x14ac:dyDescent="0.45">
      <c r="A2822" t="s">
        <v>1527</v>
      </c>
      <c r="B2822">
        <v>88</v>
      </c>
      <c r="C2822" t="s">
        <v>472</v>
      </c>
      <c r="D2822" t="s">
        <v>4655</v>
      </c>
      <c r="E2822" t="s">
        <v>11</v>
      </c>
      <c r="F2822">
        <v>2004</v>
      </c>
      <c r="G2822">
        <v>1.9</v>
      </c>
      <c r="H2822">
        <v>9109322</v>
      </c>
      <c r="I2822">
        <v>20000000</v>
      </c>
      <c r="J2822">
        <f t="shared" si="44"/>
        <v>-10890678</v>
      </c>
      <c r="K2822">
        <f>Table1[[#This Row],[Profit]]*100/Table1[[#This Row],[budget]]</f>
        <v>-54.453389999999999</v>
      </c>
      <c r="M2822" t="s">
        <v>6363</v>
      </c>
      <c r="N2822" t="s">
        <v>1630</v>
      </c>
    </row>
    <row r="2823" spans="1:17" x14ac:dyDescent="0.45">
      <c r="A2823" t="s">
        <v>143</v>
      </c>
      <c r="B2823">
        <v>118</v>
      </c>
      <c r="C2823" t="s">
        <v>396</v>
      </c>
      <c r="D2823" t="s">
        <v>3825</v>
      </c>
      <c r="E2823" t="s">
        <v>11</v>
      </c>
      <c r="F2823">
        <v>1996</v>
      </c>
      <c r="G2823">
        <v>6.1</v>
      </c>
      <c r="H2823">
        <v>17305211</v>
      </c>
      <c r="I2823">
        <v>38000000</v>
      </c>
      <c r="J2823">
        <f t="shared" si="44"/>
        <v>-20694789</v>
      </c>
      <c r="K2823">
        <f>Table1[[#This Row],[Profit]]*100/Table1[[#This Row],[budget]]</f>
        <v>-54.45997105263158</v>
      </c>
      <c r="M2823" t="s">
        <v>589</v>
      </c>
      <c r="N2823" t="s">
        <v>6366</v>
      </c>
      <c r="O2823" t="s">
        <v>1426</v>
      </c>
    </row>
    <row r="2824" spans="1:17" x14ac:dyDescent="0.45">
      <c r="A2824" t="s">
        <v>177</v>
      </c>
      <c r="B2824">
        <v>104</v>
      </c>
      <c r="C2824" t="s">
        <v>13</v>
      </c>
      <c r="D2824" t="s">
        <v>3391</v>
      </c>
      <c r="E2824" t="s">
        <v>11</v>
      </c>
      <c r="F2824">
        <v>2008</v>
      </c>
      <c r="G2824">
        <v>6.6</v>
      </c>
      <c r="H2824">
        <v>25040293</v>
      </c>
      <c r="I2824">
        <v>55000000</v>
      </c>
      <c r="J2824">
        <f t="shared" si="44"/>
        <v>-29959707</v>
      </c>
      <c r="K2824">
        <f>Table1[[#This Row],[Profit]]*100/Table1[[#This Row],[budget]]</f>
        <v>-54.472194545454542</v>
      </c>
      <c r="M2824" t="s">
        <v>178</v>
      </c>
      <c r="N2824" t="s">
        <v>6364</v>
      </c>
    </row>
    <row r="2825" spans="1:17" x14ac:dyDescent="0.45">
      <c r="A2825" t="s">
        <v>1431</v>
      </c>
      <c r="B2825">
        <v>104</v>
      </c>
      <c r="C2825" t="s">
        <v>256</v>
      </c>
      <c r="D2825" t="s">
        <v>4457</v>
      </c>
      <c r="E2825" t="s">
        <v>11</v>
      </c>
      <c r="F2825">
        <v>1993</v>
      </c>
      <c r="G2825">
        <v>3.9</v>
      </c>
      <c r="H2825">
        <v>10696210</v>
      </c>
      <c r="I2825">
        <v>23500000</v>
      </c>
      <c r="J2825">
        <f t="shared" si="44"/>
        <v>-12803790</v>
      </c>
      <c r="K2825">
        <f>Table1[[#This Row],[Profit]]*100/Table1[[#This Row],[budget]]</f>
        <v>-54.484212765957444</v>
      </c>
      <c r="M2825" t="s">
        <v>6359</v>
      </c>
      <c r="N2825" t="s">
        <v>1630</v>
      </c>
      <c r="O2825" t="s">
        <v>1426</v>
      </c>
    </row>
    <row r="2826" spans="1:17" x14ac:dyDescent="0.45">
      <c r="A2826" t="s">
        <v>287</v>
      </c>
      <c r="B2826">
        <v>76</v>
      </c>
      <c r="C2826" t="s">
        <v>288</v>
      </c>
      <c r="D2826" t="s">
        <v>2830</v>
      </c>
      <c r="E2826" t="s">
        <v>11</v>
      </c>
      <c r="F2826">
        <v>2004</v>
      </c>
      <c r="G2826">
        <v>5.4</v>
      </c>
      <c r="H2826">
        <v>50026353</v>
      </c>
      <c r="I2826">
        <v>110000000</v>
      </c>
      <c r="J2826">
        <f t="shared" si="44"/>
        <v>-59973647</v>
      </c>
      <c r="K2826">
        <f>Table1[[#This Row],[Profit]]*100/Table1[[#This Row],[budget]]</f>
        <v>-54.521497272727274</v>
      </c>
      <c r="M2826" t="s">
        <v>302</v>
      </c>
      <c r="N2826" t="s">
        <v>6363</v>
      </c>
      <c r="O2826" t="s">
        <v>6360</v>
      </c>
      <c r="P2826" t="s">
        <v>1910</v>
      </c>
    </row>
    <row r="2827" spans="1:17" x14ac:dyDescent="0.45">
      <c r="A2827" t="s">
        <v>75</v>
      </c>
      <c r="B2827">
        <v>116</v>
      </c>
      <c r="C2827" t="s">
        <v>53</v>
      </c>
      <c r="D2827" t="s">
        <v>2613</v>
      </c>
      <c r="E2827" t="s">
        <v>11</v>
      </c>
      <c r="F2827">
        <v>2010</v>
      </c>
      <c r="G2827">
        <v>6.6</v>
      </c>
      <c r="H2827">
        <v>90755643</v>
      </c>
      <c r="I2827">
        <v>200000000</v>
      </c>
      <c r="J2827">
        <f t="shared" si="44"/>
        <v>-109244357</v>
      </c>
      <c r="K2827">
        <f>Table1[[#This Row],[Profit]]*100/Table1[[#This Row],[budget]]</f>
        <v>-54.622178499999997</v>
      </c>
      <c r="M2827" t="s">
        <v>178</v>
      </c>
      <c r="N2827" t="s">
        <v>6364</v>
      </c>
      <c r="O2827" t="s">
        <v>2286</v>
      </c>
    </row>
    <row r="2828" spans="1:17" x14ac:dyDescent="0.45">
      <c r="A2828" t="s">
        <v>935</v>
      </c>
      <c r="B2828">
        <v>91</v>
      </c>
      <c r="C2828" t="s">
        <v>616</v>
      </c>
      <c r="D2828" t="s">
        <v>3616</v>
      </c>
      <c r="E2828" t="s">
        <v>11</v>
      </c>
      <c r="F2828">
        <v>1996</v>
      </c>
      <c r="G2828">
        <v>5.3</v>
      </c>
      <c r="H2828">
        <v>20400913</v>
      </c>
      <c r="I2828">
        <v>45000000</v>
      </c>
      <c r="J2828">
        <f t="shared" si="44"/>
        <v>-24599087</v>
      </c>
      <c r="K2828">
        <f>Table1[[#This Row],[Profit]]*100/Table1[[#This Row],[budget]]</f>
        <v>-54.664637777777777</v>
      </c>
      <c r="M2828" t="s">
        <v>302</v>
      </c>
      <c r="N2828" t="s">
        <v>6359</v>
      </c>
      <c r="O2828" t="s">
        <v>589</v>
      </c>
      <c r="P2828" t="s">
        <v>1426</v>
      </c>
    </row>
    <row r="2829" spans="1:17" x14ac:dyDescent="0.45">
      <c r="A2829" t="s">
        <v>384</v>
      </c>
      <c r="B2829">
        <v>116</v>
      </c>
      <c r="C2829" t="s">
        <v>569</v>
      </c>
      <c r="D2829" t="s">
        <v>3110</v>
      </c>
      <c r="E2829" t="s">
        <v>11</v>
      </c>
      <c r="F2829">
        <v>2001</v>
      </c>
      <c r="G2829">
        <v>4.5</v>
      </c>
      <c r="H2829">
        <v>32616869</v>
      </c>
      <c r="I2829">
        <v>72000000</v>
      </c>
      <c r="J2829">
        <f t="shared" si="44"/>
        <v>-39383131</v>
      </c>
      <c r="K2829">
        <f>Table1[[#This Row],[Profit]]*100/Table1[[#This Row],[budget]]</f>
        <v>-54.698793055555555</v>
      </c>
      <c r="M2829" t="s">
        <v>589</v>
      </c>
      <c r="N2829" t="s">
        <v>6361</v>
      </c>
    </row>
    <row r="2830" spans="1:17" x14ac:dyDescent="0.45">
      <c r="A2830" t="s">
        <v>1186</v>
      </c>
      <c r="B2830">
        <v>113</v>
      </c>
      <c r="C2830" t="s">
        <v>1187</v>
      </c>
      <c r="D2830" t="s">
        <v>4040</v>
      </c>
      <c r="E2830" t="s">
        <v>11</v>
      </c>
      <c r="F2830">
        <v>2016</v>
      </c>
      <c r="G2830">
        <v>6.3</v>
      </c>
      <c r="H2830">
        <v>14268533</v>
      </c>
      <c r="I2830">
        <v>31500000</v>
      </c>
      <c r="J2830">
        <f t="shared" si="44"/>
        <v>-17231467</v>
      </c>
      <c r="K2830">
        <f>Table1[[#This Row],[Profit]]*100/Table1[[#This Row],[budget]]</f>
        <v>-54.703069841269844</v>
      </c>
      <c r="M2830" t="s">
        <v>6359</v>
      </c>
      <c r="N2830" t="s">
        <v>589</v>
      </c>
      <c r="O2830" t="s">
        <v>6366</v>
      </c>
      <c r="P2830" t="s">
        <v>1630</v>
      </c>
      <c r="Q2830" t="s">
        <v>1426</v>
      </c>
    </row>
    <row r="2831" spans="1:17" x14ac:dyDescent="0.45">
      <c r="A2831" t="s">
        <v>139</v>
      </c>
      <c r="B2831">
        <v>113</v>
      </c>
      <c r="C2831" t="s">
        <v>46</v>
      </c>
      <c r="D2831" t="s">
        <v>2656</v>
      </c>
      <c r="E2831" t="s">
        <v>11</v>
      </c>
      <c r="F2831">
        <v>2016</v>
      </c>
      <c r="G2831">
        <v>6.4</v>
      </c>
      <c r="H2831">
        <v>76846624</v>
      </c>
      <c r="I2831">
        <v>170000000</v>
      </c>
      <c r="J2831">
        <f t="shared" si="44"/>
        <v>-93153376</v>
      </c>
      <c r="K2831">
        <f>Table1[[#This Row],[Profit]]*100/Table1[[#This Row],[budget]]</f>
        <v>-54.796103529411766</v>
      </c>
      <c r="M2831" t="s">
        <v>6363</v>
      </c>
      <c r="N2831" t="s">
        <v>6364</v>
      </c>
    </row>
    <row r="2832" spans="1:17" x14ac:dyDescent="0.45">
      <c r="A2832" t="s">
        <v>1788</v>
      </c>
      <c r="B2832">
        <v>99</v>
      </c>
      <c r="C2832" t="s">
        <v>680</v>
      </c>
      <c r="D2832" t="s">
        <v>5119</v>
      </c>
      <c r="E2832" t="s">
        <v>11</v>
      </c>
      <c r="F2832">
        <v>1999</v>
      </c>
      <c r="G2832">
        <v>6</v>
      </c>
      <c r="H2832">
        <v>5871603</v>
      </c>
      <c r="I2832">
        <v>13000000</v>
      </c>
      <c r="J2832">
        <f t="shared" si="44"/>
        <v>-7128397</v>
      </c>
      <c r="K2832">
        <f>Table1[[#This Row],[Profit]]*100/Table1[[#This Row],[budget]]</f>
        <v>-54.833823076923075</v>
      </c>
      <c r="M2832" t="s">
        <v>1426</v>
      </c>
    </row>
    <row r="2833" spans="1:15" x14ac:dyDescent="0.45">
      <c r="A2833" t="s">
        <v>239</v>
      </c>
      <c r="B2833">
        <v>131</v>
      </c>
      <c r="C2833" t="s">
        <v>589</v>
      </c>
      <c r="D2833" t="s">
        <v>3633</v>
      </c>
      <c r="E2833" t="s">
        <v>11</v>
      </c>
      <c r="F2833">
        <v>1995</v>
      </c>
      <c r="G2833">
        <v>4.5999999999999996</v>
      </c>
      <c r="H2833">
        <v>20302961</v>
      </c>
      <c r="I2833">
        <v>45000000</v>
      </c>
      <c r="J2833">
        <f t="shared" si="44"/>
        <v>-24697039</v>
      </c>
      <c r="K2833">
        <f>Table1[[#This Row],[Profit]]*100/Table1[[#This Row],[budget]]</f>
        <v>-54.882308888888886</v>
      </c>
    </row>
    <row r="2834" spans="1:15" x14ac:dyDescent="0.45">
      <c r="A2834" t="s">
        <v>500</v>
      </c>
      <c r="B2834">
        <v>87</v>
      </c>
      <c r="C2834" t="s">
        <v>501</v>
      </c>
      <c r="D2834" t="s">
        <v>3031</v>
      </c>
      <c r="E2834" t="s">
        <v>11</v>
      </c>
      <c r="F2834">
        <v>2013</v>
      </c>
      <c r="G2834">
        <v>5.2</v>
      </c>
      <c r="H2834">
        <v>36073232</v>
      </c>
      <c r="I2834">
        <v>80000000</v>
      </c>
      <c r="J2834">
        <f t="shared" si="44"/>
        <v>-43926768</v>
      </c>
      <c r="K2834">
        <f>Table1[[#This Row],[Profit]]*100/Table1[[#This Row],[budget]]</f>
        <v>-54.908459999999998</v>
      </c>
      <c r="M2834" t="s">
        <v>6362</v>
      </c>
      <c r="N2834" t="s">
        <v>6363</v>
      </c>
    </row>
    <row r="2835" spans="1:15" x14ac:dyDescent="0.45">
      <c r="A2835" t="s">
        <v>413</v>
      </c>
      <c r="B2835">
        <v>121</v>
      </c>
      <c r="C2835" t="s">
        <v>396</v>
      </c>
      <c r="D2835" t="s">
        <v>3458</v>
      </c>
      <c r="E2835" t="s">
        <v>11</v>
      </c>
      <c r="F2835">
        <v>2006</v>
      </c>
      <c r="G2835">
        <v>5.6</v>
      </c>
      <c r="H2835">
        <v>22518325</v>
      </c>
      <c r="I2835">
        <v>50000000</v>
      </c>
      <c r="J2835">
        <f t="shared" si="44"/>
        <v>-27481675</v>
      </c>
      <c r="K2835">
        <f>Table1[[#This Row],[Profit]]*100/Table1[[#This Row],[budget]]</f>
        <v>-54.963349999999998</v>
      </c>
      <c r="M2835" t="s">
        <v>589</v>
      </c>
      <c r="N2835" t="s">
        <v>6366</v>
      </c>
      <c r="O2835" t="s">
        <v>1426</v>
      </c>
    </row>
    <row r="2836" spans="1:15" x14ac:dyDescent="0.45">
      <c r="A2836" t="s">
        <v>810</v>
      </c>
      <c r="B2836">
        <v>92</v>
      </c>
      <c r="C2836" t="s">
        <v>17</v>
      </c>
      <c r="D2836" t="s">
        <v>3443</v>
      </c>
      <c r="E2836" t="s">
        <v>11</v>
      </c>
      <c r="F2836">
        <v>2010</v>
      </c>
      <c r="G2836">
        <v>6.5</v>
      </c>
      <c r="H2836">
        <v>23324666</v>
      </c>
      <c r="I2836">
        <v>52000000</v>
      </c>
      <c r="J2836">
        <f t="shared" si="44"/>
        <v>-28675334</v>
      </c>
      <c r="K2836">
        <f>Table1[[#This Row],[Profit]]*100/Table1[[#This Row],[budget]]</f>
        <v>-55.144873076923076</v>
      </c>
      <c r="M2836" t="s">
        <v>1426</v>
      </c>
    </row>
    <row r="2837" spans="1:15" x14ac:dyDescent="0.45">
      <c r="A2837" t="s">
        <v>754</v>
      </c>
      <c r="B2837">
        <v>131</v>
      </c>
      <c r="C2837" t="s">
        <v>755</v>
      </c>
      <c r="D2837" t="s">
        <v>3357</v>
      </c>
      <c r="E2837" t="s">
        <v>11</v>
      </c>
      <c r="F2837">
        <v>2001</v>
      </c>
      <c r="G2837">
        <v>5.9</v>
      </c>
      <c r="H2837">
        <v>25528495</v>
      </c>
      <c r="I2837">
        <v>57000000</v>
      </c>
      <c r="J2837">
        <f t="shared" si="44"/>
        <v>-31471505</v>
      </c>
      <c r="K2837">
        <f>Table1[[#This Row],[Profit]]*100/Table1[[#This Row],[budget]]</f>
        <v>-55.213166666666666</v>
      </c>
      <c r="M2837" t="s">
        <v>6360</v>
      </c>
      <c r="N2837" t="s">
        <v>2286</v>
      </c>
      <c r="O2837" t="s">
        <v>6368</v>
      </c>
    </row>
    <row r="2838" spans="1:15" x14ac:dyDescent="0.45">
      <c r="A2838" t="s">
        <v>701</v>
      </c>
      <c r="B2838">
        <v>117</v>
      </c>
      <c r="C2838" t="s">
        <v>447</v>
      </c>
      <c r="D2838" t="s">
        <v>3617</v>
      </c>
      <c r="E2838" t="s">
        <v>11</v>
      </c>
      <c r="F2838">
        <v>1996</v>
      </c>
      <c r="G2838">
        <v>6</v>
      </c>
      <c r="H2838">
        <v>20101861</v>
      </c>
      <c r="I2838">
        <v>45000000</v>
      </c>
      <c r="J2838">
        <f t="shared" si="44"/>
        <v>-24898139</v>
      </c>
      <c r="K2838">
        <f>Table1[[#This Row],[Profit]]*100/Table1[[#This Row],[budget]]</f>
        <v>-55.329197777777779</v>
      </c>
      <c r="M2838" t="s">
        <v>2286</v>
      </c>
      <c r="N2838" t="s">
        <v>1630</v>
      </c>
    </row>
    <row r="2839" spans="1:15" x14ac:dyDescent="0.45">
      <c r="A2839" t="s">
        <v>795</v>
      </c>
      <c r="B2839">
        <v>123</v>
      </c>
      <c r="C2839" t="s">
        <v>892</v>
      </c>
      <c r="D2839" t="s">
        <v>3353</v>
      </c>
      <c r="E2839" t="s">
        <v>11</v>
      </c>
      <c r="F2839">
        <v>1984</v>
      </c>
      <c r="G2839">
        <v>6.5</v>
      </c>
      <c r="H2839">
        <v>25900000</v>
      </c>
      <c r="I2839">
        <v>58000000</v>
      </c>
      <c r="J2839">
        <f t="shared" si="44"/>
        <v>-32100000</v>
      </c>
      <c r="K2839">
        <f>Table1[[#This Row],[Profit]]*100/Table1[[#This Row],[budget]]</f>
        <v>-55.344827586206897</v>
      </c>
      <c r="M2839" t="s">
        <v>589</v>
      </c>
      <c r="N2839" t="s">
        <v>6360</v>
      </c>
    </row>
    <row r="2840" spans="1:15" x14ac:dyDescent="0.45">
      <c r="A2840" t="s">
        <v>2030</v>
      </c>
      <c r="B2840">
        <v>118</v>
      </c>
      <c r="C2840" t="s">
        <v>48</v>
      </c>
      <c r="D2840" t="s">
        <v>5532</v>
      </c>
      <c r="E2840" t="s">
        <v>11</v>
      </c>
      <c r="F2840">
        <v>2004</v>
      </c>
      <c r="G2840">
        <v>6.9</v>
      </c>
      <c r="H2840">
        <v>3347439</v>
      </c>
      <c r="I2840">
        <v>7500000</v>
      </c>
      <c r="J2840">
        <f t="shared" si="44"/>
        <v>-4152561</v>
      </c>
      <c r="K2840">
        <f>Table1[[#This Row],[Profit]]*100/Table1[[#This Row],[budget]]</f>
        <v>-55.36748</v>
      </c>
      <c r="M2840" t="s">
        <v>2286</v>
      </c>
    </row>
    <row r="2841" spans="1:15" x14ac:dyDescent="0.45">
      <c r="A2841" t="s">
        <v>1325</v>
      </c>
      <c r="B2841">
        <v>94</v>
      </c>
      <c r="C2841" t="s">
        <v>456</v>
      </c>
      <c r="D2841" t="s">
        <v>5948</v>
      </c>
      <c r="E2841" t="s">
        <v>11</v>
      </c>
      <c r="F2841">
        <v>2005</v>
      </c>
      <c r="G2841">
        <v>6.8</v>
      </c>
      <c r="H2841">
        <v>1247453</v>
      </c>
      <c r="I2841">
        <v>2800000</v>
      </c>
      <c r="J2841">
        <f t="shared" si="44"/>
        <v>-1552547</v>
      </c>
      <c r="K2841">
        <f>Table1[[#This Row],[Profit]]*100/Table1[[#This Row],[budget]]</f>
        <v>-55.44810714285714</v>
      </c>
      <c r="M2841" t="s">
        <v>589</v>
      </c>
    </row>
    <row r="2842" spans="1:15" x14ac:dyDescent="0.45">
      <c r="A2842" t="s">
        <v>1583</v>
      </c>
      <c r="B2842">
        <v>98</v>
      </c>
      <c r="C2842" t="s">
        <v>34</v>
      </c>
      <c r="D2842" t="s">
        <v>4775</v>
      </c>
      <c r="E2842" t="s">
        <v>11</v>
      </c>
      <c r="F2842">
        <v>1981</v>
      </c>
      <c r="G2842">
        <v>5</v>
      </c>
      <c r="H2842">
        <v>8000000</v>
      </c>
      <c r="I2842">
        <v>18000000</v>
      </c>
      <c r="J2842">
        <f t="shared" si="44"/>
        <v>-10000000</v>
      </c>
      <c r="K2842">
        <f>Table1[[#This Row],[Profit]]*100/Table1[[#This Row],[budget]]</f>
        <v>-55.555555555555557</v>
      </c>
      <c r="M2842" t="s">
        <v>178</v>
      </c>
      <c r="N2842" t="s">
        <v>1910</v>
      </c>
    </row>
    <row r="2843" spans="1:15" x14ac:dyDescent="0.45">
      <c r="A2843" t="s">
        <v>1530</v>
      </c>
      <c r="B2843">
        <v>110</v>
      </c>
      <c r="C2843" t="s">
        <v>978</v>
      </c>
      <c r="D2843" t="s">
        <v>4660</v>
      </c>
      <c r="E2843" t="s">
        <v>11</v>
      </c>
      <c r="F2843">
        <v>2013</v>
      </c>
      <c r="G2843">
        <v>5</v>
      </c>
      <c r="H2843">
        <v>8888355</v>
      </c>
      <c r="I2843">
        <v>20000000</v>
      </c>
      <c r="J2843">
        <f t="shared" si="44"/>
        <v>-11111645</v>
      </c>
      <c r="K2843">
        <f>Table1[[#This Row],[Profit]]*100/Table1[[#This Row],[budget]]</f>
        <v>-55.558225</v>
      </c>
      <c r="M2843" t="s">
        <v>6360</v>
      </c>
    </row>
    <row r="2844" spans="1:15" x14ac:dyDescent="0.45">
      <c r="A2844" t="s">
        <v>2102</v>
      </c>
      <c r="B2844">
        <v>91</v>
      </c>
      <c r="C2844" t="s">
        <v>589</v>
      </c>
      <c r="D2844" t="s">
        <v>5765</v>
      </c>
      <c r="E2844" t="s">
        <v>11</v>
      </c>
      <c r="F2844">
        <v>2010</v>
      </c>
      <c r="G2844">
        <v>7</v>
      </c>
      <c r="H2844">
        <v>2221809</v>
      </c>
      <c r="I2844">
        <v>5000000</v>
      </c>
      <c r="J2844">
        <f t="shared" si="44"/>
        <v>-2778191</v>
      </c>
      <c r="K2844">
        <f>Table1[[#This Row],[Profit]]*100/Table1[[#This Row],[budget]]</f>
        <v>-55.56382</v>
      </c>
    </row>
    <row r="2845" spans="1:15" x14ac:dyDescent="0.45">
      <c r="A2845" t="s">
        <v>864</v>
      </c>
      <c r="B2845">
        <v>99</v>
      </c>
      <c r="C2845" t="s">
        <v>436</v>
      </c>
      <c r="D2845" t="s">
        <v>4387</v>
      </c>
      <c r="E2845" t="s">
        <v>11</v>
      </c>
      <c r="F2845">
        <v>1986</v>
      </c>
      <c r="G2845">
        <v>7.3</v>
      </c>
      <c r="H2845">
        <v>11100000</v>
      </c>
      <c r="I2845">
        <v>25000000</v>
      </c>
      <c r="J2845">
        <f t="shared" si="44"/>
        <v>-13900000</v>
      </c>
      <c r="K2845">
        <f>Table1[[#This Row],[Profit]]*100/Table1[[#This Row],[budget]]</f>
        <v>-55.6</v>
      </c>
      <c r="M2845" t="s">
        <v>178</v>
      </c>
      <c r="N2845" t="s">
        <v>302</v>
      </c>
      <c r="O2845" t="s">
        <v>6364</v>
      </c>
    </row>
    <row r="2846" spans="1:15" x14ac:dyDescent="0.45">
      <c r="A2846" t="s">
        <v>29</v>
      </c>
      <c r="B2846">
        <v>128</v>
      </c>
      <c r="C2846" t="s">
        <v>229</v>
      </c>
      <c r="D2846" t="s">
        <v>2992</v>
      </c>
      <c r="E2846" t="s">
        <v>11</v>
      </c>
      <c r="F2846">
        <v>2011</v>
      </c>
      <c r="G2846">
        <v>6.1</v>
      </c>
      <c r="H2846">
        <v>36381716</v>
      </c>
      <c r="I2846">
        <v>82000000</v>
      </c>
      <c r="J2846">
        <f t="shared" si="44"/>
        <v>-45618284</v>
      </c>
      <c r="K2846">
        <f>Table1[[#This Row],[Profit]]*100/Table1[[#This Row],[budget]]</f>
        <v>-55.632053658536584</v>
      </c>
      <c r="M2846" t="s">
        <v>6364</v>
      </c>
    </row>
    <row r="2847" spans="1:15" x14ac:dyDescent="0.45">
      <c r="A2847" t="s">
        <v>426</v>
      </c>
      <c r="B2847">
        <v>130</v>
      </c>
      <c r="C2847" t="s">
        <v>721</v>
      </c>
      <c r="D2847" t="s">
        <v>3310</v>
      </c>
      <c r="E2847" t="s">
        <v>11</v>
      </c>
      <c r="F2847">
        <v>1997</v>
      </c>
      <c r="G2847">
        <v>6.7</v>
      </c>
      <c r="H2847">
        <v>26616590</v>
      </c>
      <c r="I2847">
        <v>60000000</v>
      </c>
      <c r="J2847">
        <f t="shared" si="44"/>
        <v>-33383410</v>
      </c>
      <c r="K2847">
        <f>Table1[[#This Row],[Profit]]*100/Table1[[#This Row],[budget]]</f>
        <v>-55.63901666666667</v>
      </c>
      <c r="M2847" t="s">
        <v>1630</v>
      </c>
      <c r="N2847" t="s">
        <v>1426</v>
      </c>
    </row>
    <row r="2848" spans="1:15" x14ac:dyDescent="0.45">
      <c r="A2848" t="s">
        <v>1152</v>
      </c>
      <c r="B2848">
        <v>101</v>
      </c>
      <c r="C2848" t="s">
        <v>124</v>
      </c>
      <c r="D2848" t="s">
        <v>3988</v>
      </c>
      <c r="E2848" t="s">
        <v>130</v>
      </c>
      <c r="F2848">
        <v>2008</v>
      </c>
      <c r="G2848">
        <v>7.7</v>
      </c>
      <c r="H2848">
        <v>15081783</v>
      </c>
      <c r="I2848">
        <v>34000000</v>
      </c>
      <c r="J2848">
        <f t="shared" si="44"/>
        <v>-18918217</v>
      </c>
      <c r="K2848">
        <f>Table1[[#This Row],[Profit]]*100/Table1[[#This Row],[budget]]</f>
        <v>-55.641814705882354</v>
      </c>
      <c r="M2848" t="s">
        <v>6362</v>
      </c>
      <c r="N2848" t="s">
        <v>6363</v>
      </c>
      <c r="O2848" t="s">
        <v>6364</v>
      </c>
    </row>
    <row r="2849" spans="1:18" x14ac:dyDescent="0.45">
      <c r="A2849" t="s">
        <v>980</v>
      </c>
      <c r="B2849">
        <v>102</v>
      </c>
      <c r="C2849" t="s">
        <v>71</v>
      </c>
      <c r="D2849" t="s">
        <v>3670</v>
      </c>
      <c r="E2849" t="s">
        <v>11</v>
      </c>
      <c r="F2849">
        <v>2012</v>
      </c>
      <c r="G2849">
        <v>6.6</v>
      </c>
      <c r="H2849">
        <v>18600911</v>
      </c>
      <c r="I2849">
        <v>42000000</v>
      </c>
      <c r="J2849">
        <f t="shared" si="44"/>
        <v>-23399089</v>
      </c>
      <c r="K2849">
        <f>Table1[[#This Row],[Profit]]*100/Table1[[#This Row],[budget]]</f>
        <v>-55.712116666666667</v>
      </c>
      <c r="M2849" t="s">
        <v>6359</v>
      </c>
      <c r="N2849" t="s">
        <v>1426</v>
      </c>
    </row>
    <row r="2850" spans="1:18" x14ac:dyDescent="0.45">
      <c r="A2850" t="s">
        <v>811</v>
      </c>
      <c r="B2850">
        <v>104</v>
      </c>
      <c r="C2850" t="s">
        <v>234</v>
      </c>
      <c r="D2850" t="s">
        <v>3444</v>
      </c>
      <c r="E2850" t="s">
        <v>11</v>
      </c>
      <c r="F2850">
        <v>2003</v>
      </c>
      <c r="G2850">
        <v>5.5</v>
      </c>
      <c r="H2850">
        <v>23020488</v>
      </c>
      <c r="I2850">
        <v>52000000</v>
      </c>
      <c r="J2850">
        <f t="shared" si="44"/>
        <v>-28979512</v>
      </c>
      <c r="K2850">
        <f>Table1[[#This Row],[Profit]]*100/Table1[[#This Row],[budget]]</f>
        <v>-55.729830769230766</v>
      </c>
      <c r="M2850" t="s">
        <v>302</v>
      </c>
      <c r="N2850" t="s">
        <v>6364</v>
      </c>
    </row>
    <row r="2851" spans="1:18" x14ac:dyDescent="0.45">
      <c r="A2851" t="s">
        <v>751</v>
      </c>
      <c r="B2851">
        <v>129</v>
      </c>
      <c r="C2851" t="s">
        <v>1558</v>
      </c>
      <c r="D2851" t="s">
        <v>4725</v>
      </c>
      <c r="E2851" t="s">
        <v>11</v>
      </c>
      <c r="F2851">
        <v>2008</v>
      </c>
      <c r="G2851">
        <v>6.5</v>
      </c>
      <c r="H2851">
        <v>8396942</v>
      </c>
      <c r="I2851">
        <v>19000000</v>
      </c>
      <c r="J2851">
        <f t="shared" si="44"/>
        <v>-10603058</v>
      </c>
      <c r="K2851">
        <f>Table1[[#This Row],[Profit]]*100/Table1[[#This Row],[budget]]</f>
        <v>-55.805568421052634</v>
      </c>
      <c r="M2851" t="s">
        <v>302</v>
      </c>
      <c r="N2851" t="s">
        <v>2286</v>
      </c>
    </row>
    <row r="2852" spans="1:18" x14ac:dyDescent="0.45">
      <c r="A2852" t="s">
        <v>1123</v>
      </c>
      <c r="B2852">
        <v>77</v>
      </c>
      <c r="C2852" t="s">
        <v>485</v>
      </c>
      <c r="D2852" t="s">
        <v>4512</v>
      </c>
      <c r="E2852" t="s">
        <v>11</v>
      </c>
      <c r="F2852">
        <v>1999</v>
      </c>
      <c r="G2852">
        <v>3.8</v>
      </c>
      <c r="H2852">
        <v>9694105</v>
      </c>
      <c r="I2852">
        <v>22000000</v>
      </c>
      <c r="J2852">
        <f t="shared" si="44"/>
        <v>-12305895</v>
      </c>
      <c r="K2852">
        <f>Table1[[#This Row],[Profit]]*100/Table1[[#This Row],[budget]]</f>
        <v>-55.935886363636364</v>
      </c>
      <c r="M2852" t="s">
        <v>6363</v>
      </c>
      <c r="N2852" t="s">
        <v>2286</v>
      </c>
    </row>
    <row r="2853" spans="1:18" x14ac:dyDescent="0.45">
      <c r="A2853" t="s">
        <v>970</v>
      </c>
      <c r="B2853">
        <v>107</v>
      </c>
      <c r="C2853" t="s">
        <v>297</v>
      </c>
      <c r="D2853" t="s">
        <v>4386</v>
      </c>
      <c r="E2853" t="s">
        <v>11</v>
      </c>
      <c r="F2853">
        <v>2005</v>
      </c>
      <c r="G2853">
        <v>7.1</v>
      </c>
      <c r="H2853">
        <v>11008432</v>
      </c>
      <c r="I2853">
        <v>25000000</v>
      </c>
      <c r="J2853">
        <f t="shared" si="44"/>
        <v>-13991568</v>
      </c>
      <c r="K2853">
        <f>Table1[[#This Row],[Profit]]*100/Table1[[#This Row],[budget]]</f>
        <v>-55.966271999999996</v>
      </c>
      <c r="M2853" t="s">
        <v>589</v>
      </c>
      <c r="N2853" t="s">
        <v>6361</v>
      </c>
    </row>
    <row r="2854" spans="1:18" x14ac:dyDescent="0.45">
      <c r="A2854" t="s">
        <v>938</v>
      </c>
      <c r="B2854">
        <v>124</v>
      </c>
      <c r="C2854" t="s">
        <v>396</v>
      </c>
      <c r="D2854" t="s">
        <v>3619</v>
      </c>
      <c r="E2854" t="s">
        <v>11</v>
      </c>
      <c r="F2854">
        <v>2001</v>
      </c>
      <c r="G2854">
        <v>6.8</v>
      </c>
      <c r="H2854">
        <v>19719930</v>
      </c>
      <c r="I2854">
        <v>45000000</v>
      </c>
      <c r="J2854">
        <f t="shared" si="44"/>
        <v>-25280070</v>
      </c>
      <c r="K2854">
        <f>Table1[[#This Row],[Profit]]*100/Table1[[#This Row],[budget]]</f>
        <v>-56.177933333333335</v>
      </c>
      <c r="M2854" t="s">
        <v>589</v>
      </c>
      <c r="N2854" t="s">
        <v>6366</v>
      </c>
      <c r="O2854" t="s">
        <v>1426</v>
      </c>
    </row>
    <row r="2855" spans="1:18" x14ac:dyDescent="0.45">
      <c r="A2855" t="s">
        <v>719</v>
      </c>
      <c r="B2855">
        <v>85</v>
      </c>
      <c r="C2855" t="s">
        <v>720</v>
      </c>
      <c r="D2855" t="s">
        <v>3309</v>
      </c>
      <c r="E2855" t="s">
        <v>11</v>
      </c>
      <c r="F2855">
        <v>2003</v>
      </c>
      <c r="G2855">
        <v>6.7</v>
      </c>
      <c r="H2855">
        <v>26288320</v>
      </c>
      <c r="I2855">
        <v>60000000</v>
      </c>
      <c r="J2855">
        <f t="shared" si="44"/>
        <v>-33711680</v>
      </c>
      <c r="K2855">
        <f>Table1[[#This Row],[Profit]]*100/Table1[[#This Row],[budget]]</f>
        <v>-56.186133333333331</v>
      </c>
      <c r="M2855" t="s">
        <v>6362</v>
      </c>
      <c r="N2855" t="s">
        <v>302</v>
      </c>
      <c r="O2855" t="s">
        <v>589</v>
      </c>
      <c r="P2855" t="s">
        <v>6363</v>
      </c>
      <c r="Q2855" t="s">
        <v>6364</v>
      </c>
      <c r="R2855" t="s">
        <v>2286</v>
      </c>
    </row>
    <row r="2856" spans="1:18" x14ac:dyDescent="0.45">
      <c r="A2856" t="s">
        <v>1875</v>
      </c>
      <c r="B2856">
        <v>86</v>
      </c>
      <c r="C2856" t="s">
        <v>306</v>
      </c>
      <c r="D2856" t="s">
        <v>5266</v>
      </c>
      <c r="E2856" t="s">
        <v>11</v>
      </c>
      <c r="F2856">
        <v>2002</v>
      </c>
      <c r="G2856">
        <v>5.3</v>
      </c>
      <c r="H2856">
        <v>4814244</v>
      </c>
      <c r="I2856">
        <v>11000000</v>
      </c>
      <c r="J2856">
        <f t="shared" si="44"/>
        <v>-6185756</v>
      </c>
      <c r="K2856">
        <f>Table1[[#This Row],[Profit]]*100/Table1[[#This Row],[budget]]</f>
        <v>-56.234145454545455</v>
      </c>
      <c r="M2856" t="s">
        <v>2286</v>
      </c>
    </row>
    <row r="2857" spans="1:18" x14ac:dyDescent="0.45">
      <c r="A2857" t="s">
        <v>347</v>
      </c>
      <c r="B2857">
        <v>131</v>
      </c>
      <c r="C2857" t="s">
        <v>15</v>
      </c>
      <c r="D2857" t="s">
        <v>2928</v>
      </c>
      <c r="E2857" t="s">
        <v>11</v>
      </c>
      <c r="F2857">
        <v>2014</v>
      </c>
      <c r="G2857">
        <v>6.1</v>
      </c>
      <c r="H2857">
        <v>39292022</v>
      </c>
      <c r="I2857">
        <v>90000000</v>
      </c>
      <c r="J2857">
        <f t="shared" si="44"/>
        <v>-50707978</v>
      </c>
      <c r="K2857">
        <f>Table1[[#This Row],[Profit]]*100/Table1[[#This Row],[budget]]</f>
        <v>-56.342197777777777</v>
      </c>
      <c r="M2857" t="s">
        <v>178</v>
      </c>
      <c r="N2857" t="s">
        <v>1426</v>
      </c>
    </row>
    <row r="2858" spans="1:18" x14ac:dyDescent="0.45">
      <c r="A2858" t="s">
        <v>1223</v>
      </c>
      <c r="B2858">
        <v>112</v>
      </c>
      <c r="C2858" t="s">
        <v>586</v>
      </c>
      <c r="D2858" t="s">
        <v>4390</v>
      </c>
      <c r="E2858" t="s">
        <v>11</v>
      </c>
      <c r="F2858">
        <v>2008</v>
      </c>
      <c r="G2858">
        <v>6.5</v>
      </c>
      <c r="H2858">
        <v>10911750</v>
      </c>
      <c r="I2858">
        <v>25000000</v>
      </c>
      <c r="J2858">
        <f t="shared" si="44"/>
        <v>-14088250</v>
      </c>
      <c r="K2858">
        <f>Table1[[#This Row],[Profit]]*100/Table1[[#This Row],[budget]]</f>
        <v>-56.353000000000002</v>
      </c>
      <c r="M2858" t="s">
        <v>6368</v>
      </c>
    </row>
    <row r="2859" spans="1:18" x14ac:dyDescent="0.45">
      <c r="A2859" t="s">
        <v>197</v>
      </c>
      <c r="B2859">
        <v>112</v>
      </c>
      <c r="C2859" t="s">
        <v>589</v>
      </c>
      <c r="D2859" t="s">
        <v>4778</v>
      </c>
      <c r="E2859" t="s">
        <v>11</v>
      </c>
      <c r="F2859">
        <v>1997</v>
      </c>
      <c r="G2859">
        <v>7.5</v>
      </c>
      <c r="H2859">
        <v>7837632</v>
      </c>
      <c r="I2859">
        <v>18000000</v>
      </c>
      <c r="J2859">
        <f t="shared" si="44"/>
        <v>-10162368</v>
      </c>
      <c r="K2859">
        <f>Table1[[#This Row],[Profit]]*100/Table1[[#This Row],[budget]]</f>
        <v>-56.457599999999999</v>
      </c>
    </row>
    <row r="2860" spans="1:18" x14ac:dyDescent="0.45">
      <c r="A2860" t="s">
        <v>1047</v>
      </c>
      <c r="B2860">
        <v>83</v>
      </c>
      <c r="C2860" t="s">
        <v>127</v>
      </c>
      <c r="D2860" t="s">
        <v>4428</v>
      </c>
      <c r="E2860" t="s">
        <v>11</v>
      </c>
      <c r="F2860">
        <v>1999</v>
      </c>
      <c r="G2860">
        <v>4.0999999999999996</v>
      </c>
      <c r="H2860">
        <v>10431220</v>
      </c>
      <c r="I2860">
        <v>24000000</v>
      </c>
      <c r="J2860">
        <f t="shared" si="44"/>
        <v>-13568780</v>
      </c>
      <c r="K2860">
        <f>Table1[[#This Row],[Profit]]*100/Table1[[#This Row],[budget]]</f>
        <v>-56.536583333333333</v>
      </c>
      <c r="M2860" t="s">
        <v>1630</v>
      </c>
    </row>
    <row r="2861" spans="1:18" x14ac:dyDescent="0.45">
      <c r="A2861" t="s">
        <v>93</v>
      </c>
      <c r="B2861">
        <v>126</v>
      </c>
      <c r="C2861" t="s">
        <v>94</v>
      </c>
      <c r="D2861" t="s">
        <v>2650</v>
      </c>
      <c r="E2861" t="s">
        <v>11</v>
      </c>
      <c r="F2861">
        <v>2011</v>
      </c>
      <c r="G2861">
        <v>7.5</v>
      </c>
      <c r="H2861">
        <v>73820094</v>
      </c>
      <c r="I2861">
        <v>170000000</v>
      </c>
      <c r="J2861">
        <f t="shared" si="44"/>
        <v>-96179906</v>
      </c>
      <c r="K2861">
        <f>Table1[[#This Row],[Profit]]*100/Table1[[#This Row],[budget]]</f>
        <v>-56.576415294117645</v>
      </c>
      <c r="M2861" t="s">
        <v>589</v>
      </c>
      <c r="N2861" t="s">
        <v>6363</v>
      </c>
      <c r="O2861" t="s">
        <v>6366</v>
      </c>
    </row>
    <row r="2862" spans="1:18" x14ac:dyDescent="0.45">
      <c r="A2862" t="s">
        <v>844</v>
      </c>
      <c r="B2862">
        <v>104</v>
      </c>
      <c r="C2862" t="s">
        <v>586</v>
      </c>
      <c r="D2862" t="s">
        <v>5631</v>
      </c>
      <c r="E2862" t="s">
        <v>11</v>
      </c>
      <c r="F2862">
        <v>1995</v>
      </c>
      <c r="G2862">
        <v>7.5</v>
      </c>
      <c r="H2862">
        <v>2600000</v>
      </c>
      <c r="I2862">
        <v>6000000</v>
      </c>
      <c r="J2862">
        <f t="shared" si="44"/>
        <v>-3400000</v>
      </c>
      <c r="K2862">
        <f>Table1[[#This Row],[Profit]]*100/Table1[[#This Row],[budget]]</f>
        <v>-56.666666666666664</v>
      </c>
      <c r="M2862" t="s">
        <v>6368</v>
      </c>
    </row>
    <row r="2863" spans="1:18" x14ac:dyDescent="0.45">
      <c r="A2863" t="s">
        <v>102</v>
      </c>
      <c r="B2863">
        <v>108</v>
      </c>
      <c r="C2863" t="s">
        <v>620</v>
      </c>
      <c r="D2863" t="s">
        <v>4486</v>
      </c>
      <c r="E2863" t="s">
        <v>11</v>
      </c>
      <c r="F2863">
        <v>2010</v>
      </c>
      <c r="G2863">
        <v>6.8</v>
      </c>
      <c r="H2863">
        <v>9528092</v>
      </c>
      <c r="I2863">
        <v>22000000</v>
      </c>
      <c r="J2863">
        <f t="shared" si="44"/>
        <v>-12471908</v>
      </c>
      <c r="K2863">
        <f>Table1[[#This Row],[Profit]]*100/Table1[[#This Row],[budget]]</f>
        <v>-56.690490909090911</v>
      </c>
      <c r="M2863" t="s">
        <v>589</v>
      </c>
      <c r="N2863" t="s">
        <v>1426</v>
      </c>
    </row>
    <row r="2864" spans="1:18" x14ac:dyDescent="0.45">
      <c r="A2864" t="s">
        <v>221</v>
      </c>
      <c r="B2864">
        <v>101</v>
      </c>
      <c r="C2864" t="s">
        <v>1519</v>
      </c>
      <c r="D2864" t="s">
        <v>4180</v>
      </c>
      <c r="E2864" t="s">
        <v>11</v>
      </c>
      <c r="F2864">
        <v>2002</v>
      </c>
      <c r="G2864">
        <v>7.1</v>
      </c>
      <c r="H2864">
        <v>12987647</v>
      </c>
      <c r="I2864">
        <v>30000000</v>
      </c>
      <c r="J2864">
        <f t="shared" si="44"/>
        <v>-17012353</v>
      </c>
      <c r="K2864">
        <f>Table1[[#This Row],[Profit]]*100/Table1[[#This Row],[budget]]</f>
        <v>-56.707843333333336</v>
      </c>
      <c r="M2864" t="s">
        <v>6366</v>
      </c>
      <c r="N2864" t="s">
        <v>2286</v>
      </c>
      <c r="O2864" t="s">
        <v>1426</v>
      </c>
      <c r="P2864" t="s">
        <v>6368</v>
      </c>
    </row>
    <row r="2865" spans="1:17" x14ac:dyDescent="0.45">
      <c r="A2865" t="s">
        <v>175</v>
      </c>
      <c r="B2865">
        <v>85</v>
      </c>
      <c r="C2865" t="s">
        <v>90</v>
      </c>
      <c r="D2865" t="s">
        <v>2716</v>
      </c>
      <c r="E2865" t="s">
        <v>11</v>
      </c>
      <c r="F2865">
        <v>2006</v>
      </c>
      <c r="G2865">
        <v>6.7</v>
      </c>
      <c r="H2865">
        <v>64459316</v>
      </c>
      <c r="I2865">
        <v>149000000</v>
      </c>
      <c r="J2865">
        <f t="shared" si="44"/>
        <v>-84540684</v>
      </c>
      <c r="K2865">
        <f>Table1[[#This Row],[Profit]]*100/Table1[[#This Row],[budget]]</f>
        <v>-56.738714093959729</v>
      </c>
      <c r="M2865" t="s">
        <v>6362</v>
      </c>
      <c r="N2865" t="s">
        <v>302</v>
      </c>
      <c r="O2865" t="s">
        <v>6363</v>
      </c>
    </row>
    <row r="2866" spans="1:17" x14ac:dyDescent="0.45">
      <c r="A2866" t="s">
        <v>269</v>
      </c>
      <c r="B2866">
        <v>145</v>
      </c>
      <c r="C2866" t="s">
        <v>499</v>
      </c>
      <c r="D2866" t="s">
        <v>3029</v>
      </c>
      <c r="E2866" t="s">
        <v>11</v>
      </c>
      <c r="F2866">
        <v>2000</v>
      </c>
      <c r="G2866">
        <v>7.3</v>
      </c>
      <c r="H2866">
        <v>34566746</v>
      </c>
      <c r="I2866">
        <v>80000000</v>
      </c>
      <c r="J2866">
        <f t="shared" si="44"/>
        <v>-45433254</v>
      </c>
      <c r="K2866">
        <f>Table1[[#This Row],[Profit]]*100/Table1[[#This Row],[budget]]</f>
        <v>-56.791567499999999</v>
      </c>
      <c r="M2866" t="s">
        <v>6367</v>
      </c>
      <c r="N2866" t="s">
        <v>1426</v>
      </c>
    </row>
    <row r="2867" spans="1:17" x14ac:dyDescent="0.45">
      <c r="A2867" t="s">
        <v>870</v>
      </c>
      <c r="B2867">
        <v>102</v>
      </c>
      <c r="C2867" t="s">
        <v>871</v>
      </c>
      <c r="D2867" t="s">
        <v>3551</v>
      </c>
      <c r="E2867" t="s">
        <v>11</v>
      </c>
      <c r="F2867">
        <v>2011</v>
      </c>
      <c r="G2867">
        <v>5.6</v>
      </c>
      <c r="H2867">
        <v>21557240</v>
      </c>
      <c r="I2867">
        <v>49900000</v>
      </c>
      <c r="J2867">
        <f t="shared" si="44"/>
        <v>-28342760</v>
      </c>
      <c r="K2867">
        <f>Table1[[#This Row],[Profit]]*100/Table1[[#This Row],[budget]]</f>
        <v>-56.799118236472943</v>
      </c>
      <c r="M2867" t="s">
        <v>302</v>
      </c>
      <c r="N2867" t="s">
        <v>6364</v>
      </c>
    </row>
    <row r="2868" spans="1:17" x14ac:dyDescent="0.45">
      <c r="A2868" t="s">
        <v>55</v>
      </c>
      <c r="B2868">
        <v>101</v>
      </c>
      <c r="C2868" t="s">
        <v>39</v>
      </c>
      <c r="D2868" t="s">
        <v>3213</v>
      </c>
      <c r="E2868" t="s">
        <v>11</v>
      </c>
      <c r="F2868">
        <v>2005</v>
      </c>
      <c r="G2868">
        <v>6.1</v>
      </c>
      <c r="H2868">
        <v>28045540</v>
      </c>
      <c r="I2868">
        <v>65000000</v>
      </c>
      <c r="J2868">
        <f t="shared" si="44"/>
        <v>-36954460</v>
      </c>
      <c r="K2868">
        <f>Table1[[#This Row],[Profit]]*100/Table1[[#This Row],[budget]]</f>
        <v>-56.853015384615382</v>
      </c>
      <c r="M2868" t="s">
        <v>178</v>
      </c>
      <c r="N2868" t="s">
        <v>302</v>
      </c>
      <c r="O2868" t="s">
        <v>6363</v>
      </c>
      <c r="P2868" t="s">
        <v>6364</v>
      </c>
      <c r="Q2868" t="s">
        <v>1630</v>
      </c>
    </row>
    <row r="2869" spans="1:17" x14ac:dyDescent="0.45">
      <c r="A2869" t="s">
        <v>695</v>
      </c>
      <c r="B2869">
        <v>122</v>
      </c>
      <c r="C2869" t="s">
        <v>306</v>
      </c>
      <c r="D2869" t="s">
        <v>3056</v>
      </c>
      <c r="E2869" t="s">
        <v>265</v>
      </c>
      <c r="F2869">
        <v>2001</v>
      </c>
      <c r="G2869">
        <v>8.4</v>
      </c>
      <c r="H2869">
        <v>33201661</v>
      </c>
      <c r="I2869">
        <v>77000000</v>
      </c>
      <c r="J2869">
        <f t="shared" si="44"/>
        <v>-43798339</v>
      </c>
      <c r="K2869">
        <f>Table1[[#This Row],[Profit]]*100/Table1[[#This Row],[budget]]</f>
        <v>-56.88095974025974</v>
      </c>
      <c r="M2869" t="s">
        <v>2286</v>
      </c>
    </row>
    <row r="2870" spans="1:17" x14ac:dyDescent="0.45">
      <c r="A2870" t="s">
        <v>243</v>
      </c>
      <c r="B2870">
        <v>116</v>
      </c>
      <c r="C2870" t="s">
        <v>200</v>
      </c>
      <c r="D2870" t="s">
        <v>3141</v>
      </c>
      <c r="E2870" t="s">
        <v>11</v>
      </c>
      <c r="F2870">
        <v>2002</v>
      </c>
      <c r="G2870">
        <v>5.6</v>
      </c>
      <c r="H2870">
        <v>30157016</v>
      </c>
      <c r="I2870">
        <v>70000000</v>
      </c>
      <c r="J2870">
        <f t="shared" si="44"/>
        <v>-39842984</v>
      </c>
      <c r="K2870">
        <f>Table1[[#This Row],[Profit]]*100/Table1[[#This Row],[budget]]</f>
        <v>-56.918548571428573</v>
      </c>
      <c r="M2870" t="s">
        <v>178</v>
      </c>
      <c r="N2870" t="s">
        <v>302</v>
      </c>
      <c r="O2870" t="s">
        <v>1426</v>
      </c>
    </row>
    <row r="2871" spans="1:17" x14ac:dyDescent="0.45">
      <c r="A2871" t="s">
        <v>784</v>
      </c>
      <c r="B2871">
        <v>271</v>
      </c>
      <c r="C2871" t="s">
        <v>367</v>
      </c>
      <c r="D2871" t="s">
        <v>4389</v>
      </c>
      <c r="E2871" t="s">
        <v>11</v>
      </c>
      <c r="F2871">
        <v>1993</v>
      </c>
      <c r="G2871">
        <v>7.7</v>
      </c>
      <c r="H2871">
        <v>10769960</v>
      </c>
      <c r="I2871">
        <v>25000000</v>
      </c>
      <c r="J2871">
        <f t="shared" si="44"/>
        <v>-14230040</v>
      </c>
      <c r="K2871">
        <f>Table1[[#This Row],[Profit]]*100/Table1[[#This Row],[budget]]</f>
        <v>-56.920160000000003</v>
      </c>
      <c r="M2871" t="s">
        <v>6367</v>
      </c>
      <c r="N2871" t="s">
        <v>6368</v>
      </c>
    </row>
    <row r="2872" spans="1:17" x14ac:dyDescent="0.45">
      <c r="A2872" t="s">
        <v>496</v>
      </c>
      <c r="B2872">
        <v>118</v>
      </c>
      <c r="C2872" t="s">
        <v>497</v>
      </c>
      <c r="D2872" t="s">
        <v>2959</v>
      </c>
      <c r="E2872" t="s">
        <v>11</v>
      </c>
      <c r="F2872">
        <v>2005</v>
      </c>
      <c r="G2872">
        <v>5.9</v>
      </c>
      <c r="H2872">
        <v>37899638</v>
      </c>
      <c r="I2872">
        <v>88000000</v>
      </c>
      <c r="J2872">
        <f t="shared" si="44"/>
        <v>-50100362</v>
      </c>
      <c r="K2872">
        <f>Table1[[#This Row],[Profit]]*100/Table1[[#This Row],[budget]]</f>
        <v>-56.932229545454547</v>
      </c>
      <c r="M2872" t="s">
        <v>178</v>
      </c>
      <c r="N2872" t="s">
        <v>302</v>
      </c>
      <c r="O2872" t="s">
        <v>6364</v>
      </c>
      <c r="P2872" t="s">
        <v>1426</v>
      </c>
    </row>
    <row r="2873" spans="1:17" x14ac:dyDescent="0.45">
      <c r="A2873" t="s">
        <v>939</v>
      </c>
      <c r="B2873">
        <v>134</v>
      </c>
      <c r="C2873" t="s">
        <v>940</v>
      </c>
      <c r="D2873" t="s">
        <v>3620</v>
      </c>
      <c r="E2873" t="s">
        <v>11</v>
      </c>
      <c r="F2873">
        <v>2005</v>
      </c>
      <c r="G2873">
        <v>6.4</v>
      </c>
      <c r="H2873">
        <v>19377727</v>
      </c>
      <c r="I2873">
        <v>45000000</v>
      </c>
      <c r="J2873">
        <f t="shared" si="44"/>
        <v>-25622273</v>
      </c>
      <c r="K2873">
        <f>Table1[[#This Row],[Profit]]*100/Table1[[#This Row],[budget]]</f>
        <v>-56.938384444444445</v>
      </c>
      <c r="M2873" t="s">
        <v>6365</v>
      </c>
    </row>
    <row r="2874" spans="1:17" x14ac:dyDescent="0.45">
      <c r="A2874" t="s">
        <v>2006</v>
      </c>
      <c r="B2874">
        <v>90</v>
      </c>
      <c r="C2874" t="s">
        <v>2007</v>
      </c>
      <c r="D2874" t="s">
        <v>5496</v>
      </c>
      <c r="E2874" t="s">
        <v>11</v>
      </c>
      <c r="F2874">
        <v>2015</v>
      </c>
      <c r="G2874">
        <v>7.3</v>
      </c>
      <c r="H2874">
        <v>3442820</v>
      </c>
      <c r="I2874">
        <v>8000000</v>
      </c>
      <c r="J2874">
        <f t="shared" si="44"/>
        <v>-4557180</v>
      </c>
      <c r="K2874">
        <f>Table1[[#This Row],[Profit]]*100/Table1[[#This Row],[budget]]</f>
        <v>-56.964750000000002</v>
      </c>
      <c r="M2874" t="s">
        <v>302</v>
      </c>
      <c r="N2874" t="s">
        <v>589</v>
      </c>
      <c r="O2874" t="s">
        <v>2286</v>
      </c>
    </row>
    <row r="2875" spans="1:17" x14ac:dyDescent="0.45">
      <c r="A2875" t="s">
        <v>1179</v>
      </c>
      <c r="B2875">
        <v>119</v>
      </c>
      <c r="C2875" t="s">
        <v>256</v>
      </c>
      <c r="D2875" t="s">
        <v>4032</v>
      </c>
      <c r="E2875" t="s">
        <v>11</v>
      </c>
      <c r="F2875">
        <v>2010</v>
      </c>
      <c r="G2875">
        <v>6.3</v>
      </c>
      <c r="H2875">
        <v>13763130</v>
      </c>
      <c r="I2875">
        <v>32000000</v>
      </c>
      <c r="J2875">
        <f t="shared" si="44"/>
        <v>-18236870</v>
      </c>
      <c r="K2875">
        <f>Table1[[#This Row],[Profit]]*100/Table1[[#This Row],[budget]]</f>
        <v>-56.990218749999997</v>
      </c>
      <c r="M2875" t="s">
        <v>6359</v>
      </c>
      <c r="N2875" t="s">
        <v>1630</v>
      </c>
      <c r="O2875" t="s">
        <v>1426</v>
      </c>
    </row>
    <row r="2876" spans="1:17" x14ac:dyDescent="0.45">
      <c r="A2876" t="s">
        <v>1587</v>
      </c>
      <c r="B2876">
        <v>104</v>
      </c>
      <c r="C2876" t="s">
        <v>259</v>
      </c>
      <c r="D2876" t="s">
        <v>4781</v>
      </c>
      <c r="E2876" t="s">
        <v>11</v>
      </c>
      <c r="F2876">
        <v>2004</v>
      </c>
      <c r="G2876">
        <v>7.1</v>
      </c>
      <c r="H2876">
        <v>7739049</v>
      </c>
      <c r="I2876">
        <v>18000000</v>
      </c>
      <c r="J2876">
        <f t="shared" si="44"/>
        <v>-10260951</v>
      </c>
      <c r="K2876">
        <f>Table1[[#This Row],[Profit]]*100/Table1[[#This Row],[budget]]</f>
        <v>-57.005283333333331</v>
      </c>
      <c r="M2876" t="s">
        <v>589</v>
      </c>
      <c r="N2876" t="s">
        <v>2286</v>
      </c>
    </row>
    <row r="2877" spans="1:17" x14ac:dyDescent="0.45">
      <c r="A2877" t="s">
        <v>2485</v>
      </c>
      <c r="B2877">
        <v>82</v>
      </c>
      <c r="C2877" t="s">
        <v>456</v>
      </c>
      <c r="D2877" t="s">
        <v>6313</v>
      </c>
      <c r="E2877" t="s">
        <v>11</v>
      </c>
      <c r="F2877">
        <v>2014</v>
      </c>
      <c r="G2877">
        <v>5.6</v>
      </c>
      <c r="H2877">
        <v>30084</v>
      </c>
      <c r="I2877">
        <v>70000</v>
      </c>
      <c r="J2877">
        <f t="shared" si="44"/>
        <v>-39916</v>
      </c>
      <c r="K2877">
        <f>Table1[[#This Row],[Profit]]*100/Table1[[#This Row],[budget]]</f>
        <v>-57.022857142857141</v>
      </c>
      <c r="M2877" t="s">
        <v>589</v>
      </c>
    </row>
    <row r="2878" spans="1:17" x14ac:dyDescent="0.45">
      <c r="A2878" t="s">
        <v>1721</v>
      </c>
      <c r="B2878">
        <v>97</v>
      </c>
      <c r="C2878" t="s">
        <v>302</v>
      </c>
      <c r="D2878" t="s">
        <v>4699</v>
      </c>
      <c r="E2878" t="s">
        <v>11</v>
      </c>
      <c r="F2878">
        <v>2002</v>
      </c>
      <c r="G2878">
        <v>4.9000000000000004</v>
      </c>
      <c r="H2878">
        <v>8586376</v>
      </c>
      <c r="I2878">
        <v>20000000</v>
      </c>
      <c r="J2878">
        <f t="shared" si="44"/>
        <v>-11413624</v>
      </c>
      <c r="K2878">
        <f>Table1[[#This Row],[Profit]]*100/Table1[[#This Row],[budget]]</f>
        <v>-57.06812</v>
      </c>
    </row>
    <row r="2879" spans="1:17" x14ac:dyDescent="0.45">
      <c r="A2879" t="s">
        <v>842</v>
      </c>
      <c r="B2879">
        <v>99</v>
      </c>
      <c r="C2879" t="s">
        <v>1383</v>
      </c>
      <c r="D2879" t="s">
        <v>4391</v>
      </c>
      <c r="E2879" t="s">
        <v>11</v>
      </c>
      <c r="F2879">
        <v>2002</v>
      </c>
      <c r="G2879">
        <v>4.9000000000000004</v>
      </c>
      <c r="H2879">
        <v>10719367</v>
      </c>
      <c r="I2879">
        <v>25000000</v>
      </c>
      <c r="J2879">
        <f t="shared" si="44"/>
        <v>-14280633</v>
      </c>
      <c r="K2879">
        <f>Table1[[#This Row],[Profit]]*100/Table1[[#This Row],[budget]]</f>
        <v>-57.122532</v>
      </c>
      <c r="M2879" t="s">
        <v>6360</v>
      </c>
      <c r="N2879" t="s">
        <v>6366</v>
      </c>
      <c r="O2879" t="s">
        <v>2286</v>
      </c>
      <c r="P2879" t="s">
        <v>1426</v>
      </c>
    </row>
    <row r="2880" spans="1:17" x14ac:dyDescent="0.45">
      <c r="A2880" t="s">
        <v>2422</v>
      </c>
      <c r="B2880">
        <v>100</v>
      </c>
      <c r="C2880" t="s">
        <v>306</v>
      </c>
      <c r="D2880" t="s">
        <v>6150</v>
      </c>
      <c r="E2880" t="s">
        <v>11</v>
      </c>
      <c r="F2880">
        <v>2000</v>
      </c>
      <c r="G2880">
        <v>3.6</v>
      </c>
      <c r="H2880">
        <v>428535</v>
      </c>
      <c r="I2880">
        <v>1000000</v>
      </c>
      <c r="J2880">
        <f t="shared" si="44"/>
        <v>-571465</v>
      </c>
      <c r="K2880">
        <f>Table1[[#This Row],[Profit]]*100/Table1[[#This Row],[budget]]</f>
        <v>-57.146500000000003</v>
      </c>
      <c r="M2880" t="s">
        <v>2286</v>
      </c>
    </row>
    <row r="2881" spans="1:15" x14ac:dyDescent="0.45">
      <c r="A2881" t="s">
        <v>675</v>
      </c>
      <c r="B2881">
        <v>92</v>
      </c>
      <c r="C2881" t="s">
        <v>1136</v>
      </c>
      <c r="D2881" t="s">
        <v>3939</v>
      </c>
      <c r="E2881" t="s">
        <v>11</v>
      </c>
      <c r="F2881">
        <v>2007</v>
      </c>
      <c r="G2881">
        <v>6.2</v>
      </c>
      <c r="H2881">
        <v>14998070</v>
      </c>
      <c r="I2881">
        <v>35000000</v>
      </c>
      <c r="J2881">
        <f t="shared" si="44"/>
        <v>-20001930</v>
      </c>
      <c r="K2881">
        <f>Table1[[#This Row],[Profit]]*100/Table1[[#This Row],[budget]]</f>
        <v>-57.14837142857143</v>
      </c>
      <c r="M2881" t="s">
        <v>1426</v>
      </c>
      <c r="N2881" t="s">
        <v>6368</v>
      </c>
    </row>
    <row r="2882" spans="1:15" x14ac:dyDescent="0.45">
      <c r="A2882" t="s">
        <v>1163</v>
      </c>
      <c r="B2882">
        <v>118</v>
      </c>
      <c r="C2882" t="s">
        <v>803</v>
      </c>
      <c r="D2882" t="s">
        <v>5289</v>
      </c>
      <c r="E2882" t="s">
        <v>11</v>
      </c>
      <c r="F2882">
        <v>2005</v>
      </c>
      <c r="G2882">
        <v>6.8</v>
      </c>
      <c r="H2882">
        <v>4280577</v>
      </c>
      <c r="I2882">
        <v>10000000</v>
      </c>
      <c r="J2882">
        <f t="shared" ref="J2882:J2945" si="45">H2882-I2882</f>
        <v>-5719423</v>
      </c>
      <c r="K2882">
        <f>Table1[[#This Row],[Profit]]*100/Table1[[#This Row],[budget]]</f>
        <v>-57.194229999999997</v>
      </c>
      <c r="M2882" t="s">
        <v>2286</v>
      </c>
      <c r="N2882" t="s">
        <v>6361</v>
      </c>
    </row>
    <row r="2883" spans="1:15" x14ac:dyDescent="0.45">
      <c r="A2883" t="s">
        <v>958</v>
      </c>
      <c r="B2883">
        <v>114</v>
      </c>
      <c r="C2883" t="s">
        <v>571</v>
      </c>
      <c r="D2883" t="s">
        <v>4145</v>
      </c>
      <c r="E2883" t="s">
        <v>11</v>
      </c>
      <c r="F2883">
        <v>2004</v>
      </c>
      <c r="G2883">
        <v>7</v>
      </c>
      <c r="H2883">
        <v>12831121</v>
      </c>
      <c r="I2883">
        <v>30000000</v>
      </c>
      <c r="J2883">
        <f t="shared" si="45"/>
        <v>-17168879</v>
      </c>
      <c r="K2883">
        <f>Table1[[#This Row],[Profit]]*100/Table1[[#This Row],[budget]]</f>
        <v>-57.229596666666666</v>
      </c>
      <c r="M2883" t="s">
        <v>6366</v>
      </c>
      <c r="N2883" t="s">
        <v>2286</v>
      </c>
      <c r="O2883" t="s">
        <v>1426</v>
      </c>
    </row>
    <row r="2884" spans="1:15" x14ac:dyDescent="0.45">
      <c r="A2884" t="s">
        <v>1725</v>
      </c>
      <c r="B2884">
        <v>102</v>
      </c>
      <c r="C2884" t="s">
        <v>1001</v>
      </c>
      <c r="D2884" t="s">
        <v>5002</v>
      </c>
      <c r="E2884" t="s">
        <v>11</v>
      </c>
      <c r="F2884">
        <v>2008</v>
      </c>
      <c r="G2884">
        <v>6.2</v>
      </c>
      <c r="H2884">
        <v>6409206</v>
      </c>
      <c r="I2884">
        <v>15000000</v>
      </c>
      <c r="J2884">
        <f t="shared" si="45"/>
        <v>-8590794</v>
      </c>
      <c r="K2884">
        <f>Table1[[#This Row],[Profit]]*100/Table1[[#This Row],[budget]]</f>
        <v>-57.27196</v>
      </c>
      <c r="M2884" t="s">
        <v>6360</v>
      </c>
    </row>
    <row r="2885" spans="1:15" x14ac:dyDescent="0.45">
      <c r="A2885" t="s">
        <v>296</v>
      </c>
      <c r="B2885">
        <v>157</v>
      </c>
      <c r="C2885" t="s">
        <v>620</v>
      </c>
      <c r="D2885" t="s">
        <v>3182</v>
      </c>
      <c r="E2885" t="s">
        <v>11</v>
      </c>
      <c r="F2885">
        <v>1999</v>
      </c>
      <c r="G2885">
        <v>7.9</v>
      </c>
      <c r="H2885">
        <v>28965197</v>
      </c>
      <c r="I2885">
        <v>68000000</v>
      </c>
      <c r="J2885">
        <f t="shared" si="45"/>
        <v>-39034803</v>
      </c>
      <c r="K2885">
        <f>Table1[[#This Row],[Profit]]*100/Table1[[#This Row],[budget]]</f>
        <v>-57.404122058823532</v>
      </c>
      <c r="M2885" t="s">
        <v>589</v>
      </c>
      <c r="N2885" t="s">
        <v>1426</v>
      </c>
    </row>
    <row r="2886" spans="1:15" x14ac:dyDescent="0.45">
      <c r="A2886" t="s">
        <v>1912</v>
      </c>
      <c r="B2886">
        <v>90</v>
      </c>
      <c r="C2886" t="s">
        <v>2127</v>
      </c>
      <c r="D2886" t="s">
        <v>6070</v>
      </c>
      <c r="E2886" t="s">
        <v>11</v>
      </c>
      <c r="F2886">
        <v>2011</v>
      </c>
      <c r="G2886">
        <v>6.6</v>
      </c>
      <c r="H2886">
        <v>638476</v>
      </c>
      <c r="I2886">
        <v>1500000</v>
      </c>
      <c r="J2886">
        <f t="shared" si="45"/>
        <v>-861524</v>
      </c>
      <c r="K2886">
        <f>Table1[[#This Row],[Profit]]*100/Table1[[#This Row],[budget]]</f>
        <v>-57.434933333333333</v>
      </c>
      <c r="M2886" t="s">
        <v>19</v>
      </c>
    </row>
    <row r="2887" spans="1:15" x14ac:dyDescent="0.45">
      <c r="A2887" t="s">
        <v>1497</v>
      </c>
      <c r="B2887">
        <v>98</v>
      </c>
      <c r="C2887" t="s">
        <v>302</v>
      </c>
      <c r="D2887" t="s">
        <v>4623</v>
      </c>
      <c r="E2887" t="s">
        <v>11</v>
      </c>
      <c r="F2887">
        <v>1981</v>
      </c>
      <c r="G2887">
        <v>5.4</v>
      </c>
      <c r="H2887">
        <v>8500000</v>
      </c>
      <c r="I2887">
        <v>20000000</v>
      </c>
      <c r="J2887">
        <f t="shared" si="45"/>
        <v>-11500000</v>
      </c>
      <c r="K2887">
        <f>Table1[[#This Row],[Profit]]*100/Table1[[#This Row],[budget]]</f>
        <v>-57.5</v>
      </c>
    </row>
    <row r="2888" spans="1:15" x14ac:dyDescent="0.45">
      <c r="A2888" t="s">
        <v>1726</v>
      </c>
      <c r="B2888">
        <v>88</v>
      </c>
      <c r="C2888" t="s">
        <v>306</v>
      </c>
      <c r="D2888" t="s">
        <v>5003</v>
      </c>
      <c r="E2888" t="s">
        <v>11</v>
      </c>
      <c r="F2888">
        <v>2009</v>
      </c>
      <c r="G2888">
        <v>5.3</v>
      </c>
      <c r="H2888">
        <v>6373693</v>
      </c>
      <c r="I2888">
        <v>15000000</v>
      </c>
      <c r="J2888">
        <f t="shared" si="45"/>
        <v>-8626307</v>
      </c>
      <c r="K2888">
        <f>Table1[[#This Row],[Profit]]*100/Table1[[#This Row],[budget]]</f>
        <v>-57.508713333333333</v>
      </c>
      <c r="M2888" t="s">
        <v>2286</v>
      </c>
    </row>
    <row r="2889" spans="1:15" x14ac:dyDescent="0.45">
      <c r="A2889" t="s">
        <v>1934</v>
      </c>
      <c r="B2889">
        <v>83</v>
      </c>
      <c r="C2889" t="s">
        <v>456</v>
      </c>
      <c r="D2889" t="s">
        <v>5357</v>
      </c>
      <c r="E2889" t="s">
        <v>11</v>
      </c>
      <c r="F2889">
        <v>2011</v>
      </c>
      <c r="G2889">
        <v>6.5</v>
      </c>
      <c r="H2889">
        <v>4244155</v>
      </c>
      <c r="I2889">
        <v>10000000</v>
      </c>
      <c r="J2889">
        <f t="shared" si="45"/>
        <v>-5755845</v>
      </c>
      <c r="K2889">
        <f>Table1[[#This Row],[Profit]]*100/Table1[[#This Row],[budget]]</f>
        <v>-57.558450000000001</v>
      </c>
      <c r="M2889" t="s">
        <v>589</v>
      </c>
    </row>
    <row r="2890" spans="1:15" x14ac:dyDescent="0.45">
      <c r="A2890" t="s">
        <v>807</v>
      </c>
      <c r="B2890">
        <v>150</v>
      </c>
      <c r="C2890" t="s">
        <v>965</v>
      </c>
      <c r="D2890" t="s">
        <v>4147</v>
      </c>
      <c r="E2890" t="s">
        <v>11</v>
      </c>
      <c r="F2890">
        <v>2005</v>
      </c>
      <c r="G2890">
        <v>6.7</v>
      </c>
      <c r="H2890">
        <v>12712093</v>
      </c>
      <c r="I2890">
        <v>30000000</v>
      </c>
      <c r="J2890">
        <f t="shared" si="45"/>
        <v>-17287907</v>
      </c>
      <c r="K2890">
        <f>Table1[[#This Row],[Profit]]*100/Table1[[#This Row],[budget]]</f>
        <v>-57.626356666666666</v>
      </c>
      <c r="M2890" t="s">
        <v>589</v>
      </c>
      <c r="N2890" t="s">
        <v>6367</v>
      </c>
      <c r="O2890" t="s">
        <v>2286</v>
      </c>
    </row>
    <row r="2891" spans="1:15" x14ac:dyDescent="0.45">
      <c r="A2891" t="s">
        <v>2391</v>
      </c>
      <c r="B2891">
        <v>91</v>
      </c>
      <c r="C2891" t="s">
        <v>680</v>
      </c>
      <c r="D2891" t="s">
        <v>6174</v>
      </c>
      <c r="E2891" t="s">
        <v>11</v>
      </c>
      <c r="F2891">
        <v>2005</v>
      </c>
      <c r="G2891">
        <v>6.4</v>
      </c>
      <c r="H2891">
        <v>381186</v>
      </c>
      <c r="I2891">
        <v>900000</v>
      </c>
      <c r="J2891">
        <f t="shared" si="45"/>
        <v>-518814</v>
      </c>
      <c r="K2891">
        <f>Table1[[#This Row],[Profit]]*100/Table1[[#This Row],[budget]]</f>
        <v>-57.646000000000001</v>
      </c>
      <c r="M2891" t="s">
        <v>1426</v>
      </c>
    </row>
    <row r="2892" spans="1:15" x14ac:dyDescent="0.45">
      <c r="A2892" t="s">
        <v>1968</v>
      </c>
      <c r="B2892">
        <v>176</v>
      </c>
      <c r="C2892" t="s">
        <v>48</v>
      </c>
      <c r="D2892" t="s">
        <v>5542</v>
      </c>
      <c r="E2892" t="s">
        <v>897</v>
      </c>
      <c r="F2892">
        <v>2012</v>
      </c>
      <c r="G2892">
        <v>6.9</v>
      </c>
      <c r="H2892">
        <v>3047539</v>
      </c>
      <c r="I2892">
        <v>7217600</v>
      </c>
      <c r="J2892">
        <f t="shared" si="45"/>
        <v>-4170061</v>
      </c>
      <c r="K2892">
        <f>Table1[[#This Row],[Profit]]*100/Table1[[#This Row],[budget]]</f>
        <v>-57.776282974950121</v>
      </c>
      <c r="M2892" t="s">
        <v>2286</v>
      </c>
    </row>
    <row r="2893" spans="1:15" x14ac:dyDescent="0.45">
      <c r="A2893" t="s">
        <v>1033</v>
      </c>
      <c r="B2893">
        <v>114</v>
      </c>
      <c r="C2893" t="s">
        <v>680</v>
      </c>
      <c r="D2893" t="s">
        <v>3634</v>
      </c>
      <c r="E2893" t="s">
        <v>11</v>
      </c>
      <c r="F2893">
        <v>2012</v>
      </c>
      <c r="G2893">
        <v>7.6</v>
      </c>
      <c r="H2893">
        <v>18996755</v>
      </c>
      <c r="I2893">
        <v>45000000</v>
      </c>
      <c r="J2893">
        <f t="shared" si="45"/>
        <v>-26003245</v>
      </c>
      <c r="K2893">
        <f>Table1[[#This Row],[Profit]]*100/Table1[[#This Row],[budget]]</f>
        <v>-57.78498888888889</v>
      </c>
      <c r="M2893" t="s">
        <v>1426</v>
      </c>
    </row>
    <row r="2894" spans="1:15" x14ac:dyDescent="0.45">
      <c r="A2894" t="s">
        <v>1086</v>
      </c>
      <c r="B2894">
        <v>99</v>
      </c>
      <c r="C2894" t="s">
        <v>1077</v>
      </c>
      <c r="D2894" t="s">
        <v>4547</v>
      </c>
      <c r="E2894" t="s">
        <v>11</v>
      </c>
      <c r="F2894">
        <v>2009</v>
      </c>
      <c r="G2894">
        <v>7.2</v>
      </c>
      <c r="H2894">
        <v>8855646</v>
      </c>
      <c r="I2894">
        <v>21000000</v>
      </c>
      <c r="J2894">
        <f t="shared" si="45"/>
        <v>-12144354</v>
      </c>
      <c r="K2894">
        <f>Table1[[#This Row],[Profit]]*100/Table1[[#This Row],[budget]]</f>
        <v>-57.830257142857143</v>
      </c>
      <c r="M2894" t="s">
        <v>589</v>
      </c>
    </row>
    <row r="2895" spans="1:15" x14ac:dyDescent="0.45">
      <c r="A2895" t="s">
        <v>277</v>
      </c>
      <c r="B2895">
        <v>123</v>
      </c>
      <c r="C2895" t="s">
        <v>299</v>
      </c>
      <c r="D2895" t="s">
        <v>2990</v>
      </c>
      <c r="E2895" t="s">
        <v>11</v>
      </c>
      <c r="F2895">
        <v>2000</v>
      </c>
      <c r="G2895">
        <v>5.9</v>
      </c>
      <c r="H2895">
        <v>34543701</v>
      </c>
      <c r="I2895">
        <v>82000000</v>
      </c>
      <c r="J2895">
        <f t="shared" si="45"/>
        <v>-47456299</v>
      </c>
      <c r="K2895">
        <f>Table1[[#This Row],[Profit]]*100/Table1[[#This Row],[budget]]</f>
        <v>-57.873535365853655</v>
      </c>
      <c r="M2895" t="s">
        <v>6366</v>
      </c>
      <c r="N2895" t="s">
        <v>1630</v>
      </c>
      <c r="O2895" t="s">
        <v>1426</v>
      </c>
    </row>
    <row r="2896" spans="1:15" x14ac:dyDescent="0.45">
      <c r="A2896" t="s">
        <v>136</v>
      </c>
      <c r="B2896">
        <v>109</v>
      </c>
      <c r="C2896" t="s">
        <v>36</v>
      </c>
      <c r="D2896" t="s">
        <v>2678</v>
      </c>
      <c r="E2896" t="s">
        <v>11</v>
      </c>
      <c r="F2896">
        <v>2010</v>
      </c>
      <c r="G2896">
        <v>6.1</v>
      </c>
      <c r="H2896">
        <v>63143812</v>
      </c>
      <c r="I2896">
        <v>150000000</v>
      </c>
      <c r="J2896">
        <f t="shared" si="45"/>
        <v>-86856188</v>
      </c>
      <c r="K2896">
        <f>Table1[[#This Row],[Profit]]*100/Table1[[#This Row],[budget]]</f>
        <v>-57.904125333333333</v>
      </c>
      <c r="M2896" t="s">
        <v>178</v>
      </c>
      <c r="N2896" t="s">
        <v>6363</v>
      </c>
      <c r="O2896" t="s">
        <v>6364</v>
      </c>
    </row>
    <row r="2897" spans="1:15" x14ac:dyDescent="0.45">
      <c r="A2897" t="s">
        <v>671</v>
      </c>
      <c r="B2897">
        <v>113</v>
      </c>
      <c r="C2897" t="s">
        <v>456</v>
      </c>
      <c r="D2897" t="s">
        <v>5204</v>
      </c>
      <c r="E2897" t="s">
        <v>11</v>
      </c>
      <c r="F2897">
        <v>1998</v>
      </c>
      <c r="G2897">
        <v>6.3</v>
      </c>
      <c r="H2897">
        <v>5032496</v>
      </c>
      <c r="I2897">
        <v>12000000</v>
      </c>
      <c r="J2897">
        <f t="shared" si="45"/>
        <v>-6967504</v>
      </c>
      <c r="K2897">
        <f>Table1[[#This Row],[Profit]]*100/Table1[[#This Row],[budget]]</f>
        <v>-58.062533333333334</v>
      </c>
      <c r="M2897" t="s">
        <v>589</v>
      </c>
    </row>
    <row r="2898" spans="1:15" x14ac:dyDescent="0.45">
      <c r="A2898" t="s">
        <v>1968</v>
      </c>
      <c r="B2898">
        <v>192</v>
      </c>
      <c r="C2898" t="s">
        <v>504</v>
      </c>
      <c r="D2898" t="s">
        <v>5575</v>
      </c>
      <c r="E2898" t="s">
        <v>897</v>
      </c>
      <c r="F2898">
        <v>2004</v>
      </c>
      <c r="G2898">
        <v>7.9</v>
      </c>
      <c r="H2898">
        <v>2921738</v>
      </c>
      <c r="I2898">
        <v>7000000</v>
      </c>
      <c r="J2898">
        <f t="shared" si="45"/>
        <v>-4078262</v>
      </c>
      <c r="K2898">
        <f>Table1[[#This Row],[Profit]]*100/Table1[[#This Row],[budget]]</f>
        <v>-58.260885714285713</v>
      </c>
      <c r="M2898" t="s">
        <v>6365</v>
      </c>
      <c r="N2898" t="s">
        <v>2286</v>
      </c>
    </row>
    <row r="2899" spans="1:15" x14ac:dyDescent="0.45">
      <c r="A2899" t="s">
        <v>783</v>
      </c>
      <c r="B2899">
        <v>93</v>
      </c>
      <c r="C2899" t="s">
        <v>127</v>
      </c>
      <c r="D2899" t="s">
        <v>3242</v>
      </c>
      <c r="E2899" t="s">
        <v>11</v>
      </c>
      <c r="F2899">
        <v>2005</v>
      </c>
      <c r="G2899">
        <v>5.5</v>
      </c>
      <c r="H2899">
        <v>25857987</v>
      </c>
      <c r="I2899">
        <v>62000000</v>
      </c>
      <c r="J2899">
        <f t="shared" si="45"/>
        <v>-36142013</v>
      </c>
      <c r="K2899">
        <f>Table1[[#This Row],[Profit]]*100/Table1[[#This Row],[budget]]</f>
        <v>-58.293569354838709</v>
      </c>
      <c r="M2899" t="s">
        <v>1630</v>
      </c>
    </row>
    <row r="2900" spans="1:15" x14ac:dyDescent="0.45">
      <c r="A2900" t="s">
        <v>267</v>
      </c>
      <c r="B2900">
        <v>120</v>
      </c>
      <c r="C2900" t="s">
        <v>108</v>
      </c>
      <c r="D2900" t="s">
        <v>2812</v>
      </c>
      <c r="E2900" t="s">
        <v>11</v>
      </c>
      <c r="F2900">
        <v>2016</v>
      </c>
      <c r="G2900">
        <v>6.1</v>
      </c>
      <c r="H2900">
        <v>47952020</v>
      </c>
      <c r="I2900">
        <v>115000000</v>
      </c>
      <c r="J2900">
        <f t="shared" si="45"/>
        <v>-67047980</v>
      </c>
      <c r="K2900">
        <f>Table1[[#This Row],[Profit]]*100/Table1[[#This Row],[budget]]</f>
        <v>-58.302591304347828</v>
      </c>
      <c r="M2900" t="s">
        <v>178</v>
      </c>
      <c r="N2900" t="s">
        <v>589</v>
      </c>
      <c r="O2900" t="s">
        <v>6364</v>
      </c>
    </row>
    <row r="2901" spans="1:15" x14ac:dyDescent="0.45">
      <c r="A2901" t="s">
        <v>418</v>
      </c>
      <c r="B2901">
        <v>115</v>
      </c>
      <c r="C2901" t="s">
        <v>354</v>
      </c>
      <c r="D2901" t="s">
        <v>3940</v>
      </c>
      <c r="E2901" t="s">
        <v>11</v>
      </c>
      <c r="F2901">
        <v>1991</v>
      </c>
      <c r="G2901">
        <v>5.7</v>
      </c>
      <c r="H2901">
        <v>14587732</v>
      </c>
      <c r="I2901">
        <v>35000000</v>
      </c>
      <c r="J2901">
        <f t="shared" si="45"/>
        <v>-20412268</v>
      </c>
      <c r="K2901">
        <f>Table1[[#This Row],[Profit]]*100/Table1[[#This Row],[budget]]</f>
        <v>-58.320765714285713</v>
      </c>
      <c r="M2901" t="s">
        <v>589</v>
      </c>
      <c r="N2901" t="s">
        <v>1426</v>
      </c>
      <c r="O2901" t="s">
        <v>6368</v>
      </c>
    </row>
    <row r="2902" spans="1:15" x14ac:dyDescent="0.45">
      <c r="A2902" t="s">
        <v>807</v>
      </c>
      <c r="B2902">
        <v>139</v>
      </c>
      <c r="C2902" t="s">
        <v>860</v>
      </c>
      <c r="D2902" t="s">
        <v>4017</v>
      </c>
      <c r="E2902" t="s">
        <v>11</v>
      </c>
      <c r="F2902">
        <v>2011</v>
      </c>
      <c r="G2902">
        <v>6.7</v>
      </c>
      <c r="H2902">
        <v>13303319</v>
      </c>
      <c r="I2902">
        <v>32000000</v>
      </c>
      <c r="J2902">
        <f t="shared" si="45"/>
        <v>-18696681</v>
      </c>
      <c r="K2902">
        <f>Table1[[#This Row],[Profit]]*100/Table1[[#This Row],[budget]]</f>
        <v>-58.427128125000003</v>
      </c>
      <c r="M2902" t="s">
        <v>6364</v>
      </c>
    </row>
    <row r="2903" spans="1:15" x14ac:dyDescent="0.45">
      <c r="A2903" t="s">
        <v>488</v>
      </c>
      <c r="B2903">
        <v>172</v>
      </c>
      <c r="C2903" t="s">
        <v>801</v>
      </c>
      <c r="D2903" t="s">
        <v>3410</v>
      </c>
      <c r="E2903" t="s">
        <v>11</v>
      </c>
      <c r="F2903">
        <v>1998</v>
      </c>
      <c r="G2903">
        <v>5.9</v>
      </c>
      <c r="H2903">
        <v>22843047</v>
      </c>
      <c r="I2903">
        <v>55000000</v>
      </c>
      <c r="J2903">
        <f t="shared" si="45"/>
        <v>-32156953</v>
      </c>
      <c r="K2903">
        <f>Table1[[#This Row],[Profit]]*100/Table1[[#This Row],[budget]]</f>
        <v>-58.467187272727273</v>
      </c>
      <c r="M2903" t="s">
        <v>6367</v>
      </c>
      <c r="N2903" t="s">
        <v>999</v>
      </c>
    </row>
    <row r="2904" spans="1:15" x14ac:dyDescent="0.45">
      <c r="A2904" t="s">
        <v>12</v>
      </c>
      <c r="B2904">
        <v>150</v>
      </c>
      <c r="C2904" t="s">
        <v>34</v>
      </c>
      <c r="D2904" t="s">
        <v>2591</v>
      </c>
      <c r="E2904" t="s">
        <v>11</v>
      </c>
      <c r="F2904">
        <v>2013</v>
      </c>
      <c r="G2904">
        <v>6.5</v>
      </c>
      <c r="H2904">
        <v>89289910</v>
      </c>
      <c r="I2904">
        <v>215000000</v>
      </c>
      <c r="J2904">
        <f t="shared" si="45"/>
        <v>-125710090</v>
      </c>
      <c r="K2904">
        <f>Table1[[#This Row],[Profit]]*100/Table1[[#This Row],[budget]]</f>
        <v>-58.469809302325579</v>
      </c>
      <c r="M2904" t="s">
        <v>178</v>
      </c>
      <c r="N2904" t="s">
        <v>1910</v>
      </c>
    </row>
    <row r="2905" spans="1:15" x14ac:dyDescent="0.45">
      <c r="A2905" t="s">
        <v>1440</v>
      </c>
      <c r="B2905">
        <v>125</v>
      </c>
      <c r="C2905" t="s">
        <v>48</v>
      </c>
      <c r="D2905" t="s">
        <v>4711</v>
      </c>
      <c r="E2905" t="s">
        <v>362</v>
      </c>
      <c r="F2905">
        <v>2006</v>
      </c>
      <c r="G2905">
        <v>7.5</v>
      </c>
      <c r="H2905">
        <v>8047690</v>
      </c>
      <c r="I2905">
        <v>19400000</v>
      </c>
      <c r="J2905">
        <f t="shared" si="45"/>
        <v>-11352310</v>
      </c>
      <c r="K2905">
        <f>Table1[[#This Row],[Profit]]*100/Table1[[#This Row],[budget]]</f>
        <v>-58.5170618556701</v>
      </c>
      <c r="M2905" t="s">
        <v>2286</v>
      </c>
    </row>
    <row r="2906" spans="1:15" x14ac:dyDescent="0.45">
      <c r="A2906" t="s">
        <v>725</v>
      </c>
      <c r="B2906">
        <v>110</v>
      </c>
      <c r="C2906" t="s">
        <v>173</v>
      </c>
      <c r="D2906" t="s">
        <v>4394</v>
      </c>
      <c r="E2906" t="s">
        <v>11</v>
      </c>
      <c r="F2906">
        <v>2011</v>
      </c>
      <c r="G2906">
        <v>5.8</v>
      </c>
      <c r="H2906">
        <v>10324441</v>
      </c>
      <c r="I2906">
        <v>25000000</v>
      </c>
      <c r="J2906">
        <f t="shared" si="45"/>
        <v>-14675559</v>
      </c>
      <c r="K2906">
        <f>Table1[[#This Row],[Profit]]*100/Table1[[#This Row],[budget]]</f>
        <v>-58.702235999999999</v>
      </c>
      <c r="M2906" t="s">
        <v>589</v>
      </c>
      <c r="N2906" t="s">
        <v>1426</v>
      </c>
    </row>
    <row r="2907" spans="1:15" x14ac:dyDescent="0.45">
      <c r="A2907" t="s">
        <v>168</v>
      </c>
      <c r="B2907">
        <v>119</v>
      </c>
      <c r="C2907" t="s">
        <v>169</v>
      </c>
      <c r="D2907" t="s">
        <v>2700</v>
      </c>
      <c r="E2907" t="s">
        <v>11</v>
      </c>
      <c r="F2907">
        <v>2010</v>
      </c>
      <c r="G2907">
        <v>5.8</v>
      </c>
      <c r="H2907">
        <v>61937495</v>
      </c>
      <c r="I2907">
        <v>150000000</v>
      </c>
      <c r="J2907">
        <f t="shared" si="45"/>
        <v>-88062505</v>
      </c>
      <c r="K2907">
        <f>Table1[[#This Row],[Profit]]*100/Table1[[#This Row],[budget]]</f>
        <v>-58.708336666666668</v>
      </c>
      <c r="M2907" t="s">
        <v>6364</v>
      </c>
      <c r="N2907" t="s">
        <v>999</v>
      </c>
      <c r="O2907" t="s">
        <v>1426</v>
      </c>
    </row>
    <row r="2908" spans="1:15" x14ac:dyDescent="0.45">
      <c r="A2908" t="s">
        <v>96</v>
      </c>
      <c r="B2908">
        <v>114</v>
      </c>
      <c r="C2908" t="s">
        <v>138</v>
      </c>
      <c r="D2908" t="s">
        <v>3030</v>
      </c>
      <c r="E2908" t="s">
        <v>11</v>
      </c>
      <c r="F2908">
        <v>1996</v>
      </c>
      <c r="G2908">
        <v>5.8</v>
      </c>
      <c r="H2908">
        <v>32885565</v>
      </c>
      <c r="I2908">
        <v>80000000</v>
      </c>
      <c r="J2908">
        <f t="shared" si="45"/>
        <v>-47114435</v>
      </c>
      <c r="K2908">
        <f>Table1[[#This Row],[Profit]]*100/Table1[[#This Row],[budget]]</f>
        <v>-58.893043749999997</v>
      </c>
      <c r="M2908" t="s">
        <v>178</v>
      </c>
      <c r="N2908" t="s">
        <v>589</v>
      </c>
      <c r="O2908" t="s">
        <v>1426</v>
      </c>
    </row>
    <row r="2909" spans="1:15" x14ac:dyDescent="0.45">
      <c r="A2909" t="s">
        <v>439</v>
      </c>
      <c r="B2909">
        <v>107</v>
      </c>
      <c r="C2909" t="s">
        <v>253</v>
      </c>
      <c r="D2909" t="s">
        <v>3461</v>
      </c>
      <c r="E2909" t="s">
        <v>11</v>
      </c>
      <c r="F2909">
        <v>1996</v>
      </c>
      <c r="G2909">
        <v>5.6</v>
      </c>
      <c r="H2909">
        <v>20550712</v>
      </c>
      <c r="I2909">
        <v>50000000</v>
      </c>
      <c r="J2909">
        <f t="shared" si="45"/>
        <v>-29449288</v>
      </c>
      <c r="K2909">
        <f>Table1[[#This Row],[Profit]]*100/Table1[[#This Row],[budget]]</f>
        <v>-58.898575999999998</v>
      </c>
      <c r="M2909" t="s">
        <v>589</v>
      </c>
      <c r="N2909" t="s">
        <v>1630</v>
      </c>
      <c r="O2909" t="s">
        <v>1426</v>
      </c>
    </row>
    <row r="2910" spans="1:15" x14ac:dyDescent="0.45">
      <c r="A2910" t="s">
        <v>1649</v>
      </c>
      <c r="B2910">
        <v>90</v>
      </c>
      <c r="C2910" t="s">
        <v>1526</v>
      </c>
      <c r="D2910" t="s">
        <v>5206</v>
      </c>
      <c r="E2910" t="s">
        <v>11</v>
      </c>
      <c r="F2910">
        <v>2003</v>
      </c>
      <c r="G2910">
        <v>2.1</v>
      </c>
      <c r="H2910">
        <v>4922166</v>
      </c>
      <c r="I2910">
        <v>12000000</v>
      </c>
      <c r="J2910">
        <f t="shared" si="45"/>
        <v>-7077834</v>
      </c>
      <c r="K2910">
        <f>Table1[[#This Row],[Profit]]*100/Table1[[#This Row],[budget]]</f>
        <v>-58.981949999999998</v>
      </c>
      <c r="M2910" t="s">
        <v>6365</v>
      </c>
      <c r="N2910" t="s">
        <v>2286</v>
      </c>
    </row>
    <row r="2911" spans="1:15" x14ac:dyDescent="0.45">
      <c r="A2911" t="s">
        <v>753</v>
      </c>
      <c r="B2911">
        <v>95</v>
      </c>
      <c r="C2911" t="s">
        <v>498</v>
      </c>
      <c r="D2911" t="s">
        <v>3535</v>
      </c>
      <c r="E2911" t="s">
        <v>11</v>
      </c>
      <c r="F2911">
        <v>2009</v>
      </c>
      <c r="G2911">
        <v>5.8</v>
      </c>
      <c r="H2911">
        <v>20488579</v>
      </c>
      <c r="I2911">
        <v>50000000</v>
      </c>
      <c r="J2911">
        <f t="shared" si="45"/>
        <v>-29511421</v>
      </c>
      <c r="K2911">
        <f>Table1[[#This Row],[Profit]]*100/Table1[[#This Row],[budget]]</f>
        <v>-59.022841999999997</v>
      </c>
      <c r="M2911" t="s">
        <v>1630</v>
      </c>
      <c r="N2911" t="s">
        <v>1426</v>
      </c>
    </row>
    <row r="2912" spans="1:15" x14ac:dyDescent="0.45">
      <c r="A2912" t="s">
        <v>1748</v>
      </c>
      <c r="B2912">
        <v>130</v>
      </c>
      <c r="C2912" t="s">
        <v>341</v>
      </c>
      <c r="D2912" t="s">
        <v>5539</v>
      </c>
      <c r="E2912" t="s">
        <v>11</v>
      </c>
      <c r="F2912">
        <v>2011</v>
      </c>
      <c r="G2912">
        <v>7.1</v>
      </c>
      <c r="H2912">
        <v>3029870</v>
      </c>
      <c r="I2912">
        <v>7400000</v>
      </c>
      <c r="J2912">
        <f t="shared" si="45"/>
        <v>-4370130</v>
      </c>
      <c r="K2912">
        <f>Table1[[#This Row],[Profit]]*100/Table1[[#This Row],[budget]]</f>
        <v>-59.055810810810812</v>
      </c>
      <c r="M2912" t="s">
        <v>1630</v>
      </c>
    </row>
    <row r="2913" spans="1:16" x14ac:dyDescent="0.45">
      <c r="A2913" t="s">
        <v>824</v>
      </c>
      <c r="B2913">
        <v>108</v>
      </c>
      <c r="C2913" t="s">
        <v>456</v>
      </c>
      <c r="D2913" t="s">
        <v>5207</v>
      </c>
      <c r="E2913" t="s">
        <v>11</v>
      </c>
      <c r="F2913">
        <v>1996</v>
      </c>
      <c r="G2913">
        <v>5</v>
      </c>
      <c r="H2913">
        <v>4903000</v>
      </c>
      <c r="I2913">
        <v>12000000</v>
      </c>
      <c r="J2913">
        <f t="shared" si="45"/>
        <v>-7097000</v>
      </c>
      <c r="K2913">
        <f>Table1[[#This Row],[Profit]]*100/Table1[[#This Row],[budget]]</f>
        <v>-59.141666666666666</v>
      </c>
      <c r="M2913" t="s">
        <v>589</v>
      </c>
    </row>
    <row r="2914" spans="1:16" x14ac:dyDescent="0.45">
      <c r="A2914" t="s">
        <v>847</v>
      </c>
      <c r="B2914">
        <v>98</v>
      </c>
      <c r="C2914" t="s">
        <v>946</v>
      </c>
      <c r="D2914" t="s">
        <v>3800</v>
      </c>
      <c r="E2914" t="s">
        <v>11</v>
      </c>
      <c r="F2914">
        <v>2004</v>
      </c>
      <c r="G2914">
        <v>5.5</v>
      </c>
      <c r="H2914">
        <v>16323969</v>
      </c>
      <c r="I2914">
        <v>40000000</v>
      </c>
      <c r="J2914">
        <f t="shared" si="45"/>
        <v>-23676031</v>
      </c>
      <c r="K2914">
        <f>Table1[[#This Row],[Profit]]*100/Table1[[#This Row],[budget]]</f>
        <v>-59.190077500000001</v>
      </c>
      <c r="M2914" t="s">
        <v>6359</v>
      </c>
      <c r="N2914" t="s">
        <v>1426</v>
      </c>
    </row>
    <row r="2915" spans="1:16" x14ac:dyDescent="0.45">
      <c r="A2915" t="s">
        <v>2306</v>
      </c>
      <c r="B2915">
        <v>101</v>
      </c>
      <c r="C2915" t="s">
        <v>968</v>
      </c>
      <c r="D2915" t="s">
        <v>5986</v>
      </c>
      <c r="E2915" t="s">
        <v>11</v>
      </c>
      <c r="F2915">
        <v>2006</v>
      </c>
      <c r="G2915">
        <v>5.0999999999999996</v>
      </c>
      <c r="H2915">
        <v>978908</v>
      </c>
      <c r="I2915">
        <v>2400000</v>
      </c>
      <c r="J2915">
        <f t="shared" si="45"/>
        <v>-1421092</v>
      </c>
      <c r="K2915">
        <f>Table1[[#This Row],[Profit]]*100/Table1[[#This Row],[budget]]</f>
        <v>-59.212166666666668</v>
      </c>
      <c r="M2915" t="s">
        <v>999</v>
      </c>
      <c r="N2915" t="s">
        <v>6366</v>
      </c>
      <c r="O2915" t="s">
        <v>1426</v>
      </c>
    </row>
    <row r="2916" spans="1:16" x14ac:dyDescent="0.45">
      <c r="A2916" t="s">
        <v>422</v>
      </c>
      <c r="B2916">
        <v>139</v>
      </c>
      <c r="C2916" t="s">
        <v>867</v>
      </c>
      <c r="D2916" t="s">
        <v>3526</v>
      </c>
      <c r="E2916" t="s">
        <v>11</v>
      </c>
      <c r="F2916">
        <v>2016</v>
      </c>
      <c r="G2916">
        <v>6.7</v>
      </c>
      <c r="H2916">
        <v>20389967</v>
      </c>
      <c r="I2916">
        <v>50000000</v>
      </c>
      <c r="J2916">
        <f t="shared" si="45"/>
        <v>-29610033</v>
      </c>
      <c r="K2916">
        <f>Table1[[#This Row],[Profit]]*100/Table1[[#This Row],[budget]]</f>
        <v>-59.220066000000003</v>
      </c>
      <c r="M2916" t="s">
        <v>6358</v>
      </c>
      <c r="N2916" t="s">
        <v>589</v>
      </c>
      <c r="O2916" t="s">
        <v>6367</v>
      </c>
      <c r="P2916" t="s">
        <v>6368</v>
      </c>
    </row>
    <row r="2917" spans="1:16" x14ac:dyDescent="0.45">
      <c r="A2917" t="s">
        <v>517</v>
      </c>
      <c r="B2917">
        <v>178</v>
      </c>
      <c r="C2917" t="s">
        <v>565</v>
      </c>
      <c r="D2917" t="s">
        <v>5086</v>
      </c>
      <c r="E2917" t="s">
        <v>1268</v>
      </c>
      <c r="F2917">
        <v>2004</v>
      </c>
      <c r="G2917">
        <v>8.3000000000000007</v>
      </c>
      <c r="H2917">
        <v>5501940</v>
      </c>
      <c r="I2917">
        <v>13500000</v>
      </c>
      <c r="J2917">
        <f t="shared" si="45"/>
        <v>-7998060</v>
      </c>
      <c r="K2917">
        <f>Table1[[#This Row],[Profit]]*100/Table1[[#This Row],[budget]]</f>
        <v>-59.244888888888887</v>
      </c>
      <c r="M2917" t="s">
        <v>589</v>
      </c>
      <c r="N2917" t="s">
        <v>6367</v>
      </c>
      <c r="O2917" t="s">
        <v>6368</v>
      </c>
    </row>
    <row r="2918" spans="1:16" x14ac:dyDescent="0.45">
      <c r="A2918" t="s">
        <v>1113</v>
      </c>
      <c r="B2918">
        <v>100</v>
      </c>
      <c r="C2918" t="s">
        <v>1410</v>
      </c>
      <c r="D2918" t="s">
        <v>5227</v>
      </c>
      <c r="E2918" t="s">
        <v>11</v>
      </c>
      <c r="F2918">
        <v>1986</v>
      </c>
      <c r="G2918">
        <v>5.5</v>
      </c>
      <c r="H2918">
        <v>4884663</v>
      </c>
      <c r="I2918">
        <v>12000000</v>
      </c>
      <c r="J2918">
        <f t="shared" si="45"/>
        <v>-7115337</v>
      </c>
      <c r="K2918">
        <f>Table1[[#This Row],[Profit]]*100/Table1[[#This Row],[budget]]</f>
        <v>-59.294474999999998</v>
      </c>
      <c r="M2918" t="s">
        <v>1630</v>
      </c>
    </row>
    <row r="2919" spans="1:16" x14ac:dyDescent="0.45">
      <c r="A2919" t="s">
        <v>158</v>
      </c>
      <c r="B2919">
        <v>122</v>
      </c>
      <c r="C2919" t="s">
        <v>456</v>
      </c>
      <c r="D2919" t="s">
        <v>3370</v>
      </c>
      <c r="E2919" t="s">
        <v>11</v>
      </c>
      <c r="F2919">
        <v>1999</v>
      </c>
      <c r="G2919">
        <v>6.1</v>
      </c>
      <c r="H2919">
        <v>22362500</v>
      </c>
      <c r="I2919">
        <v>55000000</v>
      </c>
      <c r="J2919">
        <f t="shared" si="45"/>
        <v>-32637500</v>
      </c>
      <c r="K2919">
        <f>Table1[[#This Row],[Profit]]*100/Table1[[#This Row],[budget]]</f>
        <v>-59.340909090909093</v>
      </c>
      <c r="M2919" t="s">
        <v>589</v>
      </c>
    </row>
    <row r="2920" spans="1:16" x14ac:dyDescent="0.45">
      <c r="A2920" t="s">
        <v>471</v>
      </c>
      <c r="B2920">
        <v>91</v>
      </c>
      <c r="C2920" t="s">
        <v>318</v>
      </c>
      <c r="D2920" t="s">
        <v>4656</v>
      </c>
      <c r="E2920" t="s">
        <v>11</v>
      </c>
      <c r="F2920">
        <v>2007</v>
      </c>
      <c r="G2920">
        <v>4.5</v>
      </c>
      <c r="H2920">
        <v>8104069</v>
      </c>
      <c r="I2920">
        <v>20000000</v>
      </c>
      <c r="J2920">
        <f t="shared" si="45"/>
        <v>-11895931</v>
      </c>
      <c r="K2920">
        <f>Table1[[#This Row],[Profit]]*100/Table1[[#This Row],[budget]]</f>
        <v>-59.479655000000001</v>
      </c>
      <c r="M2920" t="s">
        <v>302</v>
      </c>
      <c r="N2920" t="s">
        <v>6359</v>
      </c>
    </row>
    <row r="2921" spans="1:16" x14ac:dyDescent="0.45">
      <c r="A2921" t="s">
        <v>1083</v>
      </c>
      <c r="B2921">
        <v>148</v>
      </c>
      <c r="C2921" t="s">
        <v>1528</v>
      </c>
      <c r="D2921" t="s">
        <v>4658</v>
      </c>
      <c r="E2921" t="s">
        <v>11</v>
      </c>
      <c r="F2921">
        <v>2014</v>
      </c>
      <c r="G2921">
        <v>6.7</v>
      </c>
      <c r="H2921">
        <v>8093318</v>
      </c>
      <c r="I2921">
        <v>20000000</v>
      </c>
      <c r="J2921">
        <f t="shared" si="45"/>
        <v>-11906682</v>
      </c>
      <c r="K2921">
        <f>Table1[[#This Row],[Profit]]*100/Table1[[#This Row],[budget]]</f>
        <v>-59.533410000000003</v>
      </c>
      <c r="M2921" t="s">
        <v>6359</v>
      </c>
      <c r="N2921" t="s">
        <v>589</v>
      </c>
      <c r="O2921" t="s">
        <v>6366</v>
      </c>
      <c r="P2921" t="s">
        <v>2286</v>
      </c>
    </row>
    <row r="2922" spans="1:16" x14ac:dyDescent="0.45">
      <c r="A2922" t="s">
        <v>1384</v>
      </c>
      <c r="B2922">
        <v>100</v>
      </c>
      <c r="C2922" t="s">
        <v>357</v>
      </c>
      <c r="D2922" t="s">
        <v>4392</v>
      </c>
      <c r="E2922" t="s">
        <v>11</v>
      </c>
      <c r="F2922">
        <v>1999</v>
      </c>
      <c r="G2922">
        <v>6.4</v>
      </c>
      <c r="H2922">
        <v>10114315</v>
      </c>
      <c r="I2922">
        <v>25000000</v>
      </c>
      <c r="J2922">
        <f t="shared" si="45"/>
        <v>-14885685</v>
      </c>
      <c r="K2922">
        <f>Table1[[#This Row],[Profit]]*100/Table1[[#This Row],[budget]]</f>
        <v>-59.542740000000002</v>
      </c>
      <c r="M2922" t="s">
        <v>6366</v>
      </c>
      <c r="N2922" t="s">
        <v>1426</v>
      </c>
    </row>
    <row r="2923" spans="1:16" x14ac:dyDescent="0.45">
      <c r="A2923" t="s">
        <v>1624</v>
      </c>
      <c r="B2923">
        <v>122</v>
      </c>
      <c r="C2923" t="s">
        <v>88</v>
      </c>
      <c r="D2923" t="s">
        <v>4834</v>
      </c>
      <c r="E2923" t="s">
        <v>11</v>
      </c>
      <c r="F2923">
        <v>2006</v>
      </c>
      <c r="G2923">
        <v>7.4</v>
      </c>
      <c r="H2923">
        <v>6855137</v>
      </c>
      <c r="I2923">
        <v>17000000</v>
      </c>
      <c r="J2923">
        <f t="shared" si="45"/>
        <v>-10144863</v>
      </c>
      <c r="K2923">
        <f>Table1[[#This Row],[Profit]]*100/Table1[[#This Row],[budget]]</f>
        <v>-59.675664705882355</v>
      </c>
      <c r="M2923" t="s">
        <v>6359</v>
      </c>
      <c r="N2923" t="s">
        <v>589</v>
      </c>
      <c r="O2923" t="s">
        <v>1426</v>
      </c>
    </row>
    <row r="2924" spans="1:16" x14ac:dyDescent="0.45">
      <c r="A2924" t="s">
        <v>1386</v>
      </c>
      <c r="B2924">
        <v>105</v>
      </c>
      <c r="C2924" t="s">
        <v>259</v>
      </c>
      <c r="D2924" t="s">
        <v>4393</v>
      </c>
      <c r="E2924" t="s">
        <v>11</v>
      </c>
      <c r="F2924">
        <v>1996</v>
      </c>
      <c r="G2924">
        <v>6.2</v>
      </c>
      <c r="H2924">
        <v>10070000</v>
      </c>
      <c r="I2924">
        <v>25000000</v>
      </c>
      <c r="J2924">
        <f t="shared" si="45"/>
        <v>-14930000</v>
      </c>
      <c r="K2924">
        <f>Table1[[#This Row],[Profit]]*100/Table1[[#This Row],[budget]]</f>
        <v>-59.72</v>
      </c>
      <c r="M2924" t="s">
        <v>589</v>
      </c>
      <c r="N2924" t="s">
        <v>2286</v>
      </c>
    </row>
    <row r="2925" spans="1:16" x14ac:dyDescent="0.45">
      <c r="A2925" t="s">
        <v>628</v>
      </c>
      <c r="B2925">
        <v>108</v>
      </c>
      <c r="C2925" t="s">
        <v>536</v>
      </c>
      <c r="D2925" t="s">
        <v>4657</v>
      </c>
      <c r="E2925" t="s">
        <v>11</v>
      </c>
      <c r="F2925">
        <v>2004</v>
      </c>
      <c r="G2925">
        <v>6.3</v>
      </c>
      <c r="H2925">
        <v>8054280</v>
      </c>
      <c r="I2925">
        <v>20000000</v>
      </c>
      <c r="J2925">
        <f t="shared" si="45"/>
        <v>-11945720</v>
      </c>
      <c r="K2925">
        <f>Table1[[#This Row],[Profit]]*100/Table1[[#This Row],[budget]]</f>
        <v>-59.7286</v>
      </c>
      <c r="M2925" t="s">
        <v>6359</v>
      </c>
      <c r="N2925" t="s">
        <v>6360</v>
      </c>
    </row>
    <row r="2926" spans="1:16" x14ac:dyDescent="0.45">
      <c r="A2926" t="s">
        <v>343</v>
      </c>
      <c r="B2926">
        <v>87</v>
      </c>
      <c r="C2926" t="s">
        <v>344</v>
      </c>
      <c r="D2926" t="s">
        <v>2876</v>
      </c>
      <c r="E2926" t="s">
        <v>11</v>
      </c>
      <c r="F2926">
        <v>2004</v>
      </c>
      <c r="G2926">
        <v>3.3</v>
      </c>
      <c r="H2926">
        <v>40198710</v>
      </c>
      <c r="I2926">
        <v>100000000</v>
      </c>
      <c r="J2926">
        <f t="shared" si="45"/>
        <v>-59801290</v>
      </c>
      <c r="K2926">
        <f>Table1[[#This Row],[Profit]]*100/Table1[[#This Row],[budget]]</f>
        <v>-59.801290000000002</v>
      </c>
      <c r="M2926" t="s">
        <v>6359</v>
      </c>
      <c r="N2926" t="s">
        <v>6364</v>
      </c>
      <c r="O2926" t="s">
        <v>2286</v>
      </c>
      <c r="P2926" t="s">
        <v>1426</v>
      </c>
    </row>
    <row r="2927" spans="1:16" x14ac:dyDescent="0.45">
      <c r="A2927" t="s">
        <v>1405</v>
      </c>
      <c r="B2927">
        <v>89</v>
      </c>
      <c r="C2927" t="s">
        <v>306</v>
      </c>
      <c r="D2927" t="s">
        <v>4447</v>
      </c>
      <c r="E2927" t="s">
        <v>11</v>
      </c>
      <c r="F2927">
        <v>2011</v>
      </c>
      <c r="G2927">
        <v>4.9000000000000004</v>
      </c>
      <c r="H2927">
        <v>9639242</v>
      </c>
      <c r="I2927">
        <v>24000000</v>
      </c>
      <c r="J2927">
        <f t="shared" si="45"/>
        <v>-14360758</v>
      </c>
      <c r="K2927">
        <f>Table1[[#This Row],[Profit]]*100/Table1[[#This Row],[budget]]</f>
        <v>-59.836491666666667</v>
      </c>
      <c r="M2927" t="s">
        <v>2286</v>
      </c>
    </row>
    <row r="2928" spans="1:16" x14ac:dyDescent="0.45">
      <c r="A2928" t="s">
        <v>2384</v>
      </c>
      <c r="B2928">
        <v>135</v>
      </c>
      <c r="C2928" t="s">
        <v>589</v>
      </c>
      <c r="D2928" t="s">
        <v>6063</v>
      </c>
      <c r="E2928" t="s">
        <v>2385</v>
      </c>
      <c r="F2928">
        <v>2006</v>
      </c>
      <c r="G2928">
        <v>7.4</v>
      </c>
      <c r="H2928">
        <v>638951</v>
      </c>
      <c r="I2928">
        <v>1592000</v>
      </c>
      <c r="J2928">
        <f t="shared" si="45"/>
        <v>-953049</v>
      </c>
      <c r="K2928">
        <f>Table1[[#This Row],[Profit]]*100/Table1[[#This Row],[budget]]</f>
        <v>-59.864886934673365</v>
      </c>
    </row>
    <row r="2929" spans="1:16" x14ac:dyDescent="0.45">
      <c r="A2929" t="s">
        <v>1607</v>
      </c>
      <c r="B2929">
        <v>93</v>
      </c>
      <c r="C2929" t="s">
        <v>1608</v>
      </c>
      <c r="D2929" t="s">
        <v>4797</v>
      </c>
      <c r="E2929" t="s">
        <v>11</v>
      </c>
      <c r="F2929">
        <v>2013</v>
      </c>
      <c r="G2929">
        <v>4.4000000000000004</v>
      </c>
      <c r="H2929">
        <v>7017178</v>
      </c>
      <c r="I2929">
        <v>17500000</v>
      </c>
      <c r="J2929">
        <f t="shared" si="45"/>
        <v>-10482822</v>
      </c>
      <c r="K2929">
        <f>Table1[[#This Row],[Profit]]*100/Table1[[#This Row],[budget]]</f>
        <v>-59.90184</v>
      </c>
      <c r="M2929" t="s">
        <v>6363</v>
      </c>
      <c r="N2929" t="s">
        <v>6360</v>
      </c>
      <c r="O2929" t="s">
        <v>6365</v>
      </c>
    </row>
    <row r="2930" spans="1:16" x14ac:dyDescent="0.45">
      <c r="A2930" t="s">
        <v>552</v>
      </c>
      <c r="B2930">
        <v>116</v>
      </c>
      <c r="C2930" t="s">
        <v>82</v>
      </c>
      <c r="D2930" t="s">
        <v>3090</v>
      </c>
      <c r="E2930" t="s">
        <v>11</v>
      </c>
      <c r="F2930">
        <v>2003</v>
      </c>
      <c r="G2930">
        <v>5.3</v>
      </c>
      <c r="H2930">
        <v>30013346</v>
      </c>
      <c r="I2930">
        <v>75000000</v>
      </c>
      <c r="J2930">
        <f t="shared" si="45"/>
        <v>-44986654</v>
      </c>
      <c r="K2930">
        <f>Table1[[#This Row],[Profit]]*100/Table1[[#This Row],[budget]]</f>
        <v>-59.982205333333333</v>
      </c>
      <c r="M2930" t="s">
        <v>302</v>
      </c>
      <c r="N2930" t="s">
        <v>6359</v>
      </c>
      <c r="O2930" t="s">
        <v>1426</v>
      </c>
    </row>
    <row r="2931" spans="1:16" x14ac:dyDescent="0.45">
      <c r="A2931" t="s">
        <v>1514</v>
      </c>
      <c r="B2931">
        <v>225</v>
      </c>
      <c r="C2931" t="s">
        <v>943</v>
      </c>
      <c r="D2931" t="s">
        <v>4635</v>
      </c>
      <c r="E2931" t="s">
        <v>11</v>
      </c>
      <c r="F2931">
        <v>1965</v>
      </c>
      <c r="G2931">
        <v>6.6</v>
      </c>
      <c r="H2931">
        <v>8000000</v>
      </c>
      <c r="I2931">
        <v>20000000</v>
      </c>
      <c r="J2931">
        <f t="shared" si="45"/>
        <v>-12000000</v>
      </c>
      <c r="K2931">
        <f>Table1[[#This Row],[Profit]]*100/Table1[[#This Row],[budget]]</f>
        <v>-60</v>
      </c>
      <c r="M2931" t="s">
        <v>589</v>
      </c>
      <c r="N2931" t="s">
        <v>6367</v>
      </c>
    </row>
    <row r="2932" spans="1:16" x14ac:dyDescent="0.45">
      <c r="A2932" t="s">
        <v>1290</v>
      </c>
      <c r="B2932">
        <v>227</v>
      </c>
      <c r="C2932" t="s">
        <v>593</v>
      </c>
      <c r="D2932" t="s">
        <v>4945</v>
      </c>
      <c r="E2932" t="s">
        <v>11</v>
      </c>
      <c r="F2932">
        <v>1962</v>
      </c>
      <c r="G2932">
        <v>8.4</v>
      </c>
      <c r="H2932">
        <v>6000000</v>
      </c>
      <c r="I2932">
        <v>15000000</v>
      </c>
      <c r="J2932">
        <f t="shared" si="45"/>
        <v>-9000000</v>
      </c>
      <c r="K2932">
        <f>Table1[[#This Row],[Profit]]*100/Table1[[#This Row],[budget]]</f>
        <v>-60</v>
      </c>
      <c r="M2932" t="s">
        <v>6358</v>
      </c>
      <c r="N2932" t="s">
        <v>589</v>
      </c>
      <c r="O2932" t="s">
        <v>6367</v>
      </c>
      <c r="P2932" t="s">
        <v>6368</v>
      </c>
    </row>
    <row r="2933" spans="1:16" x14ac:dyDescent="0.45">
      <c r="A2933" t="s">
        <v>1797</v>
      </c>
      <c r="B2933">
        <v>87</v>
      </c>
      <c r="C2933" t="s">
        <v>244</v>
      </c>
      <c r="D2933" t="s">
        <v>5897</v>
      </c>
      <c r="E2933" t="s">
        <v>11</v>
      </c>
      <c r="F2933">
        <v>1993</v>
      </c>
      <c r="G2933">
        <v>5.0999999999999996</v>
      </c>
      <c r="H2933">
        <v>1200000</v>
      </c>
      <c r="I2933">
        <v>3000000</v>
      </c>
      <c r="J2933">
        <f t="shared" si="45"/>
        <v>-1800000</v>
      </c>
      <c r="K2933">
        <f>Table1[[#This Row],[Profit]]*100/Table1[[#This Row],[budget]]</f>
        <v>-60</v>
      </c>
    </row>
    <row r="2934" spans="1:16" x14ac:dyDescent="0.45">
      <c r="A2934" t="s">
        <v>1097</v>
      </c>
      <c r="B2934">
        <v>127</v>
      </c>
      <c r="C2934" t="s">
        <v>571</v>
      </c>
      <c r="D2934" t="s">
        <v>3862</v>
      </c>
      <c r="E2934" t="s">
        <v>11</v>
      </c>
      <c r="F2934">
        <v>1999</v>
      </c>
      <c r="G2934">
        <v>6.8</v>
      </c>
      <c r="H2934">
        <v>14378353</v>
      </c>
      <c r="I2934">
        <v>36000000</v>
      </c>
      <c r="J2934">
        <f t="shared" si="45"/>
        <v>-21621647</v>
      </c>
      <c r="K2934">
        <f>Table1[[#This Row],[Profit]]*100/Table1[[#This Row],[budget]]</f>
        <v>-60.060130555555553</v>
      </c>
      <c r="M2934" t="s">
        <v>6366</v>
      </c>
      <c r="N2934" t="s">
        <v>2286</v>
      </c>
      <c r="O2934" t="s">
        <v>1426</v>
      </c>
    </row>
    <row r="2935" spans="1:16" x14ac:dyDescent="0.45">
      <c r="A2935" t="s">
        <v>1031</v>
      </c>
      <c r="B2935">
        <v>123</v>
      </c>
      <c r="C2935" t="s">
        <v>965</v>
      </c>
      <c r="D2935" t="s">
        <v>3775</v>
      </c>
      <c r="E2935" t="s">
        <v>11</v>
      </c>
      <c r="F2935">
        <v>2006</v>
      </c>
      <c r="G2935">
        <v>6.4</v>
      </c>
      <c r="H2935">
        <v>15962471</v>
      </c>
      <c r="I2935">
        <v>40000000</v>
      </c>
      <c r="J2935">
        <f t="shared" si="45"/>
        <v>-24037529</v>
      </c>
      <c r="K2935">
        <f>Table1[[#This Row],[Profit]]*100/Table1[[#This Row],[budget]]</f>
        <v>-60.093822500000002</v>
      </c>
      <c r="M2935" t="s">
        <v>589</v>
      </c>
      <c r="N2935" t="s">
        <v>6367</v>
      </c>
      <c r="O2935" t="s">
        <v>2286</v>
      </c>
    </row>
    <row r="2936" spans="1:16" x14ac:dyDescent="0.45">
      <c r="A2936" t="s">
        <v>627</v>
      </c>
      <c r="B2936">
        <v>212</v>
      </c>
      <c r="C2936" t="s">
        <v>653</v>
      </c>
      <c r="D2936" t="s">
        <v>3234</v>
      </c>
      <c r="E2936" t="s">
        <v>11</v>
      </c>
      <c r="F2936">
        <v>1994</v>
      </c>
      <c r="G2936">
        <v>6.6</v>
      </c>
      <c r="H2936">
        <v>25052000</v>
      </c>
      <c r="I2936">
        <v>63000000</v>
      </c>
      <c r="J2936">
        <f t="shared" si="45"/>
        <v>-37948000</v>
      </c>
      <c r="K2936">
        <f>Table1[[#This Row],[Profit]]*100/Table1[[#This Row],[budget]]</f>
        <v>-60.234920634920634</v>
      </c>
      <c r="M2936" t="s">
        <v>6358</v>
      </c>
      <c r="N2936" t="s">
        <v>6359</v>
      </c>
      <c r="O2936" t="s">
        <v>589</v>
      </c>
      <c r="P2936" t="s">
        <v>1910</v>
      </c>
    </row>
    <row r="2937" spans="1:16" x14ac:dyDescent="0.45">
      <c r="A2937" t="s">
        <v>820</v>
      </c>
      <c r="B2937">
        <v>100</v>
      </c>
      <c r="C2937" t="s">
        <v>374</v>
      </c>
      <c r="D2937" t="s">
        <v>4149</v>
      </c>
      <c r="E2937" t="s">
        <v>11</v>
      </c>
      <c r="F2937">
        <v>1999</v>
      </c>
      <c r="G2937">
        <v>5.5</v>
      </c>
      <c r="H2937">
        <v>11900000</v>
      </c>
      <c r="I2937">
        <v>30000000</v>
      </c>
      <c r="J2937">
        <f t="shared" si="45"/>
        <v>-18100000</v>
      </c>
      <c r="K2937">
        <f>Table1[[#This Row],[Profit]]*100/Table1[[#This Row],[budget]]</f>
        <v>-60.333333333333336</v>
      </c>
      <c r="M2937" t="s">
        <v>6364</v>
      </c>
      <c r="N2937" t="s">
        <v>1426</v>
      </c>
    </row>
    <row r="2938" spans="1:16" x14ac:dyDescent="0.45">
      <c r="A2938" t="s">
        <v>841</v>
      </c>
      <c r="B2938">
        <v>112</v>
      </c>
      <c r="C2938" t="s">
        <v>48</v>
      </c>
      <c r="D2938" t="s">
        <v>4813</v>
      </c>
      <c r="E2938" t="s">
        <v>11</v>
      </c>
      <c r="F2938">
        <v>1986</v>
      </c>
      <c r="G2938">
        <v>5.9</v>
      </c>
      <c r="H2938">
        <v>6734844</v>
      </c>
      <c r="I2938">
        <v>17000000</v>
      </c>
      <c r="J2938">
        <f t="shared" si="45"/>
        <v>-10265156</v>
      </c>
      <c r="K2938">
        <f>Table1[[#This Row],[Profit]]*100/Table1[[#This Row],[budget]]</f>
        <v>-60.383270588235291</v>
      </c>
      <c r="M2938" t="s">
        <v>2286</v>
      </c>
    </row>
    <row r="2939" spans="1:16" x14ac:dyDescent="0.45">
      <c r="A2939" t="s">
        <v>1015</v>
      </c>
      <c r="B2939">
        <v>116</v>
      </c>
      <c r="C2939" t="s">
        <v>2161</v>
      </c>
      <c r="D2939" t="s">
        <v>5761</v>
      </c>
      <c r="E2939" t="s">
        <v>11</v>
      </c>
      <c r="F2939">
        <v>1998</v>
      </c>
      <c r="G2939">
        <v>7</v>
      </c>
      <c r="H2939">
        <v>1980338</v>
      </c>
      <c r="I2939">
        <v>5000000</v>
      </c>
      <c r="J2939">
        <f t="shared" si="45"/>
        <v>-3019662</v>
      </c>
      <c r="K2939">
        <f>Table1[[#This Row],[Profit]]*100/Table1[[#This Row],[budget]]</f>
        <v>-60.393239999999999</v>
      </c>
      <c r="M2939" t="s">
        <v>6359</v>
      </c>
      <c r="N2939" t="s">
        <v>589</v>
      </c>
      <c r="O2939" t="s">
        <v>6366</v>
      </c>
      <c r="P2939" t="s">
        <v>1426</v>
      </c>
    </row>
    <row r="2940" spans="1:16" x14ac:dyDescent="0.45">
      <c r="A2940" t="s">
        <v>2364</v>
      </c>
      <c r="B2940">
        <v>100</v>
      </c>
      <c r="C2940" t="s">
        <v>48</v>
      </c>
      <c r="D2940" t="s">
        <v>6126</v>
      </c>
      <c r="E2940" t="s">
        <v>11</v>
      </c>
      <c r="F2940">
        <v>2004</v>
      </c>
      <c r="G2940">
        <v>6.9</v>
      </c>
      <c r="H2940">
        <v>396035</v>
      </c>
      <c r="I2940">
        <v>1000000</v>
      </c>
      <c r="J2940">
        <f t="shared" si="45"/>
        <v>-603965</v>
      </c>
      <c r="K2940">
        <f>Table1[[#This Row],[Profit]]*100/Table1[[#This Row],[budget]]</f>
        <v>-60.396500000000003</v>
      </c>
      <c r="M2940" t="s">
        <v>2286</v>
      </c>
    </row>
    <row r="2941" spans="1:16" x14ac:dyDescent="0.45">
      <c r="A2941" t="s">
        <v>820</v>
      </c>
      <c r="B2941">
        <v>133</v>
      </c>
      <c r="C2941" t="s">
        <v>1382</v>
      </c>
      <c r="D2941" t="s">
        <v>4231</v>
      </c>
      <c r="E2941" t="s">
        <v>11</v>
      </c>
      <c r="F2941">
        <v>1996</v>
      </c>
      <c r="G2941">
        <v>7.1</v>
      </c>
      <c r="H2941">
        <v>11030963</v>
      </c>
      <c r="I2941">
        <v>28000000</v>
      </c>
      <c r="J2941">
        <f t="shared" si="45"/>
        <v>-16969037</v>
      </c>
      <c r="K2941">
        <f>Table1[[#This Row],[Profit]]*100/Table1[[#This Row],[budget]]</f>
        <v>-60.603703571428568</v>
      </c>
      <c r="M2941" t="s">
        <v>589</v>
      </c>
      <c r="N2941" t="s">
        <v>1426</v>
      </c>
      <c r="O2941" t="s">
        <v>6368</v>
      </c>
    </row>
    <row r="2942" spans="1:16" x14ac:dyDescent="0.45">
      <c r="A2942" t="s">
        <v>1844</v>
      </c>
      <c r="B2942">
        <v>113</v>
      </c>
      <c r="C2942" t="s">
        <v>159</v>
      </c>
      <c r="D2942" t="s">
        <v>5208</v>
      </c>
      <c r="E2942" t="s">
        <v>11</v>
      </c>
      <c r="F2942">
        <v>2003</v>
      </c>
      <c r="G2942">
        <v>5.3</v>
      </c>
      <c r="H2942">
        <v>4717455</v>
      </c>
      <c r="I2942">
        <v>12000000</v>
      </c>
      <c r="J2942">
        <f t="shared" si="45"/>
        <v>-7282545</v>
      </c>
      <c r="K2942">
        <f>Table1[[#This Row],[Profit]]*100/Table1[[#This Row],[budget]]</f>
        <v>-60.687874999999998</v>
      </c>
      <c r="M2942" t="s">
        <v>1426</v>
      </c>
    </row>
    <row r="2943" spans="1:16" x14ac:dyDescent="0.45">
      <c r="A2943" t="s">
        <v>771</v>
      </c>
      <c r="B2943">
        <v>130</v>
      </c>
      <c r="C2943" t="s">
        <v>392</v>
      </c>
      <c r="D2943" t="s">
        <v>3527</v>
      </c>
      <c r="E2943" t="s">
        <v>11</v>
      </c>
      <c r="F2943">
        <v>2003</v>
      </c>
      <c r="G2943">
        <v>7.5</v>
      </c>
      <c r="H2943">
        <v>19593740</v>
      </c>
      <c r="I2943">
        <v>50000000</v>
      </c>
      <c r="J2943">
        <f t="shared" si="45"/>
        <v>-30406260</v>
      </c>
      <c r="K2943">
        <f>Table1[[#This Row],[Profit]]*100/Table1[[#This Row],[budget]]</f>
        <v>-60.812519999999999</v>
      </c>
      <c r="M2943" t="s">
        <v>589</v>
      </c>
      <c r="N2943" t="s">
        <v>1426</v>
      </c>
    </row>
    <row r="2944" spans="1:16" x14ac:dyDescent="0.45">
      <c r="A2944" t="s">
        <v>1465</v>
      </c>
      <c r="B2944">
        <v>97</v>
      </c>
      <c r="C2944" t="s">
        <v>589</v>
      </c>
      <c r="D2944" t="s">
        <v>6290</v>
      </c>
      <c r="E2944" t="s">
        <v>11</v>
      </c>
      <c r="F2944">
        <v>2012</v>
      </c>
      <c r="G2944">
        <v>6.5</v>
      </c>
      <c r="H2944">
        <v>78030</v>
      </c>
      <c r="I2944">
        <v>200000</v>
      </c>
      <c r="J2944">
        <f t="shared" si="45"/>
        <v>-121970</v>
      </c>
      <c r="K2944">
        <f>Table1[[#This Row],[Profit]]*100/Table1[[#This Row],[budget]]</f>
        <v>-60.984999999999999</v>
      </c>
    </row>
    <row r="2945" spans="1:16" x14ac:dyDescent="0.45">
      <c r="A2945" t="s">
        <v>961</v>
      </c>
      <c r="B2945">
        <v>108</v>
      </c>
      <c r="C2945" t="s">
        <v>1286</v>
      </c>
      <c r="D2945" t="s">
        <v>4224</v>
      </c>
      <c r="E2945" t="s">
        <v>11</v>
      </c>
      <c r="F2945">
        <v>2016</v>
      </c>
      <c r="G2945">
        <v>5.8</v>
      </c>
      <c r="H2945">
        <v>10907291</v>
      </c>
      <c r="I2945">
        <v>28000000</v>
      </c>
      <c r="J2945">
        <f t="shared" si="45"/>
        <v>-17092709</v>
      </c>
      <c r="K2945">
        <f>Table1[[#This Row],[Profit]]*100/Table1[[#This Row],[budget]]</f>
        <v>-61.045389285714286</v>
      </c>
      <c r="M2945" t="s">
        <v>999</v>
      </c>
      <c r="N2945" t="s">
        <v>2286</v>
      </c>
    </row>
    <row r="2946" spans="1:16" x14ac:dyDescent="0.45">
      <c r="A2946" t="s">
        <v>45</v>
      </c>
      <c r="B2946">
        <v>113</v>
      </c>
      <c r="C2946" t="s">
        <v>46</v>
      </c>
      <c r="D2946" t="s">
        <v>2630</v>
      </c>
      <c r="E2946" t="s">
        <v>11</v>
      </c>
      <c r="F2946">
        <v>2007</v>
      </c>
      <c r="G2946">
        <v>6.1</v>
      </c>
      <c r="H2946">
        <v>70083519</v>
      </c>
      <c r="I2946">
        <v>180000000</v>
      </c>
      <c r="J2946">
        <f t="shared" ref="J2946:J3009" si="46">H2946-I2946</f>
        <v>-109916481</v>
      </c>
      <c r="K2946">
        <f>Table1[[#This Row],[Profit]]*100/Table1[[#This Row],[budget]]</f>
        <v>-61.064711666666668</v>
      </c>
      <c r="M2946" t="s">
        <v>6363</v>
      </c>
      <c r="N2946" t="s">
        <v>6364</v>
      </c>
    </row>
    <row r="2947" spans="1:16" x14ac:dyDescent="0.45">
      <c r="A2947" t="s">
        <v>872</v>
      </c>
      <c r="B2947">
        <v>84</v>
      </c>
      <c r="C2947" t="s">
        <v>357</v>
      </c>
      <c r="D2947" t="s">
        <v>3413</v>
      </c>
      <c r="E2947" t="s">
        <v>11</v>
      </c>
      <c r="F2947">
        <v>2011</v>
      </c>
      <c r="G2947">
        <v>6</v>
      </c>
      <c r="H2947">
        <v>21283440</v>
      </c>
      <c r="I2947">
        <v>55000000</v>
      </c>
      <c r="J2947">
        <f t="shared" si="46"/>
        <v>-33716560</v>
      </c>
      <c r="K2947">
        <f>Table1[[#This Row],[Profit]]*100/Table1[[#This Row],[budget]]</f>
        <v>-61.302836363636366</v>
      </c>
      <c r="M2947" t="s">
        <v>6366</v>
      </c>
      <c r="N2947" t="s">
        <v>1426</v>
      </c>
    </row>
    <row r="2948" spans="1:16" x14ac:dyDescent="0.45">
      <c r="A2948" t="s">
        <v>1312</v>
      </c>
      <c r="B2948">
        <v>118</v>
      </c>
      <c r="C2948" t="s">
        <v>571</v>
      </c>
      <c r="D2948" t="s">
        <v>3674</v>
      </c>
      <c r="E2948" t="s">
        <v>11</v>
      </c>
      <c r="F2948">
        <v>2001</v>
      </c>
      <c r="G2948">
        <v>6</v>
      </c>
      <c r="H2948">
        <v>16252765</v>
      </c>
      <c r="I2948">
        <v>42000000</v>
      </c>
      <c r="J2948">
        <f t="shared" si="46"/>
        <v>-25747235</v>
      </c>
      <c r="K2948">
        <f>Table1[[#This Row],[Profit]]*100/Table1[[#This Row],[budget]]</f>
        <v>-61.302940476190479</v>
      </c>
      <c r="M2948" t="s">
        <v>6366</v>
      </c>
      <c r="N2948" t="s">
        <v>2286</v>
      </c>
      <c r="O2948" t="s">
        <v>1426</v>
      </c>
    </row>
    <row r="2949" spans="1:16" x14ac:dyDescent="0.45">
      <c r="A2949" t="s">
        <v>568</v>
      </c>
      <c r="B2949">
        <v>152</v>
      </c>
      <c r="C2949" t="s">
        <v>48</v>
      </c>
      <c r="D2949" t="s">
        <v>3109</v>
      </c>
      <c r="E2949" t="s">
        <v>11</v>
      </c>
      <c r="F2949">
        <v>2001</v>
      </c>
      <c r="G2949">
        <v>6.9</v>
      </c>
      <c r="H2949">
        <v>27796042</v>
      </c>
      <c r="I2949">
        <v>72000000</v>
      </c>
      <c r="J2949">
        <f t="shared" si="46"/>
        <v>-44203958</v>
      </c>
      <c r="K2949">
        <f>Table1[[#This Row],[Profit]]*100/Table1[[#This Row],[budget]]</f>
        <v>-61.39438611111111</v>
      </c>
      <c r="M2949" t="s">
        <v>2286</v>
      </c>
    </row>
    <row r="2950" spans="1:16" x14ac:dyDescent="0.45">
      <c r="A2950" t="s">
        <v>1248</v>
      </c>
      <c r="B2950">
        <v>100</v>
      </c>
      <c r="C2950" t="s">
        <v>21</v>
      </c>
      <c r="D2950" t="s">
        <v>4148</v>
      </c>
      <c r="E2950" t="s">
        <v>11</v>
      </c>
      <c r="F2950">
        <v>1999</v>
      </c>
      <c r="G2950">
        <v>4.0999999999999996</v>
      </c>
      <c r="H2950">
        <v>11576087</v>
      </c>
      <c r="I2950">
        <v>30000000</v>
      </c>
      <c r="J2950">
        <f t="shared" si="46"/>
        <v>-18423913</v>
      </c>
      <c r="K2950">
        <f>Table1[[#This Row],[Profit]]*100/Table1[[#This Row],[budget]]</f>
        <v>-61.413043333333334</v>
      </c>
      <c r="M2950" t="s">
        <v>178</v>
      </c>
      <c r="N2950" t="s">
        <v>1630</v>
      </c>
    </row>
    <row r="2951" spans="1:16" x14ac:dyDescent="0.45">
      <c r="A2951" t="s">
        <v>1790</v>
      </c>
      <c r="B2951">
        <v>84</v>
      </c>
      <c r="C2951" t="s">
        <v>1791</v>
      </c>
      <c r="D2951" t="s">
        <v>5121</v>
      </c>
      <c r="E2951" t="s">
        <v>11</v>
      </c>
      <c r="F2951">
        <v>2001</v>
      </c>
      <c r="G2951">
        <v>5.6</v>
      </c>
      <c r="H2951">
        <v>5002310</v>
      </c>
      <c r="I2951">
        <v>13000000</v>
      </c>
      <c r="J2951">
        <f t="shared" si="46"/>
        <v>-7997690</v>
      </c>
      <c r="K2951">
        <f>Table1[[#This Row],[Profit]]*100/Table1[[#This Row],[budget]]</f>
        <v>-61.520692307692308</v>
      </c>
      <c r="M2951" t="s">
        <v>302</v>
      </c>
      <c r="N2951" t="s">
        <v>2286</v>
      </c>
      <c r="O2951" t="s">
        <v>1630</v>
      </c>
    </row>
    <row r="2952" spans="1:16" x14ac:dyDescent="0.45">
      <c r="A2952" t="s">
        <v>240</v>
      </c>
      <c r="B2952">
        <v>102</v>
      </c>
      <c r="C2952" t="s">
        <v>241</v>
      </c>
      <c r="D2952" t="s">
        <v>2964</v>
      </c>
      <c r="E2952" t="s">
        <v>11</v>
      </c>
      <c r="F2952">
        <v>1999</v>
      </c>
      <c r="G2952">
        <v>6.6</v>
      </c>
      <c r="H2952">
        <v>32694788</v>
      </c>
      <c r="I2952">
        <v>85000000</v>
      </c>
      <c r="J2952">
        <f t="shared" si="46"/>
        <v>-52305212</v>
      </c>
      <c r="K2952">
        <f>Table1[[#This Row],[Profit]]*100/Table1[[#This Row],[budget]]</f>
        <v>-61.535543529411761</v>
      </c>
      <c r="M2952" t="s">
        <v>178</v>
      </c>
      <c r="N2952" t="s">
        <v>6367</v>
      </c>
    </row>
    <row r="2953" spans="1:16" x14ac:dyDescent="0.45">
      <c r="A2953" t="s">
        <v>2008</v>
      </c>
      <c r="B2953">
        <v>111</v>
      </c>
      <c r="C2953" t="s">
        <v>2009</v>
      </c>
      <c r="D2953" t="s">
        <v>5497</v>
      </c>
      <c r="E2953" t="s">
        <v>265</v>
      </c>
      <c r="F2953">
        <v>2002</v>
      </c>
      <c r="G2953">
        <v>7.1</v>
      </c>
      <c r="H2953">
        <v>3076425</v>
      </c>
      <c r="I2953">
        <v>8000000</v>
      </c>
      <c r="J2953">
        <f t="shared" si="46"/>
        <v>-4923575</v>
      </c>
      <c r="K2953">
        <f>Table1[[#This Row],[Profit]]*100/Table1[[#This Row],[budget]]</f>
        <v>-61.544687500000002</v>
      </c>
      <c r="M2953" t="s">
        <v>6359</v>
      </c>
      <c r="N2953" t="s">
        <v>6365</v>
      </c>
      <c r="O2953" t="s">
        <v>2286</v>
      </c>
    </row>
    <row r="2954" spans="1:16" x14ac:dyDescent="0.45">
      <c r="A2954" t="s">
        <v>941</v>
      </c>
      <c r="B2954">
        <v>100</v>
      </c>
      <c r="C2954" t="s">
        <v>436</v>
      </c>
      <c r="D2954" t="s">
        <v>3621</v>
      </c>
      <c r="E2954" t="s">
        <v>11</v>
      </c>
      <c r="F2954">
        <v>1996</v>
      </c>
      <c r="G2954">
        <v>4.9000000000000004</v>
      </c>
      <c r="H2954">
        <v>17300889</v>
      </c>
      <c r="I2954">
        <v>45000000</v>
      </c>
      <c r="J2954">
        <f t="shared" si="46"/>
        <v>-27699111</v>
      </c>
      <c r="K2954">
        <f>Table1[[#This Row],[Profit]]*100/Table1[[#This Row],[budget]]</f>
        <v>-61.553579999999997</v>
      </c>
      <c r="M2954" t="s">
        <v>178</v>
      </c>
      <c r="N2954" t="s">
        <v>302</v>
      </c>
      <c r="O2954" t="s">
        <v>6364</v>
      </c>
    </row>
    <row r="2955" spans="1:16" x14ac:dyDescent="0.45">
      <c r="A2955" t="s">
        <v>214</v>
      </c>
      <c r="B2955">
        <v>107</v>
      </c>
      <c r="C2955" t="s">
        <v>367</v>
      </c>
      <c r="D2955" t="s">
        <v>6043</v>
      </c>
      <c r="E2955" t="s">
        <v>11</v>
      </c>
      <c r="F2955">
        <v>2002</v>
      </c>
      <c r="G2955">
        <v>7.7</v>
      </c>
      <c r="H2955">
        <v>768045</v>
      </c>
      <c r="I2955">
        <v>2000000</v>
      </c>
      <c r="J2955">
        <f t="shared" si="46"/>
        <v>-1231955</v>
      </c>
      <c r="K2955">
        <f>Table1[[#This Row],[Profit]]*100/Table1[[#This Row],[budget]]</f>
        <v>-61.597749999999998</v>
      </c>
      <c r="M2955" t="s">
        <v>6367</v>
      </c>
      <c r="N2955" t="s">
        <v>6368</v>
      </c>
    </row>
    <row r="2956" spans="1:16" x14ac:dyDescent="0.45">
      <c r="A2956" t="s">
        <v>449</v>
      </c>
      <c r="B2956">
        <v>95</v>
      </c>
      <c r="C2956" t="s">
        <v>127</v>
      </c>
      <c r="D2956" t="s">
        <v>3868</v>
      </c>
      <c r="E2956" t="s">
        <v>11</v>
      </c>
      <c r="F2956">
        <v>2012</v>
      </c>
      <c r="G2956">
        <v>7.1</v>
      </c>
      <c r="H2956">
        <v>13401683</v>
      </c>
      <c r="I2956">
        <v>35000000</v>
      </c>
      <c r="J2956">
        <f t="shared" si="46"/>
        <v>-21598317</v>
      </c>
      <c r="K2956">
        <f>Table1[[#This Row],[Profit]]*100/Table1[[#This Row],[budget]]</f>
        <v>-61.709477142857146</v>
      </c>
      <c r="M2956" t="s">
        <v>1630</v>
      </c>
    </row>
    <row r="2957" spans="1:16" x14ac:dyDescent="0.45">
      <c r="A2957" t="s">
        <v>1198</v>
      </c>
      <c r="B2957">
        <v>106</v>
      </c>
      <c r="C2957" t="s">
        <v>589</v>
      </c>
      <c r="D2957" t="s">
        <v>4050</v>
      </c>
      <c r="E2957" t="s">
        <v>11</v>
      </c>
      <c r="F2957">
        <v>2010</v>
      </c>
      <c r="G2957">
        <v>6.5</v>
      </c>
      <c r="H2957">
        <v>11854694</v>
      </c>
      <c r="I2957">
        <v>31000000</v>
      </c>
      <c r="J2957">
        <f t="shared" si="46"/>
        <v>-19145306</v>
      </c>
      <c r="K2957">
        <f>Table1[[#This Row],[Profit]]*100/Table1[[#This Row],[budget]]</f>
        <v>-61.759051612903228</v>
      </c>
    </row>
    <row r="2958" spans="1:16" x14ac:dyDescent="0.45">
      <c r="A2958" t="s">
        <v>945</v>
      </c>
      <c r="B2958">
        <v>99</v>
      </c>
      <c r="C2958" t="s">
        <v>71</v>
      </c>
      <c r="D2958" t="s">
        <v>3690</v>
      </c>
      <c r="E2958" t="s">
        <v>11</v>
      </c>
      <c r="F2958">
        <v>2008</v>
      </c>
      <c r="G2958">
        <v>5.4</v>
      </c>
      <c r="H2958">
        <v>15279680</v>
      </c>
      <c r="I2958">
        <v>40000000</v>
      </c>
      <c r="J2958">
        <f t="shared" si="46"/>
        <v>-24720320</v>
      </c>
      <c r="K2958">
        <f>Table1[[#This Row],[Profit]]*100/Table1[[#This Row],[budget]]</f>
        <v>-61.800800000000002</v>
      </c>
      <c r="M2958" t="s">
        <v>6359</v>
      </c>
      <c r="N2958" t="s">
        <v>1426</v>
      </c>
    </row>
    <row r="2959" spans="1:16" x14ac:dyDescent="0.45">
      <c r="A2959" t="s">
        <v>91</v>
      </c>
      <c r="B2959">
        <v>85</v>
      </c>
      <c r="C2959" t="s">
        <v>149</v>
      </c>
      <c r="D2959" t="s">
        <v>2816</v>
      </c>
      <c r="E2959" t="s">
        <v>11</v>
      </c>
      <c r="F2959">
        <v>2010</v>
      </c>
      <c r="G2959">
        <v>4.9000000000000004</v>
      </c>
      <c r="H2959">
        <v>42776259</v>
      </c>
      <c r="I2959">
        <v>112000000</v>
      </c>
      <c r="J2959">
        <f t="shared" si="46"/>
        <v>-69223741</v>
      </c>
      <c r="K2959">
        <f>Table1[[#This Row],[Profit]]*100/Table1[[#This Row],[budget]]</f>
        <v>-61.806911607142858</v>
      </c>
      <c r="M2959" t="s">
        <v>302</v>
      </c>
      <c r="N2959" t="s">
        <v>6363</v>
      </c>
      <c r="O2959" t="s">
        <v>6364</v>
      </c>
    </row>
    <row r="2960" spans="1:16" x14ac:dyDescent="0.45">
      <c r="A2960" t="s">
        <v>1299</v>
      </c>
      <c r="B2960">
        <v>123</v>
      </c>
      <c r="C2960" t="s">
        <v>1300</v>
      </c>
      <c r="D2960" t="s">
        <v>4250</v>
      </c>
      <c r="E2960" t="s">
        <v>11</v>
      </c>
      <c r="F2960">
        <v>1998</v>
      </c>
      <c r="G2960">
        <v>6</v>
      </c>
      <c r="H2960">
        <v>10297897</v>
      </c>
      <c r="I2960">
        <v>27000000</v>
      </c>
      <c r="J2960">
        <f t="shared" si="46"/>
        <v>-16702103</v>
      </c>
      <c r="K2960">
        <f>Table1[[#This Row],[Profit]]*100/Table1[[#This Row],[budget]]</f>
        <v>-61.859640740740744</v>
      </c>
      <c r="M2960" t="s">
        <v>6359</v>
      </c>
      <c r="N2960" t="s">
        <v>589</v>
      </c>
      <c r="O2960" t="s">
        <v>6367</v>
      </c>
      <c r="P2960" t="s">
        <v>1910</v>
      </c>
    </row>
    <row r="2961" spans="1:15" x14ac:dyDescent="0.45">
      <c r="A2961" t="s">
        <v>74</v>
      </c>
      <c r="B2961">
        <v>165</v>
      </c>
      <c r="C2961" t="s">
        <v>226</v>
      </c>
      <c r="D2961" t="s">
        <v>2766</v>
      </c>
      <c r="E2961" t="s">
        <v>11</v>
      </c>
      <c r="F2961">
        <v>2008</v>
      </c>
      <c r="G2961">
        <v>6.6</v>
      </c>
      <c r="H2961">
        <v>49551662</v>
      </c>
      <c r="I2961">
        <v>130000000</v>
      </c>
      <c r="J2961">
        <f t="shared" si="46"/>
        <v>-80448338</v>
      </c>
      <c r="K2961">
        <f>Table1[[#This Row],[Profit]]*100/Table1[[#This Row],[budget]]</f>
        <v>-61.883336923076925</v>
      </c>
      <c r="M2961" t="s">
        <v>589</v>
      </c>
      <c r="N2961" t="s">
        <v>2286</v>
      </c>
      <c r="O2961" t="s">
        <v>6368</v>
      </c>
    </row>
    <row r="2962" spans="1:15" x14ac:dyDescent="0.45">
      <c r="A2962" t="s">
        <v>868</v>
      </c>
      <c r="B2962">
        <v>99</v>
      </c>
      <c r="C2962" t="s">
        <v>620</v>
      </c>
      <c r="D2962" t="s">
        <v>4910</v>
      </c>
      <c r="E2962" t="s">
        <v>11</v>
      </c>
      <c r="F2962">
        <v>2011</v>
      </c>
      <c r="G2962">
        <v>6.5</v>
      </c>
      <c r="H2962">
        <v>5702083</v>
      </c>
      <c r="I2962">
        <v>15000000</v>
      </c>
      <c r="J2962">
        <f t="shared" si="46"/>
        <v>-9297917</v>
      </c>
      <c r="K2962">
        <f>Table1[[#This Row],[Profit]]*100/Table1[[#This Row],[budget]]</f>
        <v>-61.986113333333336</v>
      </c>
      <c r="M2962" t="s">
        <v>589</v>
      </c>
      <c r="N2962" t="s">
        <v>1426</v>
      </c>
    </row>
    <row r="2963" spans="1:15" x14ac:dyDescent="0.45">
      <c r="A2963" t="s">
        <v>137</v>
      </c>
      <c r="B2963">
        <v>98</v>
      </c>
      <c r="C2963" t="s">
        <v>138</v>
      </c>
      <c r="D2963" t="s">
        <v>2668</v>
      </c>
      <c r="E2963" t="s">
        <v>11</v>
      </c>
      <c r="F2963">
        <v>2006</v>
      </c>
      <c r="G2963">
        <v>5.6</v>
      </c>
      <c r="H2963">
        <v>60655503</v>
      </c>
      <c r="I2963">
        <v>160000000</v>
      </c>
      <c r="J2963">
        <f t="shared" si="46"/>
        <v>-99344497</v>
      </c>
      <c r="K2963">
        <f>Table1[[#This Row],[Profit]]*100/Table1[[#This Row],[budget]]</f>
        <v>-62.090310625000001</v>
      </c>
      <c r="M2963" t="s">
        <v>178</v>
      </c>
      <c r="N2963" t="s">
        <v>589</v>
      </c>
      <c r="O2963" t="s">
        <v>1426</v>
      </c>
    </row>
    <row r="2964" spans="1:15" x14ac:dyDescent="0.45">
      <c r="A2964" t="s">
        <v>471</v>
      </c>
      <c r="B2964">
        <v>94</v>
      </c>
      <c r="C2964" t="s">
        <v>1138</v>
      </c>
      <c r="D2964" t="s">
        <v>3943</v>
      </c>
      <c r="E2964" t="s">
        <v>11</v>
      </c>
      <c r="F2964">
        <v>2001</v>
      </c>
      <c r="G2964">
        <v>6</v>
      </c>
      <c r="H2964">
        <v>13264986</v>
      </c>
      <c r="I2964">
        <v>35000000</v>
      </c>
      <c r="J2964">
        <f t="shared" si="46"/>
        <v>-21735014</v>
      </c>
      <c r="K2964">
        <f>Table1[[#This Row],[Profit]]*100/Table1[[#This Row],[budget]]</f>
        <v>-62.10004</v>
      </c>
      <c r="M2964" t="s">
        <v>1910</v>
      </c>
    </row>
    <row r="2965" spans="1:15" x14ac:dyDescent="0.45">
      <c r="A2965" t="s">
        <v>1792</v>
      </c>
      <c r="B2965">
        <v>93</v>
      </c>
      <c r="C2965" t="s">
        <v>946</v>
      </c>
      <c r="D2965" t="s">
        <v>5122</v>
      </c>
      <c r="E2965" t="s">
        <v>11</v>
      </c>
      <c r="F2965">
        <v>2001</v>
      </c>
      <c r="G2965">
        <v>6.1</v>
      </c>
      <c r="H2965">
        <v>4919896</v>
      </c>
      <c r="I2965">
        <v>13000000</v>
      </c>
      <c r="J2965">
        <f t="shared" si="46"/>
        <v>-8080104</v>
      </c>
      <c r="K2965">
        <f>Table1[[#This Row],[Profit]]*100/Table1[[#This Row],[budget]]</f>
        <v>-62.154646153846151</v>
      </c>
      <c r="M2965" t="s">
        <v>6359</v>
      </c>
      <c r="N2965" t="s">
        <v>1426</v>
      </c>
    </row>
    <row r="2966" spans="1:15" x14ac:dyDescent="0.45">
      <c r="A2966" t="s">
        <v>734</v>
      </c>
      <c r="B2966">
        <v>107</v>
      </c>
      <c r="C2966" t="s">
        <v>859</v>
      </c>
      <c r="D2966" t="s">
        <v>4553</v>
      </c>
      <c r="E2966" t="s">
        <v>11</v>
      </c>
      <c r="F2966">
        <v>1995</v>
      </c>
      <c r="G2966">
        <v>6.2</v>
      </c>
      <c r="H2966">
        <v>7564000</v>
      </c>
      <c r="I2966">
        <v>20000000</v>
      </c>
      <c r="J2966">
        <f t="shared" si="46"/>
        <v>-12436000</v>
      </c>
      <c r="K2966">
        <f>Table1[[#This Row],[Profit]]*100/Table1[[#This Row],[budget]]</f>
        <v>-62.18</v>
      </c>
      <c r="M2966" t="s">
        <v>6359</v>
      </c>
      <c r="N2966" t="s">
        <v>589</v>
      </c>
      <c r="O2966" t="s">
        <v>1426</v>
      </c>
    </row>
    <row r="2967" spans="1:15" x14ac:dyDescent="0.45">
      <c r="A2967" t="s">
        <v>77</v>
      </c>
      <c r="B2967">
        <v>117</v>
      </c>
      <c r="C2967" t="s">
        <v>46</v>
      </c>
      <c r="D2967" t="s">
        <v>2736</v>
      </c>
      <c r="E2967" t="s">
        <v>11</v>
      </c>
      <c r="F2967">
        <v>2016</v>
      </c>
      <c r="G2967">
        <v>6.8</v>
      </c>
      <c r="H2967">
        <v>52792307</v>
      </c>
      <c r="I2967">
        <v>140000000</v>
      </c>
      <c r="J2967">
        <f t="shared" si="46"/>
        <v>-87207693</v>
      </c>
      <c r="K2967">
        <f>Table1[[#This Row],[Profit]]*100/Table1[[#This Row],[budget]]</f>
        <v>-62.291209285714288</v>
      </c>
      <c r="M2967" t="s">
        <v>6363</v>
      </c>
      <c r="N2967" t="s">
        <v>6364</v>
      </c>
    </row>
    <row r="2968" spans="1:15" x14ac:dyDescent="0.45">
      <c r="A2968" t="s">
        <v>2033</v>
      </c>
      <c r="B2968">
        <v>113</v>
      </c>
      <c r="C2968" t="s">
        <v>589</v>
      </c>
      <c r="D2968" t="s">
        <v>5514</v>
      </c>
      <c r="E2968" t="s">
        <v>11</v>
      </c>
      <c r="F2968">
        <v>2011</v>
      </c>
      <c r="G2968">
        <v>6.7</v>
      </c>
      <c r="H2968">
        <v>3014541</v>
      </c>
      <c r="I2968">
        <v>8000000</v>
      </c>
      <c r="J2968">
        <f t="shared" si="46"/>
        <v>-4985459</v>
      </c>
      <c r="K2968">
        <f>Table1[[#This Row],[Profit]]*100/Table1[[#This Row],[budget]]</f>
        <v>-62.318237500000002</v>
      </c>
    </row>
    <row r="2969" spans="1:15" x14ac:dyDescent="0.45">
      <c r="A2969" t="s">
        <v>316</v>
      </c>
      <c r="B2969">
        <v>107</v>
      </c>
      <c r="C2969" t="s">
        <v>1001</v>
      </c>
      <c r="D2969" t="s">
        <v>4731</v>
      </c>
      <c r="E2969" t="s">
        <v>11</v>
      </c>
      <c r="F2969">
        <v>2006</v>
      </c>
      <c r="G2969">
        <v>5.5</v>
      </c>
      <c r="H2969">
        <v>7156725</v>
      </c>
      <c r="I2969">
        <v>19000000</v>
      </c>
      <c r="J2969">
        <f t="shared" si="46"/>
        <v>-11843275</v>
      </c>
      <c r="K2969">
        <f>Table1[[#This Row],[Profit]]*100/Table1[[#This Row],[budget]]</f>
        <v>-62.333026315789475</v>
      </c>
      <c r="M2969" t="s">
        <v>6360</v>
      </c>
    </row>
    <row r="2970" spans="1:15" x14ac:dyDescent="0.45">
      <c r="A2970" t="s">
        <v>660</v>
      </c>
      <c r="B2970">
        <v>125</v>
      </c>
      <c r="C2970" t="s">
        <v>82</v>
      </c>
      <c r="D2970" t="s">
        <v>3658</v>
      </c>
      <c r="E2970" t="s">
        <v>11</v>
      </c>
      <c r="F2970">
        <v>2001</v>
      </c>
      <c r="G2970">
        <v>5.9</v>
      </c>
      <c r="H2970">
        <v>15738632</v>
      </c>
      <c r="I2970">
        <v>42000000</v>
      </c>
      <c r="J2970">
        <f t="shared" si="46"/>
        <v>-26261368</v>
      </c>
      <c r="K2970">
        <f>Table1[[#This Row],[Profit]]*100/Table1[[#This Row],[budget]]</f>
        <v>-62.52706666666667</v>
      </c>
      <c r="M2970" t="s">
        <v>302</v>
      </c>
      <c r="N2970" t="s">
        <v>6359</v>
      </c>
      <c r="O2970" t="s">
        <v>1426</v>
      </c>
    </row>
    <row r="2971" spans="1:15" x14ac:dyDescent="0.45">
      <c r="A2971" t="s">
        <v>766</v>
      </c>
      <c r="B2971">
        <v>105</v>
      </c>
      <c r="C2971" t="s">
        <v>659</v>
      </c>
      <c r="D2971" t="s">
        <v>3961</v>
      </c>
      <c r="E2971" t="s">
        <v>11</v>
      </c>
      <c r="F2971">
        <v>2012</v>
      </c>
      <c r="G2971">
        <v>5.7</v>
      </c>
      <c r="H2971">
        <v>13101142</v>
      </c>
      <c r="I2971">
        <v>35000000</v>
      </c>
      <c r="J2971">
        <f t="shared" si="46"/>
        <v>-21898858</v>
      </c>
      <c r="K2971">
        <f>Table1[[#This Row],[Profit]]*100/Table1[[#This Row],[budget]]</f>
        <v>-62.568165714285712</v>
      </c>
      <c r="M2971" t="s">
        <v>2286</v>
      </c>
      <c r="N2971" t="s">
        <v>6361</v>
      </c>
    </row>
    <row r="2972" spans="1:15" x14ac:dyDescent="0.45">
      <c r="A2972" t="s">
        <v>1032</v>
      </c>
      <c r="B2972">
        <v>102</v>
      </c>
      <c r="C2972" t="s">
        <v>88</v>
      </c>
      <c r="D2972" t="s">
        <v>3777</v>
      </c>
      <c r="E2972" t="s">
        <v>11</v>
      </c>
      <c r="F2972">
        <v>2000</v>
      </c>
      <c r="G2972">
        <v>5.0999999999999996</v>
      </c>
      <c r="H2972">
        <v>14967182</v>
      </c>
      <c r="I2972">
        <v>40000000</v>
      </c>
      <c r="J2972">
        <f t="shared" si="46"/>
        <v>-25032818</v>
      </c>
      <c r="K2972">
        <f>Table1[[#This Row],[Profit]]*100/Table1[[#This Row],[budget]]</f>
        <v>-62.582045000000001</v>
      </c>
      <c r="M2972" t="s">
        <v>6359</v>
      </c>
      <c r="N2972" t="s">
        <v>589</v>
      </c>
      <c r="O2972" t="s">
        <v>1426</v>
      </c>
    </row>
    <row r="2973" spans="1:15" x14ac:dyDescent="0.45">
      <c r="A2973" t="s">
        <v>610</v>
      </c>
      <c r="B2973">
        <v>108</v>
      </c>
      <c r="C2973" t="s">
        <v>396</v>
      </c>
      <c r="D2973" t="s">
        <v>3332</v>
      </c>
      <c r="E2973" t="s">
        <v>11</v>
      </c>
      <c r="F2973">
        <v>2002</v>
      </c>
      <c r="G2973">
        <v>6.2</v>
      </c>
      <c r="H2973">
        <v>22433915</v>
      </c>
      <c r="I2973">
        <v>60000000</v>
      </c>
      <c r="J2973">
        <f t="shared" si="46"/>
        <v>-37566085</v>
      </c>
      <c r="K2973">
        <f>Table1[[#This Row],[Profit]]*100/Table1[[#This Row],[budget]]</f>
        <v>-62.610141666666664</v>
      </c>
      <c r="M2973" t="s">
        <v>589</v>
      </c>
      <c r="N2973" t="s">
        <v>6366</v>
      </c>
      <c r="O2973" t="s">
        <v>1426</v>
      </c>
    </row>
    <row r="2974" spans="1:15" x14ac:dyDescent="0.45">
      <c r="A2974" t="s">
        <v>1793</v>
      </c>
      <c r="B2974">
        <v>120</v>
      </c>
      <c r="C2974" t="s">
        <v>259</v>
      </c>
      <c r="D2974" t="s">
        <v>5124</v>
      </c>
      <c r="E2974" t="s">
        <v>265</v>
      </c>
      <c r="F2974">
        <v>2006</v>
      </c>
      <c r="G2974">
        <v>7.3</v>
      </c>
      <c r="H2974">
        <v>4857376</v>
      </c>
      <c r="I2974">
        <v>13000000</v>
      </c>
      <c r="J2974">
        <f t="shared" si="46"/>
        <v>-8142624</v>
      </c>
      <c r="K2974">
        <f>Table1[[#This Row],[Profit]]*100/Table1[[#This Row],[budget]]</f>
        <v>-62.635569230769228</v>
      </c>
      <c r="M2974" t="s">
        <v>589</v>
      </c>
      <c r="N2974" t="s">
        <v>2286</v>
      </c>
    </row>
    <row r="2975" spans="1:15" x14ac:dyDescent="0.45">
      <c r="A2975" t="s">
        <v>861</v>
      </c>
      <c r="B2975">
        <v>101</v>
      </c>
      <c r="C2975" t="s">
        <v>71</v>
      </c>
      <c r="D2975" t="s">
        <v>3776</v>
      </c>
      <c r="E2975" t="s">
        <v>11</v>
      </c>
      <c r="F2975">
        <v>1995</v>
      </c>
      <c r="G2975">
        <v>5.9</v>
      </c>
      <c r="H2975">
        <v>14942422</v>
      </c>
      <c r="I2975">
        <v>40000000</v>
      </c>
      <c r="J2975">
        <f t="shared" si="46"/>
        <v>-25057578</v>
      </c>
      <c r="K2975">
        <f>Table1[[#This Row],[Profit]]*100/Table1[[#This Row],[budget]]</f>
        <v>-62.643945000000002</v>
      </c>
      <c r="M2975" t="s">
        <v>6359</v>
      </c>
      <c r="N2975" t="s">
        <v>1426</v>
      </c>
    </row>
    <row r="2976" spans="1:15" x14ac:dyDescent="0.45">
      <c r="A2976" t="s">
        <v>633</v>
      </c>
      <c r="B2976">
        <v>135</v>
      </c>
      <c r="C2976" t="s">
        <v>367</v>
      </c>
      <c r="D2976" t="s">
        <v>2956</v>
      </c>
      <c r="E2976" t="s">
        <v>11</v>
      </c>
      <c r="F2976">
        <v>2006</v>
      </c>
      <c r="G2976">
        <v>7.1</v>
      </c>
      <c r="H2976">
        <v>33574332</v>
      </c>
      <c r="I2976">
        <v>90000000</v>
      </c>
      <c r="J2976">
        <f t="shared" si="46"/>
        <v>-56425668</v>
      </c>
      <c r="K2976">
        <f>Table1[[#This Row],[Profit]]*100/Table1[[#This Row],[budget]]</f>
        <v>-62.695186666666665</v>
      </c>
      <c r="M2976" t="s">
        <v>6367</v>
      </c>
      <c r="N2976" t="s">
        <v>6368</v>
      </c>
    </row>
    <row r="2977" spans="1:16" x14ac:dyDescent="0.45">
      <c r="A2977" t="s">
        <v>1029</v>
      </c>
      <c r="B2977">
        <v>128</v>
      </c>
      <c r="C2977" t="s">
        <v>48</v>
      </c>
      <c r="D2977" t="s">
        <v>3333</v>
      </c>
      <c r="E2977" t="s">
        <v>11</v>
      </c>
      <c r="F2977">
        <v>1999</v>
      </c>
      <c r="G2977">
        <v>5.9</v>
      </c>
      <c r="H2977">
        <v>22326247</v>
      </c>
      <c r="I2977">
        <v>60000000</v>
      </c>
      <c r="J2977">
        <f t="shared" si="46"/>
        <v>-37673753</v>
      </c>
      <c r="K2977">
        <f>Table1[[#This Row],[Profit]]*100/Table1[[#This Row],[budget]]</f>
        <v>-62.789588333333334</v>
      </c>
      <c r="M2977" t="s">
        <v>2286</v>
      </c>
    </row>
    <row r="2978" spans="1:16" x14ac:dyDescent="0.45">
      <c r="A2978" t="s">
        <v>869</v>
      </c>
      <c r="B2978">
        <v>110</v>
      </c>
      <c r="C2978" t="s">
        <v>578</v>
      </c>
      <c r="D2978" t="s">
        <v>3529</v>
      </c>
      <c r="E2978" t="s">
        <v>11</v>
      </c>
      <c r="F2978">
        <v>2005</v>
      </c>
      <c r="G2978">
        <v>5.8</v>
      </c>
      <c r="H2978">
        <v>18472363</v>
      </c>
      <c r="I2978">
        <v>50000000</v>
      </c>
      <c r="J2978">
        <f t="shared" si="46"/>
        <v>-31527637</v>
      </c>
      <c r="K2978">
        <f>Table1[[#This Row],[Profit]]*100/Table1[[#This Row],[budget]]</f>
        <v>-63.055273999999997</v>
      </c>
      <c r="M2978" t="s">
        <v>178</v>
      </c>
      <c r="N2978" t="s">
        <v>6359</v>
      </c>
      <c r="O2978" t="s">
        <v>1426</v>
      </c>
    </row>
    <row r="2979" spans="1:16" x14ac:dyDescent="0.45">
      <c r="A2979" t="s">
        <v>1529</v>
      </c>
      <c r="B2979">
        <v>77</v>
      </c>
      <c r="C2979" t="s">
        <v>60</v>
      </c>
      <c r="D2979" t="s">
        <v>4659</v>
      </c>
      <c r="E2979" t="s">
        <v>11</v>
      </c>
      <c r="F2979">
        <v>2006</v>
      </c>
      <c r="G2979">
        <v>2.8</v>
      </c>
      <c r="H2979">
        <v>7382993</v>
      </c>
      <c r="I2979">
        <v>20000000</v>
      </c>
      <c r="J2979">
        <f t="shared" si="46"/>
        <v>-12617007</v>
      </c>
      <c r="K2979">
        <f>Table1[[#This Row],[Profit]]*100/Table1[[#This Row],[budget]]</f>
        <v>-63.085034999999998</v>
      </c>
      <c r="M2979" t="s">
        <v>6362</v>
      </c>
      <c r="N2979" t="s">
        <v>302</v>
      </c>
      <c r="O2979" t="s">
        <v>6363</v>
      </c>
      <c r="P2979" t="s">
        <v>6364</v>
      </c>
    </row>
    <row r="2980" spans="1:16" x14ac:dyDescent="0.45">
      <c r="A2980" t="s">
        <v>926</v>
      </c>
      <c r="B2980">
        <v>110</v>
      </c>
      <c r="C2980" t="s">
        <v>13</v>
      </c>
      <c r="D2980" t="s">
        <v>4878</v>
      </c>
      <c r="E2980" t="s">
        <v>11</v>
      </c>
      <c r="F2980">
        <v>1986</v>
      </c>
      <c r="G2980">
        <v>7.2</v>
      </c>
      <c r="H2980">
        <v>5900000</v>
      </c>
      <c r="I2980">
        <v>16000000</v>
      </c>
      <c r="J2980">
        <f t="shared" si="46"/>
        <v>-10100000</v>
      </c>
      <c r="K2980">
        <f>Table1[[#This Row],[Profit]]*100/Table1[[#This Row],[budget]]</f>
        <v>-63.125</v>
      </c>
      <c r="M2980" t="s">
        <v>178</v>
      </c>
      <c r="N2980" t="s">
        <v>6364</v>
      </c>
    </row>
    <row r="2981" spans="1:16" x14ac:dyDescent="0.45">
      <c r="A2981" t="s">
        <v>1515</v>
      </c>
      <c r="B2981">
        <v>99</v>
      </c>
      <c r="C2981" t="s">
        <v>1011</v>
      </c>
      <c r="D2981" t="s">
        <v>5669</v>
      </c>
      <c r="E2981" t="s">
        <v>11</v>
      </c>
      <c r="F2981">
        <v>2003</v>
      </c>
      <c r="G2981">
        <v>7.2</v>
      </c>
      <c r="H2981">
        <v>2207975</v>
      </c>
      <c r="I2981">
        <v>6000000</v>
      </c>
      <c r="J2981">
        <f t="shared" si="46"/>
        <v>-3792025</v>
      </c>
      <c r="K2981">
        <f>Table1[[#This Row],[Profit]]*100/Table1[[#This Row],[budget]]</f>
        <v>-63.200416666666669</v>
      </c>
      <c r="M2981" t="s">
        <v>6367</v>
      </c>
    </row>
    <row r="2982" spans="1:16" x14ac:dyDescent="0.45">
      <c r="A2982" t="s">
        <v>87</v>
      </c>
      <c r="B2982">
        <v>135</v>
      </c>
      <c r="C2982" t="s">
        <v>257</v>
      </c>
      <c r="D2982" t="s">
        <v>2794</v>
      </c>
      <c r="E2982" t="s">
        <v>11</v>
      </c>
      <c r="F2982">
        <v>2008</v>
      </c>
      <c r="G2982">
        <v>6.1</v>
      </c>
      <c r="H2982">
        <v>43929341</v>
      </c>
      <c r="I2982">
        <v>120000000</v>
      </c>
      <c r="J2982">
        <f t="shared" si="46"/>
        <v>-76070659</v>
      </c>
      <c r="K2982">
        <f>Table1[[#This Row],[Profit]]*100/Table1[[#This Row],[budget]]</f>
        <v>-63.392215833333331</v>
      </c>
      <c r="M2982" t="s">
        <v>6363</v>
      </c>
      <c r="N2982" t="s">
        <v>6361</v>
      </c>
    </row>
    <row r="2983" spans="1:16" x14ac:dyDescent="0.45">
      <c r="A2983" t="s">
        <v>929</v>
      </c>
      <c r="B2983">
        <v>109</v>
      </c>
      <c r="C2983" t="s">
        <v>88</v>
      </c>
      <c r="D2983" t="s">
        <v>4153</v>
      </c>
      <c r="E2983" t="s">
        <v>11</v>
      </c>
      <c r="F2983">
        <v>2001</v>
      </c>
      <c r="G2983">
        <v>6.1</v>
      </c>
      <c r="H2983">
        <v>10965209</v>
      </c>
      <c r="I2983">
        <v>30000000</v>
      </c>
      <c r="J2983">
        <f t="shared" si="46"/>
        <v>-19034791</v>
      </c>
      <c r="K2983">
        <f>Table1[[#This Row],[Profit]]*100/Table1[[#This Row],[budget]]</f>
        <v>-63.449303333333333</v>
      </c>
      <c r="M2983" t="s">
        <v>6359</v>
      </c>
      <c r="N2983" t="s">
        <v>589</v>
      </c>
      <c r="O2983" t="s">
        <v>1426</v>
      </c>
    </row>
    <row r="2984" spans="1:16" x14ac:dyDescent="0.45">
      <c r="A2984" t="s">
        <v>1166</v>
      </c>
      <c r="B2984">
        <v>113</v>
      </c>
      <c r="C2984" t="s">
        <v>498</v>
      </c>
      <c r="D2984" t="s">
        <v>4073</v>
      </c>
      <c r="E2984" t="s">
        <v>11</v>
      </c>
      <c r="F2984">
        <v>2008</v>
      </c>
      <c r="G2984">
        <v>6</v>
      </c>
      <c r="H2984">
        <v>10955425</v>
      </c>
      <c r="I2984">
        <v>30000000</v>
      </c>
      <c r="J2984">
        <f t="shared" si="46"/>
        <v>-19044575</v>
      </c>
      <c r="K2984">
        <f>Table1[[#This Row],[Profit]]*100/Table1[[#This Row],[budget]]</f>
        <v>-63.481916666666663</v>
      </c>
      <c r="M2984" t="s">
        <v>1630</v>
      </c>
      <c r="N2984" t="s">
        <v>1426</v>
      </c>
    </row>
    <row r="2985" spans="1:16" x14ac:dyDescent="0.45">
      <c r="A2985" t="s">
        <v>43</v>
      </c>
      <c r="B2985">
        <v>194</v>
      </c>
      <c r="C2985" t="s">
        <v>204</v>
      </c>
      <c r="D2985" t="s">
        <v>2772</v>
      </c>
      <c r="E2985" t="s">
        <v>11</v>
      </c>
      <c r="F2985">
        <v>2005</v>
      </c>
      <c r="G2985">
        <v>7.2</v>
      </c>
      <c r="H2985">
        <v>47396698</v>
      </c>
      <c r="I2985">
        <v>130000000</v>
      </c>
      <c r="J2985">
        <f t="shared" si="46"/>
        <v>-82603302</v>
      </c>
      <c r="K2985">
        <f>Table1[[#This Row],[Profit]]*100/Table1[[#This Row],[budget]]</f>
        <v>-63.541001538461536</v>
      </c>
      <c r="M2985" t="s">
        <v>178</v>
      </c>
      <c r="N2985" t="s">
        <v>589</v>
      </c>
      <c r="O2985" t="s">
        <v>6367</v>
      </c>
      <c r="P2985" t="s">
        <v>6368</v>
      </c>
    </row>
    <row r="2986" spans="1:16" x14ac:dyDescent="0.45">
      <c r="A2986" t="s">
        <v>799</v>
      </c>
      <c r="B2986">
        <v>107</v>
      </c>
      <c r="C2986" t="s">
        <v>82</v>
      </c>
      <c r="D2986" t="s">
        <v>4661</v>
      </c>
      <c r="E2986" t="s">
        <v>11</v>
      </c>
      <c r="F2986">
        <v>2013</v>
      </c>
      <c r="G2986">
        <v>5.6</v>
      </c>
      <c r="H2986">
        <v>7268659</v>
      </c>
      <c r="I2986">
        <v>20000000</v>
      </c>
      <c r="J2986">
        <f t="shared" si="46"/>
        <v>-12731341</v>
      </c>
      <c r="K2986">
        <f>Table1[[#This Row],[Profit]]*100/Table1[[#This Row],[budget]]</f>
        <v>-63.656705000000002</v>
      </c>
      <c r="M2986" t="s">
        <v>302</v>
      </c>
      <c r="N2986" t="s">
        <v>6359</v>
      </c>
      <c r="O2986" t="s">
        <v>1426</v>
      </c>
    </row>
    <row r="2987" spans="1:16" x14ac:dyDescent="0.45">
      <c r="A2987" t="s">
        <v>2179</v>
      </c>
      <c r="B2987">
        <v>118</v>
      </c>
      <c r="C2987" t="s">
        <v>473</v>
      </c>
      <c r="D2987" t="s">
        <v>5785</v>
      </c>
      <c r="E2987" t="s">
        <v>11</v>
      </c>
      <c r="F2987">
        <v>1988</v>
      </c>
      <c r="G2987">
        <v>6.7</v>
      </c>
      <c r="H2987">
        <v>1705139</v>
      </c>
      <c r="I2987">
        <v>4700000</v>
      </c>
      <c r="J2987">
        <f t="shared" si="46"/>
        <v>-2994861</v>
      </c>
      <c r="K2987">
        <f>Table1[[#This Row],[Profit]]*100/Table1[[#This Row],[budget]]</f>
        <v>-63.720446808510637</v>
      </c>
      <c r="M2987" t="s">
        <v>999</v>
      </c>
      <c r="N2987" t="s">
        <v>6366</v>
      </c>
      <c r="O2987" t="s">
        <v>1426</v>
      </c>
    </row>
    <row r="2988" spans="1:16" x14ac:dyDescent="0.45">
      <c r="A2988" t="s">
        <v>1258</v>
      </c>
      <c r="B2988">
        <v>118</v>
      </c>
      <c r="C2988" t="s">
        <v>88</v>
      </c>
      <c r="D2988" t="s">
        <v>4155</v>
      </c>
      <c r="E2988" t="s">
        <v>11</v>
      </c>
      <c r="F2988">
        <v>2013</v>
      </c>
      <c r="G2988">
        <v>6.5</v>
      </c>
      <c r="H2988">
        <v>10880926</v>
      </c>
      <c r="I2988">
        <v>30000000</v>
      </c>
      <c r="J2988">
        <f t="shared" si="46"/>
        <v>-19119074</v>
      </c>
      <c r="K2988">
        <f>Table1[[#This Row],[Profit]]*100/Table1[[#This Row],[budget]]</f>
        <v>-63.730246666666666</v>
      </c>
      <c r="M2988" t="s">
        <v>6359</v>
      </c>
      <c r="N2988" t="s">
        <v>589</v>
      </c>
      <c r="O2988" t="s">
        <v>1426</v>
      </c>
    </row>
    <row r="2989" spans="1:16" x14ac:dyDescent="0.45">
      <c r="A2989" t="s">
        <v>657</v>
      </c>
      <c r="B2989">
        <v>130</v>
      </c>
      <c r="C2989" t="s">
        <v>1011</v>
      </c>
      <c r="D2989" t="s">
        <v>3861</v>
      </c>
      <c r="E2989" t="s">
        <v>11</v>
      </c>
      <c r="F2989">
        <v>1996</v>
      </c>
      <c r="G2989">
        <v>6.7</v>
      </c>
      <c r="H2989">
        <v>13052741</v>
      </c>
      <c r="I2989">
        <v>36000000</v>
      </c>
      <c r="J2989">
        <f t="shared" si="46"/>
        <v>-22947259</v>
      </c>
      <c r="K2989">
        <f>Table1[[#This Row],[Profit]]*100/Table1[[#This Row],[budget]]</f>
        <v>-63.742386111111109</v>
      </c>
      <c r="M2989" t="s">
        <v>6367</v>
      </c>
    </row>
    <row r="2990" spans="1:16" x14ac:dyDescent="0.45">
      <c r="A2990" t="s">
        <v>742</v>
      </c>
      <c r="B2990">
        <v>103</v>
      </c>
      <c r="C2990" t="s">
        <v>306</v>
      </c>
      <c r="D2990" t="s">
        <v>3779</v>
      </c>
      <c r="E2990" t="s">
        <v>11</v>
      </c>
      <c r="F2990">
        <v>2002</v>
      </c>
      <c r="G2990">
        <v>5.8</v>
      </c>
      <c r="H2990">
        <v>14448589</v>
      </c>
      <c r="I2990">
        <v>40000000</v>
      </c>
      <c r="J2990">
        <f t="shared" si="46"/>
        <v>-25551411</v>
      </c>
      <c r="K2990">
        <f>Table1[[#This Row],[Profit]]*100/Table1[[#This Row],[budget]]</f>
        <v>-63.878527499999997</v>
      </c>
      <c r="M2990" t="s">
        <v>2286</v>
      </c>
    </row>
    <row r="2991" spans="1:16" x14ac:dyDescent="0.45">
      <c r="A2991" t="s">
        <v>1063</v>
      </c>
      <c r="B2991">
        <v>159</v>
      </c>
      <c r="C2991" t="s">
        <v>1064</v>
      </c>
      <c r="D2991" t="s">
        <v>4737</v>
      </c>
      <c r="E2991" t="s">
        <v>1065</v>
      </c>
      <c r="F2991">
        <v>2015</v>
      </c>
      <c r="G2991">
        <v>8.4</v>
      </c>
      <c r="H2991">
        <v>6498000</v>
      </c>
      <c r="I2991">
        <v>18026148</v>
      </c>
      <c r="J2991">
        <f t="shared" si="46"/>
        <v>-11528148</v>
      </c>
      <c r="K2991">
        <f>Table1[[#This Row],[Profit]]*100/Table1[[#This Row],[budget]]</f>
        <v>-63.952365197489783</v>
      </c>
      <c r="M2991" t="s">
        <v>178</v>
      </c>
      <c r="N2991" t="s">
        <v>589</v>
      </c>
      <c r="O2991" t="s">
        <v>6364</v>
      </c>
      <c r="P2991" t="s">
        <v>6368</v>
      </c>
    </row>
    <row r="2992" spans="1:16" x14ac:dyDescent="0.45">
      <c r="A2992" t="s">
        <v>864</v>
      </c>
      <c r="B2992">
        <v>99</v>
      </c>
      <c r="C2992" t="s">
        <v>1037</v>
      </c>
      <c r="D2992" t="s">
        <v>3780</v>
      </c>
      <c r="E2992" t="s">
        <v>11</v>
      </c>
      <c r="F2992">
        <v>1992</v>
      </c>
      <c r="G2992">
        <v>5.9</v>
      </c>
      <c r="H2992">
        <v>14358033</v>
      </c>
      <c r="I2992">
        <v>40000000</v>
      </c>
      <c r="J2992">
        <f t="shared" si="46"/>
        <v>-25641967</v>
      </c>
      <c r="K2992">
        <f>Table1[[#This Row],[Profit]]*100/Table1[[#This Row],[budget]]</f>
        <v>-64.104917499999999</v>
      </c>
      <c r="M2992" t="s">
        <v>2286</v>
      </c>
      <c r="N2992" t="s">
        <v>1630</v>
      </c>
      <c r="O2992" t="s">
        <v>1426</v>
      </c>
    </row>
    <row r="2993" spans="1:15" x14ac:dyDescent="0.45">
      <c r="A2993" t="s">
        <v>1969</v>
      </c>
      <c r="B2993">
        <v>106</v>
      </c>
      <c r="C2993" t="s">
        <v>713</v>
      </c>
      <c r="D2993" t="s">
        <v>5388</v>
      </c>
      <c r="E2993" t="s">
        <v>11</v>
      </c>
      <c r="F2993">
        <v>2010</v>
      </c>
      <c r="G2993">
        <v>6.6</v>
      </c>
      <c r="H2993">
        <v>3571735</v>
      </c>
      <c r="I2993">
        <v>10000000</v>
      </c>
      <c r="J2993">
        <f t="shared" si="46"/>
        <v>-6428265</v>
      </c>
      <c r="K2993">
        <f>Table1[[#This Row],[Profit]]*100/Table1[[#This Row],[budget]]</f>
        <v>-64.282650000000004</v>
      </c>
      <c r="M2993" t="s">
        <v>589</v>
      </c>
      <c r="N2993" t="s">
        <v>6360</v>
      </c>
    </row>
    <row r="2994" spans="1:15" x14ac:dyDescent="0.45">
      <c r="A2994" t="s">
        <v>1487</v>
      </c>
      <c r="B2994">
        <v>103</v>
      </c>
      <c r="C2994" t="s">
        <v>259</v>
      </c>
      <c r="D2994" t="s">
        <v>4809</v>
      </c>
      <c r="E2994" t="s">
        <v>11</v>
      </c>
      <c r="F2994">
        <v>2005</v>
      </c>
      <c r="G2994">
        <v>6.3</v>
      </c>
      <c r="H2994">
        <v>6061759</v>
      </c>
      <c r="I2994">
        <v>17000000</v>
      </c>
      <c r="J2994">
        <f t="shared" si="46"/>
        <v>-10938241</v>
      </c>
      <c r="K2994">
        <f>Table1[[#This Row],[Profit]]*100/Table1[[#This Row],[budget]]</f>
        <v>-64.342594117647053</v>
      </c>
      <c r="M2994" t="s">
        <v>589</v>
      </c>
      <c r="N2994" t="s">
        <v>2286</v>
      </c>
    </row>
    <row r="2995" spans="1:15" x14ac:dyDescent="0.45">
      <c r="A2995" t="s">
        <v>245</v>
      </c>
      <c r="B2995">
        <v>153</v>
      </c>
      <c r="C2995" t="s">
        <v>266</v>
      </c>
      <c r="D2995" t="s">
        <v>2811</v>
      </c>
      <c r="E2995" t="s">
        <v>11</v>
      </c>
      <c r="F2995">
        <v>2002</v>
      </c>
      <c r="G2995">
        <v>6</v>
      </c>
      <c r="H2995">
        <v>40911830</v>
      </c>
      <c r="I2995">
        <v>115000000</v>
      </c>
      <c r="J2995">
        <f t="shared" si="46"/>
        <v>-74088170</v>
      </c>
      <c r="K2995">
        <f>Table1[[#This Row],[Profit]]*100/Table1[[#This Row],[budget]]</f>
        <v>-64.424495652173917</v>
      </c>
      <c r="M2995" t="s">
        <v>589</v>
      </c>
      <c r="N2995" t="s">
        <v>6368</v>
      </c>
    </row>
    <row r="2996" spans="1:15" x14ac:dyDescent="0.45">
      <c r="A2996" t="s">
        <v>278</v>
      </c>
      <c r="B2996">
        <v>89</v>
      </c>
      <c r="C2996" t="s">
        <v>396</v>
      </c>
      <c r="D2996" t="s">
        <v>5409</v>
      </c>
      <c r="E2996" t="s">
        <v>11</v>
      </c>
      <c r="F2996">
        <v>1999</v>
      </c>
      <c r="G2996">
        <v>7.1</v>
      </c>
      <c r="H2996">
        <v>3193102</v>
      </c>
      <c r="I2996">
        <v>9000000</v>
      </c>
      <c r="J2996">
        <f t="shared" si="46"/>
        <v>-5806898</v>
      </c>
      <c r="K2996">
        <f>Table1[[#This Row],[Profit]]*100/Table1[[#This Row],[budget]]</f>
        <v>-64.521088888888883</v>
      </c>
      <c r="M2996" t="s">
        <v>589</v>
      </c>
      <c r="N2996" t="s">
        <v>6366</v>
      </c>
      <c r="O2996" t="s">
        <v>1426</v>
      </c>
    </row>
    <row r="2997" spans="1:15" x14ac:dyDescent="0.45">
      <c r="A2997" t="s">
        <v>397</v>
      </c>
      <c r="B2997">
        <v>104</v>
      </c>
      <c r="C2997" t="s">
        <v>2194</v>
      </c>
      <c r="D2997" t="s">
        <v>5804</v>
      </c>
      <c r="E2997" t="s">
        <v>901</v>
      </c>
      <c r="F2997">
        <v>2004</v>
      </c>
      <c r="G2997">
        <v>6.5</v>
      </c>
      <c r="H2997">
        <v>1487477</v>
      </c>
      <c r="I2997">
        <v>4200000</v>
      </c>
      <c r="J2997">
        <f t="shared" si="46"/>
        <v>-2712523</v>
      </c>
      <c r="K2997">
        <f>Table1[[#This Row],[Profit]]*100/Table1[[#This Row],[budget]]</f>
        <v>-64.583880952380952</v>
      </c>
      <c r="M2997" t="s">
        <v>1426</v>
      </c>
    </row>
    <row r="2998" spans="1:15" x14ac:dyDescent="0.45">
      <c r="A2998" t="s">
        <v>671</v>
      </c>
      <c r="B2998">
        <v>92</v>
      </c>
      <c r="C2998" t="s">
        <v>306</v>
      </c>
      <c r="D2998" t="s">
        <v>5005</v>
      </c>
      <c r="E2998" t="s">
        <v>11</v>
      </c>
      <c r="F2998">
        <v>2009</v>
      </c>
      <c r="G2998">
        <v>7.2</v>
      </c>
      <c r="H2998">
        <v>5306447</v>
      </c>
      <c r="I2998">
        <v>15000000</v>
      </c>
      <c r="J2998">
        <f t="shared" si="46"/>
        <v>-9693553</v>
      </c>
      <c r="K2998">
        <f>Table1[[#This Row],[Profit]]*100/Table1[[#This Row],[budget]]</f>
        <v>-64.623686666666671</v>
      </c>
      <c r="M2998" t="s">
        <v>2286</v>
      </c>
    </row>
    <row r="2999" spans="1:15" x14ac:dyDescent="0.45">
      <c r="A2999" t="s">
        <v>1090</v>
      </c>
      <c r="B2999">
        <v>123</v>
      </c>
      <c r="C2999" t="s">
        <v>306</v>
      </c>
      <c r="D2999" t="s">
        <v>5636</v>
      </c>
      <c r="E2999" t="s">
        <v>11</v>
      </c>
      <c r="F2999">
        <v>1995</v>
      </c>
      <c r="G2999">
        <v>7.2</v>
      </c>
      <c r="H2999">
        <v>2122561</v>
      </c>
      <c r="I2999">
        <v>6000000</v>
      </c>
      <c r="J2999">
        <f t="shared" si="46"/>
        <v>-3877439</v>
      </c>
      <c r="K2999">
        <f>Table1[[#This Row],[Profit]]*100/Table1[[#This Row],[budget]]</f>
        <v>-64.623983333333328</v>
      </c>
      <c r="M2999" t="s">
        <v>2286</v>
      </c>
    </row>
    <row r="3000" spans="1:15" x14ac:dyDescent="0.45">
      <c r="A3000" t="s">
        <v>802</v>
      </c>
      <c r="B3000">
        <v>107</v>
      </c>
      <c r="C3000" t="s">
        <v>456</v>
      </c>
      <c r="D3000" t="s">
        <v>3417</v>
      </c>
      <c r="E3000" t="s">
        <v>11</v>
      </c>
      <c r="F3000">
        <v>2000</v>
      </c>
      <c r="G3000">
        <v>7.4</v>
      </c>
      <c r="H3000">
        <v>19389454</v>
      </c>
      <c r="I3000">
        <v>55000000</v>
      </c>
      <c r="J3000">
        <f t="shared" si="46"/>
        <v>-35610546</v>
      </c>
      <c r="K3000">
        <f>Table1[[#This Row],[Profit]]*100/Table1[[#This Row],[budget]]</f>
        <v>-64.746447272727266</v>
      </c>
      <c r="M3000" t="s">
        <v>589</v>
      </c>
    </row>
    <row r="3001" spans="1:15" x14ac:dyDescent="0.45">
      <c r="A3001" t="s">
        <v>417</v>
      </c>
      <c r="B3001">
        <v>138</v>
      </c>
      <c r="C3001" t="s">
        <v>402</v>
      </c>
      <c r="D3001" t="s">
        <v>2891</v>
      </c>
      <c r="E3001" t="s">
        <v>11</v>
      </c>
      <c r="F3001">
        <v>2002</v>
      </c>
      <c r="G3001">
        <v>6.7</v>
      </c>
      <c r="H3001">
        <v>35168677</v>
      </c>
      <c r="I3001">
        <v>100000000</v>
      </c>
      <c r="J3001">
        <f t="shared" si="46"/>
        <v>-64831323</v>
      </c>
      <c r="K3001">
        <f>Table1[[#This Row],[Profit]]*100/Table1[[#This Row],[budget]]</f>
        <v>-64.831322999999998</v>
      </c>
      <c r="M3001" t="s">
        <v>6367</v>
      </c>
      <c r="N3001" t="s">
        <v>1426</v>
      </c>
      <c r="O3001" t="s">
        <v>6368</v>
      </c>
    </row>
    <row r="3002" spans="1:15" x14ac:dyDescent="0.45">
      <c r="A3002" t="s">
        <v>154</v>
      </c>
      <c r="B3002">
        <v>122</v>
      </c>
      <c r="C3002" t="s">
        <v>680</v>
      </c>
      <c r="D3002" t="s">
        <v>4236</v>
      </c>
      <c r="E3002" t="s">
        <v>11</v>
      </c>
      <c r="F3002">
        <v>2007</v>
      </c>
      <c r="G3002">
        <v>6.8</v>
      </c>
      <c r="H3002">
        <v>9664316</v>
      </c>
      <c r="I3002">
        <v>27500000</v>
      </c>
      <c r="J3002">
        <f t="shared" si="46"/>
        <v>-17835684</v>
      </c>
      <c r="K3002">
        <f>Table1[[#This Row],[Profit]]*100/Table1[[#This Row],[budget]]</f>
        <v>-64.857032727272724</v>
      </c>
      <c r="M3002" t="s">
        <v>1426</v>
      </c>
    </row>
    <row r="3003" spans="1:15" x14ac:dyDescent="0.45">
      <c r="A3003" t="s">
        <v>552</v>
      </c>
      <c r="B3003">
        <v>124</v>
      </c>
      <c r="C3003" t="s">
        <v>988</v>
      </c>
      <c r="D3003" t="s">
        <v>4446</v>
      </c>
      <c r="E3003" t="s">
        <v>11</v>
      </c>
      <c r="F3003">
        <v>1999</v>
      </c>
      <c r="G3003">
        <v>5.4</v>
      </c>
      <c r="H3003">
        <v>8427204</v>
      </c>
      <c r="I3003">
        <v>24000000</v>
      </c>
      <c r="J3003">
        <f t="shared" si="46"/>
        <v>-15572796</v>
      </c>
      <c r="K3003">
        <f>Table1[[#This Row],[Profit]]*100/Table1[[#This Row],[budget]]</f>
        <v>-64.886650000000003</v>
      </c>
      <c r="M3003" t="s">
        <v>589</v>
      </c>
      <c r="N3003" t="s">
        <v>6361</v>
      </c>
    </row>
    <row r="3004" spans="1:15" x14ac:dyDescent="0.45">
      <c r="A3004" t="s">
        <v>214</v>
      </c>
      <c r="B3004">
        <v>115</v>
      </c>
      <c r="C3004" t="s">
        <v>354</v>
      </c>
      <c r="D3004" t="s">
        <v>2881</v>
      </c>
      <c r="E3004" t="s">
        <v>11</v>
      </c>
      <c r="F3004">
        <v>2010</v>
      </c>
      <c r="G3004">
        <v>6.9</v>
      </c>
      <c r="H3004">
        <v>35024475</v>
      </c>
      <c r="I3004">
        <v>100000000</v>
      </c>
      <c r="J3004">
        <f t="shared" si="46"/>
        <v>-64975525</v>
      </c>
      <c r="K3004">
        <f>Table1[[#This Row],[Profit]]*100/Table1[[#This Row],[budget]]</f>
        <v>-64.975525000000005</v>
      </c>
      <c r="M3004" t="s">
        <v>589</v>
      </c>
      <c r="N3004" t="s">
        <v>1426</v>
      </c>
      <c r="O3004" t="s">
        <v>6368</v>
      </c>
    </row>
    <row r="3005" spans="1:15" x14ac:dyDescent="0.45">
      <c r="A3005" t="s">
        <v>1639</v>
      </c>
      <c r="B3005">
        <v>111</v>
      </c>
      <c r="C3005" t="s">
        <v>589</v>
      </c>
      <c r="D3005" t="s">
        <v>4736</v>
      </c>
      <c r="E3005" t="s">
        <v>11</v>
      </c>
      <c r="F3005">
        <v>2016</v>
      </c>
      <c r="G3005">
        <v>5.4</v>
      </c>
      <c r="H3005">
        <v>6462576</v>
      </c>
      <c r="I3005">
        <v>18500000</v>
      </c>
      <c r="J3005">
        <f t="shared" si="46"/>
        <v>-12037424</v>
      </c>
      <c r="K3005">
        <f>Table1[[#This Row],[Profit]]*100/Table1[[#This Row],[budget]]</f>
        <v>-65.067156756756759</v>
      </c>
    </row>
    <row r="3006" spans="1:15" x14ac:dyDescent="0.45">
      <c r="A3006" t="s">
        <v>2073</v>
      </c>
      <c r="B3006">
        <v>116</v>
      </c>
      <c r="C3006" t="s">
        <v>680</v>
      </c>
      <c r="D3006" t="s">
        <v>5616</v>
      </c>
      <c r="E3006" t="s">
        <v>11</v>
      </c>
      <c r="F3006">
        <v>2013</v>
      </c>
      <c r="G3006">
        <v>6.9</v>
      </c>
      <c r="H3006">
        <v>2268296</v>
      </c>
      <c r="I3006">
        <v>6500000</v>
      </c>
      <c r="J3006">
        <f t="shared" si="46"/>
        <v>-4231704</v>
      </c>
      <c r="K3006">
        <f>Table1[[#This Row],[Profit]]*100/Table1[[#This Row],[budget]]</f>
        <v>-65.103138461538464</v>
      </c>
      <c r="M3006" t="s">
        <v>1426</v>
      </c>
    </row>
    <row r="3007" spans="1:15" x14ac:dyDescent="0.45">
      <c r="A3007" t="s">
        <v>1727</v>
      </c>
      <c r="B3007">
        <v>105</v>
      </c>
      <c r="C3007" t="s">
        <v>357</v>
      </c>
      <c r="D3007" t="s">
        <v>5006</v>
      </c>
      <c r="E3007" t="s">
        <v>11</v>
      </c>
      <c r="F3007">
        <v>2000</v>
      </c>
      <c r="G3007">
        <v>4.5999999999999996</v>
      </c>
      <c r="H3007">
        <v>5217498</v>
      </c>
      <c r="I3007">
        <v>15000000</v>
      </c>
      <c r="J3007">
        <f t="shared" si="46"/>
        <v>-9782502</v>
      </c>
      <c r="K3007">
        <f>Table1[[#This Row],[Profit]]*100/Table1[[#This Row],[budget]]</f>
        <v>-65.216679999999997</v>
      </c>
      <c r="M3007" t="s">
        <v>6366</v>
      </c>
      <c r="N3007" t="s">
        <v>1426</v>
      </c>
    </row>
    <row r="3008" spans="1:15" x14ac:dyDescent="0.45">
      <c r="A3008" t="s">
        <v>1204</v>
      </c>
      <c r="B3008">
        <v>99</v>
      </c>
      <c r="C3008" t="s">
        <v>259</v>
      </c>
      <c r="D3008" t="s">
        <v>5671</v>
      </c>
      <c r="E3008" t="s">
        <v>11</v>
      </c>
      <c r="F3008">
        <v>2008</v>
      </c>
      <c r="G3008">
        <v>7</v>
      </c>
      <c r="H3008">
        <v>2077046</v>
      </c>
      <c r="I3008">
        <v>6000000</v>
      </c>
      <c r="J3008">
        <f t="shared" si="46"/>
        <v>-3922954</v>
      </c>
      <c r="K3008">
        <f>Table1[[#This Row],[Profit]]*100/Table1[[#This Row],[budget]]</f>
        <v>-65.382566666666662</v>
      </c>
      <c r="M3008" t="s">
        <v>589</v>
      </c>
      <c r="N3008" t="s">
        <v>2286</v>
      </c>
    </row>
    <row r="3009" spans="1:16" x14ac:dyDescent="0.45">
      <c r="A3009" t="s">
        <v>1591</v>
      </c>
      <c r="B3009">
        <v>121</v>
      </c>
      <c r="C3009" t="s">
        <v>680</v>
      </c>
      <c r="D3009" t="s">
        <v>5775</v>
      </c>
      <c r="E3009" t="s">
        <v>11</v>
      </c>
      <c r="F3009">
        <v>2011</v>
      </c>
      <c r="G3009">
        <v>7.4</v>
      </c>
      <c r="H3009">
        <v>1729969</v>
      </c>
      <c r="I3009">
        <v>5000000</v>
      </c>
      <c r="J3009">
        <f t="shared" si="46"/>
        <v>-3270031</v>
      </c>
      <c r="K3009">
        <f>Table1[[#This Row],[Profit]]*100/Table1[[#This Row],[budget]]</f>
        <v>-65.400620000000004</v>
      </c>
      <c r="M3009" t="s">
        <v>1426</v>
      </c>
    </row>
    <row r="3010" spans="1:16" x14ac:dyDescent="0.45">
      <c r="A3010" t="s">
        <v>316</v>
      </c>
      <c r="B3010">
        <v>109</v>
      </c>
      <c r="C3010" t="s">
        <v>358</v>
      </c>
      <c r="D3010" t="s">
        <v>3783</v>
      </c>
      <c r="E3010" t="s">
        <v>11</v>
      </c>
      <c r="F3010">
        <v>2009</v>
      </c>
      <c r="G3010">
        <v>5.9</v>
      </c>
      <c r="H3010">
        <v>13838130</v>
      </c>
      <c r="I3010">
        <v>40000000</v>
      </c>
      <c r="J3010">
        <f t="shared" ref="J3010:J3073" si="47">H3010-I3010</f>
        <v>-26161870</v>
      </c>
      <c r="K3010">
        <f>Table1[[#This Row],[Profit]]*100/Table1[[#This Row],[budget]]</f>
        <v>-65.404674999999997</v>
      </c>
      <c r="M3010" t="s">
        <v>178</v>
      </c>
      <c r="N3010" t="s">
        <v>6364</v>
      </c>
      <c r="O3010" t="s">
        <v>1426</v>
      </c>
    </row>
    <row r="3011" spans="1:16" x14ac:dyDescent="0.45">
      <c r="A3011" t="s">
        <v>647</v>
      </c>
      <c r="B3011">
        <v>128</v>
      </c>
      <c r="C3011" t="s">
        <v>159</v>
      </c>
      <c r="D3011" t="s">
        <v>3622</v>
      </c>
      <c r="E3011" t="s">
        <v>11</v>
      </c>
      <c r="F3011">
        <v>2010</v>
      </c>
      <c r="G3011">
        <v>7.2</v>
      </c>
      <c r="H3011">
        <v>15523168</v>
      </c>
      <c r="I3011">
        <v>45000000</v>
      </c>
      <c r="J3011">
        <f t="shared" si="47"/>
        <v>-29476832</v>
      </c>
      <c r="K3011">
        <f>Table1[[#This Row],[Profit]]*100/Table1[[#This Row],[budget]]</f>
        <v>-65.504071111111116</v>
      </c>
      <c r="M3011" t="s">
        <v>1426</v>
      </c>
    </row>
    <row r="3012" spans="1:16" x14ac:dyDescent="0.45">
      <c r="A3012" t="s">
        <v>2314</v>
      </c>
      <c r="B3012">
        <v>96</v>
      </c>
      <c r="C3012" t="s">
        <v>2315</v>
      </c>
      <c r="D3012" t="s">
        <v>5989</v>
      </c>
      <c r="E3012" t="s">
        <v>11</v>
      </c>
      <c r="F3012">
        <v>1989</v>
      </c>
      <c r="G3012">
        <v>5.0999999999999996</v>
      </c>
      <c r="H3012">
        <v>792966</v>
      </c>
      <c r="I3012">
        <v>2300000</v>
      </c>
      <c r="J3012">
        <f t="shared" si="47"/>
        <v>-1507034</v>
      </c>
      <c r="K3012">
        <f>Table1[[#This Row],[Profit]]*100/Table1[[#This Row],[budget]]</f>
        <v>-65.523217391304343</v>
      </c>
      <c r="M3012" t="s">
        <v>302</v>
      </c>
      <c r="N3012" t="s">
        <v>999</v>
      </c>
      <c r="O3012" t="s">
        <v>1630</v>
      </c>
    </row>
    <row r="3013" spans="1:16" x14ac:dyDescent="0.45">
      <c r="A3013" t="s">
        <v>269</v>
      </c>
      <c r="B3013">
        <v>132</v>
      </c>
      <c r="C3013" t="s">
        <v>511</v>
      </c>
      <c r="D3013" t="s">
        <v>4421</v>
      </c>
      <c r="E3013" t="s">
        <v>11</v>
      </c>
      <c r="F3013">
        <v>1984</v>
      </c>
      <c r="G3013">
        <v>7</v>
      </c>
      <c r="H3013">
        <v>8600000</v>
      </c>
      <c r="I3013">
        <v>25000000</v>
      </c>
      <c r="J3013">
        <f t="shared" si="47"/>
        <v>-16400000</v>
      </c>
      <c r="K3013">
        <f>Table1[[#This Row],[Profit]]*100/Table1[[#This Row],[budget]]</f>
        <v>-65.599999999999994</v>
      </c>
      <c r="M3013" t="s">
        <v>178</v>
      </c>
      <c r="N3013" t="s">
        <v>589</v>
      </c>
      <c r="O3013" t="s">
        <v>6367</v>
      </c>
      <c r="P3013" t="s">
        <v>2286</v>
      </c>
    </row>
    <row r="3014" spans="1:16" x14ac:dyDescent="0.45">
      <c r="A3014" t="s">
        <v>1602</v>
      </c>
      <c r="B3014">
        <v>95</v>
      </c>
      <c r="C3014" t="s">
        <v>357</v>
      </c>
      <c r="D3014" t="s">
        <v>5944</v>
      </c>
      <c r="E3014" t="s">
        <v>11</v>
      </c>
      <c r="F3014">
        <v>2010</v>
      </c>
      <c r="G3014">
        <v>7</v>
      </c>
      <c r="H3014">
        <v>1028658</v>
      </c>
      <c r="I3014">
        <v>3000000</v>
      </c>
      <c r="J3014">
        <f t="shared" si="47"/>
        <v>-1971342</v>
      </c>
      <c r="K3014">
        <f>Table1[[#This Row],[Profit]]*100/Table1[[#This Row],[budget]]</f>
        <v>-65.711399999999998</v>
      </c>
      <c r="M3014" t="s">
        <v>6366</v>
      </c>
      <c r="N3014" t="s">
        <v>1426</v>
      </c>
    </row>
    <row r="3015" spans="1:16" x14ac:dyDescent="0.45">
      <c r="A3015" t="s">
        <v>863</v>
      </c>
      <c r="B3015">
        <v>106</v>
      </c>
      <c r="C3015" t="s">
        <v>478</v>
      </c>
      <c r="D3015" t="s">
        <v>3863</v>
      </c>
      <c r="E3015" t="s">
        <v>11</v>
      </c>
      <c r="F3015">
        <v>1997</v>
      </c>
      <c r="G3015">
        <v>7.8</v>
      </c>
      <c r="H3015">
        <v>12339633</v>
      </c>
      <c r="I3015">
        <v>36000000</v>
      </c>
      <c r="J3015">
        <f t="shared" si="47"/>
        <v>-23660367</v>
      </c>
      <c r="K3015">
        <f>Table1[[#This Row],[Profit]]*100/Table1[[#This Row],[budget]]</f>
        <v>-65.723241666666667</v>
      </c>
      <c r="M3015" t="s">
        <v>1630</v>
      </c>
      <c r="N3015" t="s">
        <v>1426</v>
      </c>
    </row>
    <row r="3016" spans="1:16" x14ac:dyDescent="0.45">
      <c r="A3016" t="s">
        <v>519</v>
      </c>
      <c r="B3016">
        <v>92</v>
      </c>
      <c r="C3016" t="s">
        <v>60</v>
      </c>
      <c r="D3016" t="s">
        <v>3058</v>
      </c>
      <c r="E3016" t="s">
        <v>11</v>
      </c>
      <c r="F3016">
        <v>2000</v>
      </c>
      <c r="G3016">
        <v>4.0999999999999996</v>
      </c>
      <c r="H3016">
        <v>26000610</v>
      </c>
      <c r="I3016">
        <v>76000000</v>
      </c>
      <c r="J3016">
        <f t="shared" si="47"/>
        <v>-49999390</v>
      </c>
      <c r="K3016">
        <f>Table1[[#This Row],[Profit]]*100/Table1[[#This Row],[budget]]</f>
        <v>-65.788671052631585</v>
      </c>
      <c r="M3016" t="s">
        <v>6362</v>
      </c>
      <c r="N3016" t="s">
        <v>302</v>
      </c>
      <c r="O3016" t="s">
        <v>6363</v>
      </c>
      <c r="P3016" t="s">
        <v>6364</v>
      </c>
    </row>
    <row r="3017" spans="1:16" x14ac:dyDescent="0.45">
      <c r="A3017" t="s">
        <v>1532</v>
      </c>
      <c r="B3017">
        <v>125</v>
      </c>
      <c r="C3017" t="s">
        <v>359</v>
      </c>
      <c r="D3017" t="s">
        <v>5268</v>
      </c>
      <c r="E3017" t="s">
        <v>11</v>
      </c>
      <c r="F3017">
        <v>2004</v>
      </c>
      <c r="G3017">
        <v>7.7</v>
      </c>
      <c r="H3017">
        <v>3753806</v>
      </c>
      <c r="I3017">
        <v>11000000</v>
      </c>
      <c r="J3017">
        <f t="shared" si="47"/>
        <v>-7246194</v>
      </c>
      <c r="K3017">
        <f>Table1[[#This Row],[Profit]]*100/Table1[[#This Row],[budget]]</f>
        <v>-65.874490909090909</v>
      </c>
      <c r="M3017" t="s">
        <v>589</v>
      </c>
    </row>
    <row r="3018" spans="1:16" x14ac:dyDescent="0.45">
      <c r="A3018" t="s">
        <v>189</v>
      </c>
      <c r="B3018">
        <v>107</v>
      </c>
      <c r="C3018" t="s">
        <v>589</v>
      </c>
      <c r="D3018" t="s">
        <v>5065</v>
      </c>
      <c r="E3018" t="s">
        <v>11</v>
      </c>
      <c r="F3018">
        <v>1999</v>
      </c>
      <c r="G3018">
        <v>6.6</v>
      </c>
      <c r="H3018">
        <v>4741987</v>
      </c>
      <c r="I3018">
        <v>14000000</v>
      </c>
      <c r="J3018">
        <f t="shared" si="47"/>
        <v>-9258013</v>
      </c>
      <c r="K3018">
        <f>Table1[[#This Row],[Profit]]*100/Table1[[#This Row],[budget]]</f>
        <v>-66.128664285714279</v>
      </c>
    </row>
    <row r="3019" spans="1:16" x14ac:dyDescent="0.45">
      <c r="A3019" t="s">
        <v>1252</v>
      </c>
      <c r="B3019">
        <v>86</v>
      </c>
      <c r="C3019" t="s">
        <v>521</v>
      </c>
      <c r="D3019" t="s">
        <v>4150</v>
      </c>
      <c r="E3019" t="s">
        <v>11</v>
      </c>
      <c r="F3019">
        <v>2011</v>
      </c>
      <c r="G3019">
        <v>4.8</v>
      </c>
      <c r="H3019">
        <v>10134754</v>
      </c>
      <c r="I3019">
        <v>30000000</v>
      </c>
      <c r="J3019">
        <f t="shared" si="47"/>
        <v>-19865246</v>
      </c>
      <c r="K3019">
        <f>Table1[[#This Row],[Profit]]*100/Table1[[#This Row],[budget]]</f>
        <v>-66.217486666666673</v>
      </c>
      <c r="M3019" t="s">
        <v>302</v>
      </c>
      <c r="N3019" t="s">
        <v>6363</v>
      </c>
    </row>
    <row r="3020" spans="1:16" x14ac:dyDescent="0.45">
      <c r="A3020" t="s">
        <v>315</v>
      </c>
      <c r="B3020">
        <v>116</v>
      </c>
      <c r="C3020" t="s">
        <v>780</v>
      </c>
      <c r="D3020" t="s">
        <v>3403</v>
      </c>
      <c r="E3020" t="s">
        <v>11</v>
      </c>
      <c r="F3020">
        <v>1996</v>
      </c>
      <c r="G3020">
        <v>5.8</v>
      </c>
      <c r="H3020">
        <v>18573791</v>
      </c>
      <c r="I3020">
        <v>55000000</v>
      </c>
      <c r="J3020">
        <f t="shared" si="47"/>
        <v>-36426209</v>
      </c>
      <c r="K3020">
        <f>Table1[[#This Row],[Profit]]*100/Table1[[#This Row],[budget]]</f>
        <v>-66.229470909090907</v>
      </c>
      <c r="M3020" t="s">
        <v>589</v>
      </c>
      <c r="N3020" t="s">
        <v>6361</v>
      </c>
      <c r="O3020" t="s">
        <v>1426</v>
      </c>
    </row>
    <row r="3021" spans="1:16" x14ac:dyDescent="0.45">
      <c r="A3021" t="s">
        <v>2103</v>
      </c>
      <c r="B3021">
        <v>95</v>
      </c>
      <c r="C3021" t="s">
        <v>859</v>
      </c>
      <c r="D3021" t="s">
        <v>5670</v>
      </c>
      <c r="E3021" t="s">
        <v>11</v>
      </c>
      <c r="F3021">
        <v>2001</v>
      </c>
      <c r="G3021">
        <v>5.8</v>
      </c>
      <c r="H3021">
        <v>2025238</v>
      </c>
      <c r="I3021">
        <v>6000000</v>
      </c>
      <c r="J3021">
        <f t="shared" si="47"/>
        <v>-3974762</v>
      </c>
      <c r="K3021">
        <f>Table1[[#This Row],[Profit]]*100/Table1[[#This Row],[budget]]</f>
        <v>-66.24603333333333</v>
      </c>
      <c r="M3021" t="s">
        <v>6359</v>
      </c>
      <c r="N3021" t="s">
        <v>589</v>
      </c>
      <c r="O3021" t="s">
        <v>1426</v>
      </c>
    </row>
    <row r="3022" spans="1:16" x14ac:dyDescent="0.45">
      <c r="A3022" t="s">
        <v>356</v>
      </c>
      <c r="B3022">
        <v>99</v>
      </c>
      <c r="C3022" t="s">
        <v>642</v>
      </c>
      <c r="D3022" t="s">
        <v>5576</v>
      </c>
      <c r="E3022" t="s">
        <v>11</v>
      </c>
      <c r="F3022">
        <v>2008</v>
      </c>
      <c r="G3022">
        <v>6.8</v>
      </c>
      <c r="H3022">
        <v>2344847</v>
      </c>
      <c r="I3022">
        <v>7000000</v>
      </c>
      <c r="J3022">
        <f t="shared" si="47"/>
        <v>-4655153</v>
      </c>
      <c r="K3022">
        <f>Table1[[#This Row],[Profit]]*100/Table1[[#This Row],[budget]]</f>
        <v>-66.502185714285716</v>
      </c>
      <c r="M3022" t="s">
        <v>6361</v>
      </c>
    </row>
    <row r="3023" spans="1:16" x14ac:dyDescent="0.45">
      <c r="A3023" t="s">
        <v>1881</v>
      </c>
      <c r="B3023">
        <v>128</v>
      </c>
      <c r="C3023" t="s">
        <v>337</v>
      </c>
      <c r="D3023" t="s">
        <v>5231</v>
      </c>
      <c r="E3023" t="s">
        <v>897</v>
      </c>
      <c r="F3023">
        <v>2010</v>
      </c>
      <c r="G3023">
        <v>8</v>
      </c>
      <c r="H3023">
        <v>4018695</v>
      </c>
      <c r="I3023">
        <v>12000000</v>
      </c>
      <c r="J3023">
        <f t="shared" si="47"/>
        <v>-7981305</v>
      </c>
      <c r="K3023">
        <f>Table1[[#This Row],[Profit]]*100/Table1[[#This Row],[budget]]</f>
        <v>-66.510874999999999</v>
      </c>
      <c r="M3023" t="s">
        <v>589</v>
      </c>
      <c r="N3023" t="s">
        <v>1426</v>
      </c>
    </row>
    <row r="3024" spans="1:16" x14ac:dyDescent="0.45">
      <c r="A3024" t="s">
        <v>1664</v>
      </c>
      <c r="B3024">
        <v>107</v>
      </c>
      <c r="C3024" t="s">
        <v>1728</v>
      </c>
      <c r="D3024" t="s">
        <v>5007</v>
      </c>
      <c r="E3024" t="s">
        <v>11</v>
      </c>
      <c r="F3024">
        <v>2005</v>
      </c>
      <c r="G3024">
        <v>7.5</v>
      </c>
      <c r="H3024">
        <v>5023275</v>
      </c>
      <c r="I3024">
        <v>15000000</v>
      </c>
      <c r="J3024">
        <f t="shared" si="47"/>
        <v>-9976725</v>
      </c>
      <c r="K3024">
        <f>Table1[[#This Row],[Profit]]*100/Table1[[#This Row],[budget]]</f>
        <v>-66.511499999999998</v>
      </c>
      <c r="M3024" t="s">
        <v>6359</v>
      </c>
      <c r="N3024" t="s">
        <v>589</v>
      </c>
      <c r="O3024" t="s">
        <v>6366</v>
      </c>
      <c r="P3024" t="s">
        <v>1910</v>
      </c>
    </row>
    <row r="3025" spans="1:18" x14ac:dyDescent="0.45">
      <c r="A3025" t="s">
        <v>1042</v>
      </c>
      <c r="B3025">
        <v>106</v>
      </c>
      <c r="C3025" t="s">
        <v>589</v>
      </c>
      <c r="D3025" t="s">
        <v>3782</v>
      </c>
      <c r="E3025" t="s">
        <v>11</v>
      </c>
      <c r="F3025">
        <v>1999</v>
      </c>
      <c r="G3025">
        <v>6.3</v>
      </c>
      <c r="H3025">
        <v>13376506</v>
      </c>
      <c r="I3025">
        <v>40000000</v>
      </c>
      <c r="J3025">
        <f t="shared" si="47"/>
        <v>-26623494</v>
      </c>
      <c r="K3025">
        <f>Table1[[#This Row],[Profit]]*100/Table1[[#This Row],[budget]]</f>
        <v>-66.558734999999999</v>
      </c>
    </row>
    <row r="3026" spans="1:18" x14ac:dyDescent="0.45">
      <c r="A3026" t="s">
        <v>30</v>
      </c>
      <c r="B3026">
        <v>114</v>
      </c>
      <c r="C3026" t="s">
        <v>41</v>
      </c>
      <c r="D3026" t="s">
        <v>2619</v>
      </c>
      <c r="E3026" t="s">
        <v>11</v>
      </c>
      <c r="F3026">
        <v>2013</v>
      </c>
      <c r="G3026">
        <v>6.3</v>
      </c>
      <c r="H3026">
        <v>65171860</v>
      </c>
      <c r="I3026">
        <v>195000000</v>
      </c>
      <c r="J3026">
        <f t="shared" si="47"/>
        <v>-129828140</v>
      </c>
      <c r="K3026">
        <f>Table1[[#This Row],[Profit]]*100/Table1[[#This Row],[budget]]</f>
        <v>-66.57853333333334</v>
      </c>
      <c r="M3026" t="s">
        <v>6364</v>
      </c>
    </row>
    <row r="3027" spans="1:18" x14ac:dyDescent="0.45">
      <c r="A3027" t="s">
        <v>874</v>
      </c>
      <c r="B3027">
        <v>99</v>
      </c>
      <c r="C3027" t="s">
        <v>875</v>
      </c>
      <c r="D3027" t="s">
        <v>3531</v>
      </c>
      <c r="E3027" t="s">
        <v>11</v>
      </c>
      <c r="F3027">
        <v>1994</v>
      </c>
      <c r="G3027">
        <v>5.9</v>
      </c>
      <c r="H3027">
        <v>16671505</v>
      </c>
      <c r="I3027">
        <v>50000000</v>
      </c>
      <c r="J3027">
        <f t="shared" si="47"/>
        <v>-33328495</v>
      </c>
      <c r="K3027">
        <f>Table1[[#This Row],[Profit]]*100/Table1[[#This Row],[budget]]</f>
        <v>-66.656989999999993</v>
      </c>
      <c r="M3027" t="s">
        <v>302</v>
      </c>
      <c r="N3027" t="s">
        <v>6359</v>
      </c>
      <c r="O3027" t="s">
        <v>589</v>
      </c>
      <c r="P3027" t="s">
        <v>6363</v>
      </c>
    </row>
    <row r="3028" spans="1:18" x14ac:dyDescent="0.45">
      <c r="A3028" t="s">
        <v>1936</v>
      </c>
      <c r="B3028">
        <v>111</v>
      </c>
      <c r="C3028" t="s">
        <v>891</v>
      </c>
      <c r="D3028" t="s">
        <v>5359</v>
      </c>
      <c r="E3028" t="s">
        <v>11</v>
      </c>
      <c r="F3028">
        <v>2012</v>
      </c>
      <c r="G3028">
        <v>5.5</v>
      </c>
      <c r="H3028">
        <v>3333823</v>
      </c>
      <c r="I3028">
        <v>10000000</v>
      </c>
      <c r="J3028">
        <f t="shared" si="47"/>
        <v>-6666177</v>
      </c>
      <c r="K3028">
        <f>Table1[[#This Row],[Profit]]*100/Table1[[#This Row],[budget]]</f>
        <v>-66.661770000000004</v>
      </c>
      <c r="M3028" t="s">
        <v>6366</v>
      </c>
      <c r="N3028" t="s">
        <v>1630</v>
      </c>
    </row>
    <row r="3029" spans="1:18" x14ac:dyDescent="0.45">
      <c r="A3029" t="s">
        <v>1588</v>
      </c>
      <c r="B3029">
        <v>108</v>
      </c>
      <c r="C3029" t="s">
        <v>13</v>
      </c>
      <c r="D3029" t="s">
        <v>4782</v>
      </c>
      <c r="E3029" t="s">
        <v>11</v>
      </c>
      <c r="F3029">
        <v>1981</v>
      </c>
      <c r="G3029">
        <v>6.7</v>
      </c>
      <c r="H3029">
        <v>6000000</v>
      </c>
      <c r="I3029">
        <v>18000000</v>
      </c>
      <c r="J3029">
        <f t="shared" si="47"/>
        <v>-12000000</v>
      </c>
      <c r="K3029">
        <f>Table1[[#This Row],[Profit]]*100/Table1[[#This Row],[budget]]</f>
        <v>-66.666666666666671</v>
      </c>
      <c r="M3029" t="s">
        <v>178</v>
      </c>
      <c r="N3029" t="s">
        <v>6364</v>
      </c>
    </row>
    <row r="3030" spans="1:18" x14ac:dyDescent="0.45">
      <c r="A3030" t="s">
        <v>829</v>
      </c>
      <c r="B3030">
        <v>83</v>
      </c>
      <c r="C3030" t="s">
        <v>1142</v>
      </c>
      <c r="D3030" t="s">
        <v>3949</v>
      </c>
      <c r="E3030" t="s">
        <v>11</v>
      </c>
      <c r="F3030">
        <v>2006</v>
      </c>
      <c r="G3030">
        <v>4.2</v>
      </c>
      <c r="H3030">
        <v>11631245</v>
      </c>
      <c r="I3030">
        <v>35000000</v>
      </c>
      <c r="J3030">
        <f t="shared" si="47"/>
        <v>-23368755</v>
      </c>
      <c r="K3030">
        <f>Table1[[#This Row],[Profit]]*100/Table1[[#This Row],[budget]]</f>
        <v>-66.767871428571425</v>
      </c>
      <c r="M3030" t="s">
        <v>178</v>
      </c>
      <c r="N3030" t="s">
        <v>6363</v>
      </c>
      <c r="O3030" t="s">
        <v>1630</v>
      </c>
    </row>
    <row r="3031" spans="1:18" x14ac:dyDescent="0.45">
      <c r="A3031" t="s">
        <v>2207</v>
      </c>
      <c r="B3031">
        <v>96</v>
      </c>
      <c r="C3031" t="s">
        <v>456</v>
      </c>
      <c r="D3031" t="s">
        <v>5835</v>
      </c>
      <c r="E3031" t="s">
        <v>11</v>
      </c>
      <c r="F3031">
        <v>2005</v>
      </c>
      <c r="G3031">
        <v>6.6</v>
      </c>
      <c r="H3031">
        <v>1325073</v>
      </c>
      <c r="I3031">
        <v>4000000</v>
      </c>
      <c r="J3031">
        <f t="shared" si="47"/>
        <v>-2674927</v>
      </c>
      <c r="K3031">
        <f>Table1[[#This Row],[Profit]]*100/Table1[[#This Row],[budget]]</f>
        <v>-66.873175000000003</v>
      </c>
      <c r="M3031" t="s">
        <v>589</v>
      </c>
    </row>
    <row r="3032" spans="1:18" x14ac:dyDescent="0.45">
      <c r="A3032" t="s">
        <v>118</v>
      </c>
      <c r="B3032">
        <v>90</v>
      </c>
      <c r="C3032" t="s">
        <v>121</v>
      </c>
      <c r="D3032" t="s">
        <v>3166</v>
      </c>
      <c r="E3032" t="s">
        <v>11</v>
      </c>
      <c r="F3032">
        <v>1999</v>
      </c>
      <c r="G3032">
        <v>8</v>
      </c>
      <c r="H3032">
        <v>23159305</v>
      </c>
      <c r="I3032">
        <v>70000000</v>
      </c>
      <c r="J3032">
        <f t="shared" si="47"/>
        <v>-46840695</v>
      </c>
      <c r="K3032">
        <f>Table1[[#This Row],[Profit]]*100/Table1[[#This Row],[budget]]</f>
        <v>-66.915278571428573</v>
      </c>
      <c r="M3032" t="s">
        <v>178</v>
      </c>
      <c r="N3032" t="s">
        <v>6362</v>
      </c>
      <c r="O3032" t="s">
        <v>302</v>
      </c>
      <c r="P3032" t="s">
        <v>589</v>
      </c>
      <c r="Q3032" t="s">
        <v>6363</v>
      </c>
      <c r="R3032" t="s">
        <v>1630</v>
      </c>
    </row>
    <row r="3033" spans="1:18" x14ac:dyDescent="0.45">
      <c r="A3033" t="s">
        <v>1729</v>
      </c>
      <c r="B3033">
        <v>120</v>
      </c>
      <c r="C3033" t="s">
        <v>586</v>
      </c>
      <c r="D3033" t="s">
        <v>5008</v>
      </c>
      <c r="E3033" t="s">
        <v>11</v>
      </c>
      <c r="F3033">
        <v>1999</v>
      </c>
      <c r="G3033">
        <v>6.5</v>
      </c>
      <c r="H3033">
        <v>4956401</v>
      </c>
      <c r="I3033">
        <v>15000000</v>
      </c>
      <c r="J3033">
        <f t="shared" si="47"/>
        <v>-10043599</v>
      </c>
      <c r="K3033">
        <f>Table1[[#This Row],[Profit]]*100/Table1[[#This Row],[budget]]</f>
        <v>-66.95732666666666</v>
      </c>
      <c r="M3033" t="s">
        <v>6368</v>
      </c>
    </row>
    <row r="3034" spans="1:18" x14ac:dyDescent="0.45">
      <c r="A3034" t="s">
        <v>1150</v>
      </c>
      <c r="B3034">
        <v>102</v>
      </c>
      <c r="C3034" t="s">
        <v>1151</v>
      </c>
      <c r="D3034" t="s">
        <v>3987</v>
      </c>
      <c r="E3034" t="s">
        <v>11</v>
      </c>
      <c r="F3034">
        <v>1999</v>
      </c>
      <c r="G3034">
        <v>5.2</v>
      </c>
      <c r="H3034">
        <v>11227940</v>
      </c>
      <c r="I3034">
        <v>34000000</v>
      </c>
      <c r="J3034">
        <f t="shared" si="47"/>
        <v>-22772060</v>
      </c>
      <c r="K3034">
        <f>Table1[[#This Row],[Profit]]*100/Table1[[#This Row],[budget]]</f>
        <v>-66.976647058823531</v>
      </c>
      <c r="M3034" t="s">
        <v>178</v>
      </c>
      <c r="N3034" t="s">
        <v>302</v>
      </c>
      <c r="O3034" t="s">
        <v>589</v>
      </c>
      <c r="P3034" t="s">
        <v>1426</v>
      </c>
    </row>
    <row r="3035" spans="1:18" x14ac:dyDescent="0.45">
      <c r="A3035" t="s">
        <v>902</v>
      </c>
      <c r="B3035">
        <v>75</v>
      </c>
      <c r="C3035" t="s">
        <v>60</v>
      </c>
      <c r="D3035" t="s">
        <v>3574</v>
      </c>
      <c r="E3035" t="s">
        <v>11</v>
      </c>
      <c r="F3035">
        <v>2006</v>
      </c>
      <c r="G3035">
        <v>4.5</v>
      </c>
      <c r="H3035">
        <v>15519841</v>
      </c>
      <c r="I3035">
        <v>47000000</v>
      </c>
      <c r="J3035">
        <f t="shared" si="47"/>
        <v>-31480159</v>
      </c>
      <c r="K3035">
        <f>Table1[[#This Row],[Profit]]*100/Table1[[#This Row],[budget]]</f>
        <v>-66.979061702127666</v>
      </c>
      <c r="M3035" t="s">
        <v>6362</v>
      </c>
      <c r="N3035" t="s">
        <v>302</v>
      </c>
      <c r="O3035" t="s">
        <v>6363</v>
      </c>
      <c r="P3035" t="s">
        <v>6364</v>
      </c>
    </row>
    <row r="3036" spans="1:18" x14ac:dyDescent="0.45">
      <c r="A3036" t="s">
        <v>648</v>
      </c>
      <c r="B3036">
        <v>103</v>
      </c>
      <c r="C3036" t="s">
        <v>525</v>
      </c>
      <c r="D3036" t="s">
        <v>3318</v>
      </c>
      <c r="E3036" t="s">
        <v>11</v>
      </c>
      <c r="F3036">
        <v>2008</v>
      </c>
      <c r="G3036">
        <v>4.8</v>
      </c>
      <c r="H3036">
        <v>19781879</v>
      </c>
      <c r="I3036">
        <v>60000000</v>
      </c>
      <c r="J3036">
        <f t="shared" si="47"/>
        <v>-40218121</v>
      </c>
      <c r="K3036">
        <f>Table1[[#This Row],[Profit]]*100/Table1[[#This Row],[budget]]</f>
        <v>-67.03020166666667</v>
      </c>
      <c r="M3036" t="s">
        <v>6359</v>
      </c>
      <c r="N3036" t="s">
        <v>6364</v>
      </c>
      <c r="O3036" t="s">
        <v>1426</v>
      </c>
    </row>
    <row r="3037" spans="1:18" x14ac:dyDescent="0.45">
      <c r="A3037" t="s">
        <v>1848</v>
      </c>
      <c r="B3037">
        <v>97</v>
      </c>
      <c r="C3037" t="s">
        <v>259</v>
      </c>
      <c r="D3037" t="s">
        <v>5212</v>
      </c>
      <c r="E3037" t="s">
        <v>11</v>
      </c>
      <c r="F3037">
        <v>2007</v>
      </c>
      <c r="G3037">
        <v>7</v>
      </c>
      <c r="H3037">
        <v>3950294</v>
      </c>
      <c r="I3037">
        <v>12000000</v>
      </c>
      <c r="J3037">
        <f t="shared" si="47"/>
        <v>-8049706</v>
      </c>
      <c r="K3037">
        <f>Table1[[#This Row],[Profit]]*100/Table1[[#This Row],[budget]]</f>
        <v>-67.080883333333333</v>
      </c>
      <c r="M3037" t="s">
        <v>589</v>
      </c>
      <c r="N3037" t="s">
        <v>2286</v>
      </c>
    </row>
    <row r="3038" spans="1:18" x14ac:dyDescent="0.45">
      <c r="A3038" t="s">
        <v>1763</v>
      </c>
      <c r="B3038">
        <v>95</v>
      </c>
      <c r="C3038" t="s">
        <v>297</v>
      </c>
      <c r="D3038" t="s">
        <v>5422</v>
      </c>
      <c r="E3038" t="s">
        <v>11</v>
      </c>
      <c r="F3038">
        <v>2007</v>
      </c>
      <c r="G3038">
        <v>6.2</v>
      </c>
      <c r="H3038">
        <v>2955039</v>
      </c>
      <c r="I3038">
        <v>9000000</v>
      </c>
      <c r="J3038">
        <f t="shared" si="47"/>
        <v>-6044961</v>
      </c>
      <c r="K3038">
        <f>Table1[[#This Row],[Profit]]*100/Table1[[#This Row],[budget]]</f>
        <v>-67.166233333333338</v>
      </c>
      <c r="M3038" t="s">
        <v>589</v>
      </c>
      <c r="N3038" t="s">
        <v>6361</v>
      </c>
    </row>
    <row r="3039" spans="1:18" x14ac:dyDescent="0.45">
      <c r="A3039" t="s">
        <v>1341</v>
      </c>
      <c r="B3039">
        <v>87</v>
      </c>
      <c r="C3039" t="s">
        <v>702</v>
      </c>
      <c r="D3039" t="s">
        <v>4662</v>
      </c>
      <c r="E3039" t="s">
        <v>11</v>
      </c>
      <c r="F3039">
        <v>2008</v>
      </c>
      <c r="G3039">
        <v>5.3</v>
      </c>
      <c r="H3039">
        <v>6563357</v>
      </c>
      <c r="I3039">
        <v>20000000</v>
      </c>
      <c r="J3039">
        <f t="shared" si="47"/>
        <v>-13436643</v>
      </c>
      <c r="K3039">
        <f>Table1[[#This Row],[Profit]]*100/Table1[[#This Row],[budget]]</f>
        <v>-67.183215000000004</v>
      </c>
      <c r="M3039" t="s">
        <v>302</v>
      </c>
    </row>
    <row r="3040" spans="1:18" x14ac:dyDescent="0.45">
      <c r="A3040" t="s">
        <v>56</v>
      </c>
      <c r="B3040">
        <v>127</v>
      </c>
      <c r="C3040" t="s">
        <v>693</v>
      </c>
      <c r="D3040" t="s">
        <v>4783</v>
      </c>
      <c r="E3040" t="s">
        <v>11</v>
      </c>
      <c r="F3040">
        <v>1994</v>
      </c>
      <c r="G3040">
        <v>7.9</v>
      </c>
      <c r="H3040">
        <v>5887457</v>
      </c>
      <c r="I3040">
        <v>18000000</v>
      </c>
      <c r="J3040">
        <f t="shared" si="47"/>
        <v>-12112543</v>
      </c>
      <c r="K3040">
        <f>Table1[[#This Row],[Profit]]*100/Table1[[#This Row],[budget]]</f>
        <v>-67.291905555555559</v>
      </c>
      <c r="M3040" t="s">
        <v>302</v>
      </c>
      <c r="N3040" t="s">
        <v>589</v>
      </c>
    </row>
    <row r="3041" spans="1:16" x14ac:dyDescent="0.45">
      <c r="A3041" t="s">
        <v>2164</v>
      </c>
      <c r="B3041">
        <v>89</v>
      </c>
      <c r="C3041" t="s">
        <v>2336</v>
      </c>
      <c r="D3041" t="s">
        <v>6031</v>
      </c>
      <c r="E3041" t="s">
        <v>11</v>
      </c>
      <c r="F3041">
        <v>2005</v>
      </c>
      <c r="G3041">
        <v>6.8</v>
      </c>
      <c r="H3041">
        <v>653621</v>
      </c>
      <c r="I3041">
        <v>2000000</v>
      </c>
      <c r="J3041">
        <f t="shared" si="47"/>
        <v>-1346379</v>
      </c>
      <c r="K3041">
        <f>Table1[[#This Row],[Profit]]*100/Table1[[#This Row],[budget]]</f>
        <v>-67.318950000000001</v>
      </c>
      <c r="M3041" t="s">
        <v>19</v>
      </c>
      <c r="N3041" t="s">
        <v>6367</v>
      </c>
    </row>
    <row r="3042" spans="1:16" x14ac:dyDescent="0.45">
      <c r="A3042" t="s">
        <v>1137</v>
      </c>
      <c r="B3042">
        <v>111</v>
      </c>
      <c r="C3042" t="s">
        <v>589</v>
      </c>
      <c r="D3042" t="s">
        <v>3942</v>
      </c>
      <c r="E3042" t="s">
        <v>11</v>
      </c>
      <c r="F3042">
        <v>2001</v>
      </c>
      <c r="G3042">
        <v>6.8</v>
      </c>
      <c r="H3042">
        <v>11405825</v>
      </c>
      <c r="I3042">
        <v>35000000</v>
      </c>
      <c r="J3042">
        <f t="shared" si="47"/>
        <v>-23594175</v>
      </c>
      <c r="K3042">
        <f>Table1[[#This Row],[Profit]]*100/Table1[[#This Row],[budget]]</f>
        <v>-67.411928571428575</v>
      </c>
    </row>
    <row r="3043" spans="1:16" x14ac:dyDescent="0.45">
      <c r="A3043" t="s">
        <v>345</v>
      </c>
      <c r="B3043">
        <v>112</v>
      </c>
      <c r="C3043" t="s">
        <v>48</v>
      </c>
      <c r="D3043" t="s">
        <v>4544</v>
      </c>
      <c r="E3043" t="s">
        <v>11</v>
      </c>
      <c r="F3043">
        <v>2002</v>
      </c>
      <c r="G3043">
        <v>6.7</v>
      </c>
      <c r="H3043">
        <v>6830957</v>
      </c>
      <c r="I3043">
        <v>21000000</v>
      </c>
      <c r="J3043">
        <f t="shared" si="47"/>
        <v>-14169043</v>
      </c>
      <c r="K3043">
        <f>Table1[[#This Row],[Profit]]*100/Table1[[#This Row],[budget]]</f>
        <v>-67.47163333333333</v>
      </c>
      <c r="M3043" t="s">
        <v>2286</v>
      </c>
    </row>
    <row r="3044" spans="1:16" x14ac:dyDescent="0.45">
      <c r="A3044" t="s">
        <v>1748</v>
      </c>
      <c r="B3044">
        <v>140</v>
      </c>
      <c r="C3044" t="s">
        <v>1807</v>
      </c>
      <c r="D3044" t="s">
        <v>5142</v>
      </c>
      <c r="E3044" t="s">
        <v>11</v>
      </c>
      <c r="F3044">
        <v>2000</v>
      </c>
      <c r="G3044">
        <v>8</v>
      </c>
      <c r="H3044">
        <v>4157491</v>
      </c>
      <c r="I3044">
        <v>12800000</v>
      </c>
      <c r="J3044">
        <f t="shared" si="47"/>
        <v>-8642509</v>
      </c>
      <c r="K3044">
        <f>Table1[[#This Row],[Profit]]*100/Table1[[#This Row],[budget]]</f>
        <v>-67.5196015625</v>
      </c>
      <c r="M3044" t="s">
        <v>589</v>
      </c>
      <c r="N3044" t="s">
        <v>6365</v>
      </c>
    </row>
    <row r="3045" spans="1:16" x14ac:dyDescent="0.45">
      <c r="A3045" t="s">
        <v>877</v>
      </c>
      <c r="B3045">
        <v>124</v>
      </c>
      <c r="C3045" t="s">
        <v>132</v>
      </c>
      <c r="D3045" t="s">
        <v>3329</v>
      </c>
      <c r="E3045" t="s">
        <v>11</v>
      </c>
      <c r="F3045">
        <v>2013</v>
      </c>
      <c r="G3045">
        <v>6.2</v>
      </c>
      <c r="H3045">
        <v>19445217</v>
      </c>
      <c r="I3045">
        <v>60000000</v>
      </c>
      <c r="J3045">
        <f t="shared" si="47"/>
        <v>-40554783</v>
      </c>
      <c r="K3045">
        <f>Table1[[#This Row],[Profit]]*100/Table1[[#This Row],[budget]]</f>
        <v>-67.591305000000006</v>
      </c>
      <c r="M3045" t="s">
        <v>6364</v>
      </c>
      <c r="N3045" t="s">
        <v>2286</v>
      </c>
    </row>
    <row r="3046" spans="1:16" x14ac:dyDescent="0.45">
      <c r="A3046" t="s">
        <v>941</v>
      </c>
      <c r="B3046">
        <v>98</v>
      </c>
      <c r="C3046" t="s">
        <v>1417</v>
      </c>
      <c r="D3046" t="s">
        <v>4477</v>
      </c>
      <c r="E3046" t="s">
        <v>11</v>
      </c>
      <c r="F3046">
        <v>1991</v>
      </c>
      <c r="G3046">
        <v>6</v>
      </c>
      <c r="H3046">
        <v>7434726</v>
      </c>
      <c r="I3046">
        <v>23000000</v>
      </c>
      <c r="J3046">
        <f t="shared" si="47"/>
        <v>-15565274</v>
      </c>
      <c r="K3046">
        <f>Table1[[#This Row],[Profit]]*100/Table1[[#This Row],[budget]]</f>
        <v>-67.675104347826093</v>
      </c>
      <c r="M3046" t="s">
        <v>6359</v>
      </c>
      <c r="N3046" t="s">
        <v>589</v>
      </c>
      <c r="O3046" t="s">
        <v>1426</v>
      </c>
      <c r="P3046" t="s">
        <v>1910</v>
      </c>
    </row>
    <row r="3047" spans="1:16" x14ac:dyDescent="0.45">
      <c r="A3047" t="s">
        <v>1301</v>
      </c>
      <c r="B3047">
        <v>99</v>
      </c>
      <c r="C3047" t="s">
        <v>396</v>
      </c>
      <c r="D3047" t="s">
        <v>4252</v>
      </c>
      <c r="E3047" t="s">
        <v>11</v>
      </c>
      <c r="F3047">
        <v>2004</v>
      </c>
      <c r="G3047">
        <v>5.9</v>
      </c>
      <c r="H3047">
        <v>8712564</v>
      </c>
      <c r="I3047">
        <v>27000000</v>
      </c>
      <c r="J3047">
        <f t="shared" si="47"/>
        <v>-18287436</v>
      </c>
      <c r="K3047">
        <f>Table1[[#This Row],[Profit]]*100/Table1[[#This Row],[budget]]</f>
        <v>-67.731244444444442</v>
      </c>
      <c r="M3047" t="s">
        <v>589</v>
      </c>
      <c r="N3047" t="s">
        <v>6366</v>
      </c>
      <c r="O3047" t="s">
        <v>1426</v>
      </c>
    </row>
    <row r="3048" spans="1:16" x14ac:dyDescent="0.45">
      <c r="A3048" t="s">
        <v>934</v>
      </c>
      <c r="B3048">
        <v>101</v>
      </c>
      <c r="C3048" t="s">
        <v>51</v>
      </c>
      <c r="D3048" t="s">
        <v>3167</v>
      </c>
      <c r="E3048" t="s">
        <v>11</v>
      </c>
      <c r="F3048">
        <v>2008</v>
      </c>
      <c r="G3048">
        <v>5.6</v>
      </c>
      <c r="H3048">
        <v>22531698</v>
      </c>
      <c r="I3048">
        <v>70000000</v>
      </c>
      <c r="J3048">
        <f t="shared" si="47"/>
        <v>-47468302</v>
      </c>
      <c r="K3048">
        <f>Table1[[#This Row],[Profit]]*100/Table1[[#This Row],[budget]]</f>
        <v>-67.811859999999996</v>
      </c>
      <c r="M3048" t="s">
        <v>178</v>
      </c>
      <c r="N3048" t="s">
        <v>1630</v>
      </c>
      <c r="O3048" t="s">
        <v>1426</v>
      </c>
    </row>
    <row r="3049" spans="1:16" x14ac:dyDescent="0.45">
      <c r="A3049" t="s">
        <v>1534</v>
      </c>
      <c r="B3049">
        <v>106</v>
      </c>
      <c r="C3049" t="s">
        <v>586</v>
      </c>
      <c r="D3049" t="s">
        <v>4663</v>
      </c>
      <c r="E3049" t="s">
        <v>11</v>
      </c>
      <c r="F3049">
        <v>2015</v>
      </c>
      <c r="G3049">
        <v>7.4</v>
      </c>
      <c r="H3049">
        <v>6420319</v>
      </c>
      <c r="I3049">
        <v>20000000</v>
      </c>
      <c r="J3049">
        <f t="shared" si="47"/>
        <v>-13579681</v>
      </c>
      <c r="K3049">
        <f>Table1[[#This Row],[Profit]]*100/Table1[[#This Row],[budget]]</f>
        <v>-67.898404999999997</v>
      </c>
      <c r="M3049" t="s">
        <v>6368</v>
      </c>
    </row>
    <row r="3050" spans="1:16" x14ac:dyDescent="0.45">
      <c r="A3050" t="s">
        <v>1532</v>
      </c>
      <c r="B3050">
        <v>129</v>
      </c>
      <c r="C3050" t="s">
        <v>456</v>
      </c>
      <c r="D3050" t="s">
        <v>5389</v>
      </c>
      <c r="E3050" t="s">
        <v>11</v>
      </c>
      <c r="F3050">
        <v>2010</v>
      </c>
      <c r="G3050">
        <v>7.3</v>
      </c>
      <c r="H3050">
        <v>3205244</v>
      </c>
      <c r="I3050">
        <v>10000000</v>
      </c>
      <c r="J3050">
        <f t="shared" si="47"/>
        <v>-6794756</v>
      </c>
      <c r="K3050">
        <f>Table1[[#This Row],[Profit]]*100/Table1[[#This Row],[budget]]</f>
        <v>-67.947559999999996</v>
      </c>
      <c r="M3050" t="s">
        <v>589</v>
      </c>
    </row>
    <row r="3051" spans="1:16" x14ac:dyDescent="0.45">
      <c r="A3051" t="s">
        <v>601</v>
      </c>
      <c r="B3051">
        <v>125</v>
      </c>
      <c r="C3051" t="s">
        <v>586</v>
      </c>
      <c r="D3051" t="s">
        <v>3255</v>
      </c>
      <c r="E3051" t="s">
        <v>11</v>
      </c>
      <c r="F3051">
        <v>2002</v>
      </c>
      <c r="G3051">
        <v>6.3</v>
      </c>
      <c r="H3051">
        <v>19076815</v>
      </c>
      <c r="I3051">
        <v>60000000</v>
      </c>
      <c r="J3051">
        <f t="shared" si="47"/>
        <v>-40923185</v>
      </c>
      <c r="K3051">
        <f>Table1[[#This Row],[Profit]]*100/Table1[[#This Row],[budget]]</f>
        <v>-68.205308333333335</v>
      </c>
      <c r="M3051" t="s">
        <v>6368</v>
      </c>
    </row>
    <row r="3052" spans="1:16" x14ac:dyDescent="0.45">
      <c r="A3052" t="s">
        <v>435</v>
      </c>
      <c r="B3052">
        <v>109</v>
      </c>
      <c r="C3052" t="s">
        <v>570</v>
      </c>
      <c r="D3052" t="s">
        <v>3338</v>
      </c>
      <c r="E3052" t="s">
        <v>11</v>
      </c>
      <c r="F3052">
        <v>2004</v>
      </c>
      <c r="G3052">
        <v>7.1</v>
      </c>
      <c r="H3052">
        <v>18947630</v>
      </c>
      <c r="I3052">
        <v>59660000</v>
      </c>
      <c r="J3052">
        <f t="shared" si="47"/>
        <v>-40712370</v>
      </c>
      <c r="K3052">
        <f>Table1[[#This Row],[Profit]]*100/Table1[[#This Row],[budget]]</f>
        <v>-68.240646999664762</v>
      </c>
      <c r="M3052" t="s">
        <v>589</v>
      </c>
      <c r="N3052" t="s">
        <v>6363</v>
      </c>
    </row>
    <row r="3053" spans="1:16" x14ac:dyDescent="0.45">
      <c r="A3053" t="s">
        <v>368</v>
      </c>
      <c r="B3053">
        <v>119</v>
      </c>
      <c r="C3053" t="s">
        <v>988</v>
      </c>
      <c r="D3053" t="s">
        <v>4219</v>
      </c>
      <c r="E3053" t="s">
        <v>11</v>
      </c>
      <c r="F3053">
        <v>1999</v>
      </c>
      <c r="G3053">
        <v>6.7</v>
      </c>
      <c r="H3053">
        <v>8888143</v>
      </c>
      <c r="I3053">
        <v>28000000</v>
      </c>
      <c r="J3053">
        <f t="shared" si="47"/>
        <v>-19111857</v>
      </c>
      <c r="K3053">
        <f>Table1[[#This Row],[Profit]]*100/Table1[[#This Row],[budget]]</f>
        <v>-68.256632142857143</v>
      </c>
      <c r="M3053" t="s">
        <v>589</v>
      </c>
      <c r="N3053" t="s">
        <v>6361</v>
      </c>
    </row>
    <row r="3054" spans="1:16" x14ac:dyDescent="0.45">
      <c r="A3054" t="s">
        <v>237</v>
      </c>
      <c r="B3054">
        <v>114</v>
      </c>
      <c r="C3054" t="s">
        <v>71</v>
      </c>
      <c r="D3054" t="s">
        <v>4785</v>
      </c>
      <c r="E3054" t="s">
        <v>11</v>
      </c>
      <c r="F3054">
        <v>2008</v>
      </c>
      <c r="G3054">
        <v>7.3</v>
      </c>
      <c r="H3054">
        <v>5694401</v>
      </c>
      <c r="I3054">
        <v>18000000</v>
      </c>
      <c r="J3054">
        <f t="shared" si="47"/>
        <v>-12305599</v>
      </c>
      <c r="K3054">
        <f>Table1[[#This Row],[Profit]]*100/Table1[[#This Row],[budget]]</f>
        <v>-68.364438888888884</v>
      </c>
      <c r="M3054" t="s">
        <v>6359</v>
      </c>
      <c r="N3054" t="s">
        <v>1426</v>
      </c>
    </row>
    <row r="3055" spans="1:16" x14ac:dyDescent="0.45">
      <c r="A3055" t="s">
        <v>2504</v>
      </c>
      <c r="B3055">
        <v>82</v>
      </c>
      <c r="C3055" t="s">
        <v>999</v>
      </c>
      <c r="D3055" t="s">
        <v>6252</v>
      </c>
      <c r="E3055" t="s">
        <v>1371</v>
      </c>
      <c r="F3055">
        <v>1981</v>
      </c>
      <c r="G3055">
        <v>6.9</v>
      </c>
      <c r="H3055">
        <v>126387</v>
      </c>
      <c r="I3055">
        <v>400000</v>
      </c>
      <c r="J3055">
        <f t="shared" si="47"/>
        <v>-273613</v>
      </c>
      <c r="K3055">
        <f>Table1[[#This Row],[Profit]]*100/Table1[[#This Row],[budget]]</f>
        <v>-68.40325</v>
      </c>
    </row>
    <row r="3056" spans="1:16" x14ac:dyDescent="0.45">
      <c r="A3056" t="s">
        <v>1655</v>
      </c>
      <c r="B3056">
        <v>112</v>
      </c>
      <c r="C3056" t="s">
        <v>887</v>
      </c>
      <c r="D3056" t="s">
        <v>4921</v>
      </c>
      <c r="E3056" t="s">
        <v>11</v>
      </c>
      <c r="F3056">
        <v>2000</v>
      </c>
      <c r="G3056">
        <v>6</v>
      </c>
      <c r="H3056">
        <v>4734235</v>
      </c>
      <c r="I3056">
        <v>15000000</v>
      </c>
      <c r="J3056">
        <f t="shared" si="47"/>
        <v>-10265765</v>
      </c>
      <c r="K3056">
        <f>Table1[[#This Row],[Profit]]*100/Table1[[#This Row],[budget]]</f>
        <v>-68.438433333333336</v>
      </c>
      <c r="M3056" t="s">
        <v>589</v>
      </c>
      <c r="N3056" t="s">
        <v>6360</v>
      </c>
    </row>
    <row r="3057" spans="1:16" x14ac:dyDescent="0.45">
      <c r="A3057" t="s">
        <v>1043</v>
      </c>
      <c r="B3057">
        <v>101</v>
      </c>
      <c r="C3057" t="s">
        <v>1044</v>
      </c>
      <c r="D3057" t="s">
        <v>3672</v>
      </c>
      <c r="E3057" t="s">
        <v>11</v>
      </c>
      <c r="F3057">
        <v>2002</v>
      </c>
      <c r="G3057">
        <v>3.3</v>
      </c>
      <c r="H3057">
        <v>13208023</v>
      </c>
      <c r="I3057">
        <v>42000000</v>
      </c>
      <c r="J3057">
        <f t="shared" si="47"/>
        <v>-28791977</v>
      </c>
      <c r="K3057">
        <f>Table1[[#This Row],[Profit]]*100/Table1[[#This Row],[budget]]</f>
        <v>-68.552326190476194</v>
      </c>
      <c r="M3057" t="s">
        <v>999</v>
      </c>
      <c r="N3057" t="s">
        <v>1426</v>
      </c>
    </row>
    <row r="3058" spans="1:16" x14ac:dyDescent="0.45">
      <c r="A3058" t="s">
        <v>1418</v>
      </c>
      <c r="B3058">
        <v>111</v>
      </c>
      <c r="C3058" t="s">
        <v>281</v>
      </c>
      <c r="D3058" t="s">
        <v>4709</v>
      </c>
      <c r="E3058" t="s">
        <v>265</v>
      </c>
      <c r="F3058">
        <v>2009</v>
      </c>
      <c r="G3058">
        <v>6.7</v>
      </c>
      <c r="H3058">
        <v>6109075</v>
      </c>
      <c r="I3058">
        <v>19430000</v>
      </c>
      <c r="J3058">
        <f t="shared" si="47"/>
        <v>-13320925</v>
      </c>
      <c r="K3058">
        <f>Table1[[#This Row],[Profit]]*100/Table1[[#This Row],[budget]]</f>
        <v>-68.558543489449306</v>
      </c>
      <c r="M3058" t="s">
        <v>589</v>
      </c>
    </row>
    <row r="3059" spans="1:16" x14ac:dyDescent="0.45">
      <c r="A3059" t="s">
        <v>1139</v>
      </c>
      <c r="B3059">
        <v>100</v>
      </c>
      <c r="C3059" t="s">
        <v>965</v>
      </c>
      <c r="D3059" t="s">
        <v>3944</v>
      </c>
      <c r="E3059" t="s">
        <v>11</v>
      </c>
      <c r="F3059">
        <v>2009</v>
      </c>
      <c r="G3059">
        <v>7.3</v>
      </c>
      <c r="H3059">
        <v>10991381</v>
      </c>
      <c r="I3059">
        <v>35000000</v>
      </c>
      <c r="J3059">
        <f t="shared" si="47"/>
        <v>-24008619</v>
      </c>
      <c r="K3059">
        <f>Table1[[#This Row],[Profit]]*100/Table1[[#This Row],[budget]]</f>
        <v>-68.596054285714288</v>
      </c>
      <c r="M3059" t="s">
        <v>589</v>
      </c>
      <c r="N3059" t="s">
        <v>6367</v>
      </c>
      <c r="O3059" t="s">
        <v>2286</v>
      </c>
    </row>
    <row r="3060" spans="1:16" x14ac:dyDescent="0.45">
      <c r="A3060" t="s">
        <v>1154</v>
      </c>
      <c r="B3060">
        <v>109</v>
      </c>
      <c r="C3060" t="s">
        <v>478</v>
      </c>
      <c r="D3060" t="s">
        <v>3990</v>
      </c>
      <c r="E3060" t="s">
        <v>11</v>
      </c>
      <c r="F3060">
        <v>1999</v>
      </c>
      <c r="G3060">
        <v>5.3</v>
      </c>
      <c r="H3060">
        <v>10654581</v>
      </c>
      <c r="I3060">
        <v>34000000</v>
      </c>
      <c r="J3060">
        <f t="shared" si="47"/>
        <v>-23345419</v>
      </c>
      <c r="K3060">
        <f>Table1[[#This Row],[Profit]]*100/Table1[[#This Row],[budget]]</f>
        <v>-68.662997058823535</v>
      </c>
      <c r="M3060" t="s">
        <v>1630</v>
      </c>
      <c r="N3060" t="s">
        <v>1426</v>
      </c>
    </row>
    <row r="3061" spans="1:16" x14ac:dyDescent="0.45">
      <c r="A3061" t="s">
        <v>1180</v>
      </c>
      <c r="B3061">
        <v>107</v>
      </c>
      <c r="C3061" t="s">
        <v>1181</v>
      </c>
      <c r="D3061" t="s">
        <v>3965</v>
      </c>
      <c r="E3061" t="s">
        <v>11</v>
      </c>
      <c r="F3061">
        <v>2007</v>
      </c>
      <c r="G3061">
        <v>3.6</v>
      </c>
      <c r="H3061">
        <v>10956379</v>
      </c>
      <c r="I3061">
        <v>35000000</v>
      </c>
      <c r="J3061">
        <f t="shared" si="47"/>
        <v>-24043621</v>
      </c>
      <c r="K3061">
        <f>Table1[[#This Row],[Profit]]*100/Table1[[#This Row],[budget]]</f>
        <v>-68.696060000000003</v>
      </c>
      <c r="M3061" t="s">
        <v>589</v>
      </c>
      <c r="N3061" t="s">
        <v>6364</v>
      </c>
      <c r="O3061" t="s">
        <v>999</v>
      </c>
      <c r="P3061" t="s">
        <v>1426</v>
      </c>
    </row>
    <row r="3062" spans="1:16" x14ac:dyDescent="0.45">
      <c r="A3062" t="s">
        <v>1048</v>
      </c>
      <c r="B3062">
        <v>108</v>
      </c>
      <c r="C3062" t="s">
        <v>1049</v>
      </c>
      <c r="D3062" t="s">
        <v>3995</v>
      </c>
      <c r="E3062" t="s">
        <v>11</v>
      </c>
      <c r="F3062">
        <v>2009</v>
      </c>
      <c r="G3062">
        <v>6.8</v>
      </c>
      <c r="H3062">
        <v>10326062</v>
      </c>
      <c r="I3062">
        <v>33000000</v>
      </c>
      <c r="J3062">
        <f t="shared" si="47"/>
        <v>-22673938</v>
      </c>
      <c r="K3062">
        <f>Table1[[#This Row],[Profit]]*100/Table1[[#This Row],[budget]]</f>
        <v>-68.708903030303034</v>
      </c>
      <c r="M3062" t="s">
        <v>999</v>
      </c>
      <c r="N3062" t="s">
        <v>6366</v>
      </c>
      <c r="O3062" t="s">
        <v>1630</v>
      </c>
      <c r="P3062" t="s">
        <v>1426</v>
      </c>
    </row>
    <row r="3063" spans="1:16" x14ac:dyDescent="0.45">
      <c r="A3063" t="s">
        <v>50</v>
      </c>
      <c r="B3063">
        <v>131</v>
      </c>
      <c r="C3063" t="s">
        <v>51</v>
      </c>
      <c r="D3063" t="s">
        <v>2596</v>
      </c>
      <c r="E3063" t="s">
        <v>11</v>
      </c>
      <c r="F3063">
        <v>2012</v>
      </c>
      <c r="G3063">
        <v>5.9</v>
      </c>
      <c r="H3063">
        <v>65173160</v>
      </c>
      <c r="I3063">
        <v>209000000</v>
      </c>
      <c r="J3063">
        <f t="shared" si="47"/>
        <v>-143826840</v>
      </c>
      <c r="K3063">
        <f>Table1[[#This Row],[Profit]]*100/Table1[[#This Row],[budget]]</f>
        <v>-68.816669856459328</v>
      </c>
      <c r="M3063" t="s">
        <v>178</v>
      </c>
      <c r="N3063" t="s">
        <v>1630</v>
      </c>
      <c r="O3063" t="s">
        <v>1426</v>
      </c>
    </row>
    <row r="3064" spans="1:16" x14ac:dyDescent="0.45">
      <c r="A3064" t="s">
        <v>2072</v>
      </c>
      <c r="B3064">
        <v>100</v>
      </c>
      <c r="C3064" t="s">
        <v>322</v>
      </c>
      <c r="D3064" t="s">
        <v>5615</v>
      </c>
      <c r="E3064" t="s">
        <v>11</v>
      </c>
      <c r="F3064">
        <v>2005</v>
      </c>
      <c r="G3064">
        <v>6.6</v>
      </c>
      <c r="H3064">
        <v>2024854</v>
      </c>
      <c r="I3064">
        <v>6500000</v>
      </c>
      <c r="J3064">
        <f t="shared" si="47"/>
        <v>-4475146</v>
      </c>
      <c r="K3064">
        <f>Table1[[#This Row],[Profit]]*100/Table1[[#This Row],[budget]]</f>
        <v>-68.848399999999998</v>
      </c>
      <c r="M3064" t="s">
        <v>1910</v>
      </c>
    </row>
    <row r="3065" spans="1:16" x14ac:dyDescent="0.45">
      <c r="A3065" t="s">
        <v>1531</v>
      </c>
      <c r="B3065">
        <v>100</v>
      </c>
      <c r="C3065" t="s">
        <v>554</v>
      </c>
      <c r="D3065" t="s">
        <v>4521</v>
      </c>
      <c r="E3065" t="s">
        <v>11</v>
      </c>
      <c r="F3065">
        <v>2003</v>
      </c>
      <c r="G3065">
        <v>6.2</v>
      </c>
      <c r="H3065">
        <v>6852144</v>
      </c>
      <c r="I3065">
        <v>22000000</v>
      </c>
      <c r="J3065">
        <f t="shared" si="47"/>
        <v>-15147856</v>
      </c>
      <c r="K3065">
        <f>Table1[[#This Row],[Profit]]*100/Table1[[#This Row],[budget]]</f>
        <v>-68.853890909090907</v>
      </c>
      <c r="M3065" t="s">
        <v>999</v>
      </c>
      <c r="N3065" t="s">
        <v>1630</v>
      </c>
      <c r="O3065" t="s">
        <v>1426</v>
      </c>
    </row>
    <row r="3066" spans="1:16" x14ac:dyDescent="0.45">
      <c r="A3066" t="s">
        <v>1849</v>
      </c>
      <c r="B3066">
        <v>172</v>
      </c>
      <c r="C3066" t="s">
        <v>589</v>
      </c>
      <c r="D3066" t="s">
        <v>5402</v>
      </c>
      <c r="E3066" t="s">
        <v>1371</v>
      </c>
      <c r="F3066">
        <v>2013</v>
      </c>
      <c r="G3066">
        <v>7.7</v>
      </c>
      <c r="H3066">
        <v>2835886</v>
      </c>
      <c r="I3066">
        <v>9200000</v>
      </c>
      <c r="J3066">
        <f t="shared" si="47"/>
        <v>-6364114</v>
      </c>
      <c r="K3066">
        <f>Table1[[#This Row],[Profit]]*100/Table1[[#This Row],[budget]]</f>
        <v>-69.175152173913048</v>
      </c>
    </row>
    <row r="3067" spans="1:16" x14ac:dyDescent="0.45">
      <c r="A3067" t="s">
        <v>61</v>
      </c>
      <c r="B3067">
        <v>91</v>
      </c>
      <c r="C3067" t="s">
        <v>456</v>
      </c>
      <c r="D3067" t="s">
        <v>6231</v>
      </c>
      <c r="E3067" t="s">
        <v>11</v>
      </c>
      <c r="F3067">
        <v>2005</v>
      </c>
      <c r="G3067">
        <v>6.6</v>
      </c>
      <c r="H3067">
        <v>154077</v>
      </c>
      <c r="I3067">
        <v>500000</v>
      </c>
      <c r="J3067">
        <f t="shared" si="47"/>
        <v>-345923</v>
      </c>
      <c r="K3067">
        <f>Table1[[#This Row],[Profit]]*100/Table1[[#This Row],[budget]]</f>
        <v>-69.184600000000003</v>
      </c>
      <c r="M3067" t="s">
        <v>589</v>
      </c>
    </row>
    <row r="3068" spans="1:16" x14ac:dyDescent="0.45">
      <c r="A3068" t="s">
        <v>2051</v>
      </c>
      <c r="B3068">
        <v>100</v>
      </c>
      <c r="C3068" t="s">
        <v>1093</v>
      </c>
      <c r="D3068" t="s">
        <v>5578</v>
      </c>
      <c r="E3068" t="s">
        <v>11</v>
      </c>
      <c r="F3068">
        <v>1999</v>
      </c>
      <c r="G3068">
        <v>6.3</v>
      </c>
      <c r="H3068">
        <v>2148212</v>
      </c>
      <c r="I3068">
        <v>7000000</v>
      </c>
      <c r="J3068">
        <f t="shared" si="47"/>
        <v>-4851788</v>
      </c>
      <c r="K3068">
        <f>Table1[[#This Row],[Profit]]*100/Table1[[#This Row],[budget]]</f>
        <v>-69.311257142857144</v>
      </c>
      <c r="M3068" t="s">
        <v>6363</v>
      </c>
    </row>
    <row r="3069" spans="1:16" x14ac:dyDescent="0.45">
      <c r="A3069" t="s">
        <v>221</v>
      </c>
      <c r="B3069">
        <v>98</v>
      </c>
      <c r="C3069" t="s">
        <v>943</v>
      </c>
      <c r="D3069" t="s">
        <v>5066</v>
      </c>
      <c r="E3069" t="s">
        <v>11</v>
      </c>
      <c r="F3069">
        <v>2006</v>
      </c>
      <c r="G3069">
        <v>6.7</v>
      </c>
      <c r="H3069">
        <v>4291965</v>
      </c>
      <c r="I3069">
        <v>14000000</v>
      </c>
      <c r="J3069">
        <f t="shared" si="47"/>
        <v>-9708035</v>
      </c>
      <c r="K3069">
        <f>Table1[[#This Row],[Profit]]*100/Table1[[#This Row],[budget]]</f>
        <v>-69.34310714285715</v>
      </c>
      <c r="M3069" t="s">
        <v>589</v>
      </c>
      <c r="N3069" t="s">
        <v>6367</v>
      </c>
    </row>
    <row r="3070" spans="1:16" x14ac:dyDescent="0.45">
      <c r="A3070" t="s">
        <v>1939</v>
      </c>
      <c r="B3070">
        <v>92</v>
      </c>
      <c r="C3070" t="s">
        <v>173</v>
      </c>
      <c r="D3070" t="s">
        <v>5361</v>
      </c>
      <c r="E3070" t="s">
        <v>11</v>
      </c>
      <c r="F3070">
        <v>1987</v>
      </c>
      <c r="G3070">
        <v>5.6</v>
      </c>
      <c r="H3070">
        <v>3060858</v>
      </c>
      <c r="I3070">
        <v>10000000</v>
      </c>
      <c r="J3070">
        <f t="shared" si="47"/>
        <v>-6939142</v>
      </c>
      <c r="K3070">
        <f>Table1[[#This Row],[Profit]]*100/Table1[[#This Row],[budget]]</f>
        <v>-69.391419999999997</v>
      </c>
      <c r="M3070" t="s">
        <v>589</v>
      </c>
      <c r="N3070" t="s">
        <v>1426</v>
      </c>
    </row>
    <row r="3071" spans="1:16" x14ac:dyDescent="0.45">
      <c r="A3071" t="s">
        <v>2551</v>
      </c>
      <c r="B3071">
        <v>65</v>
      </c>
      <c r="C3071" t="s">
        <v>860</v>
      </c>
      <c r="D3071" t="s">
        <v>6326</v>
      </c>
      <c r="E3071" t="s">
        <v>11</v>
      </c>
      <c r="F3071">
        <v>1971</v>
      </c>
      <c r="G3071">
        <v>6.7</v>
      </c>
      <c r="H3071">
        <v>8231</v>
      </c>
      <c r="I3071">
        <v>27000</v>
      </c>
      <c r="J3071">
        <f t="shared" si="47"/>
        <v>-18769</v>
      </c>
      <c r="K3071">
        <f>Table1[[#This Row],[Profit]]*100/Table1[[#This Row],[budget]]</f>
        <v>-69.514814814814812</v>
      </c>
      <c r="M3071" t="s">
        <v>6364</v>
      </c>
    </row>
    <row r="3072" spans="1:16" x14ac:dyDescent="0.45">
      <c r="A3072" t="s">
        <v>542</v>
      </c>
      <c r="B3072">
        <v>99</v>
      </c>
      <c r="C3072" t="s">
        <v>302</v>
      </c>
      <c r="D3072" t="s">
        <v>3804</v>
      </c>
      <c r="E3072" t="s">
        <v>11</v>
      </c>
      <c r="F3072">
        <v>2004</v>
      </c>
      <c r="G3072">
        <v>4.8</v>
      </c>
      <c r="H3072">
        <v>12181484</v>
      </c>
      <c r="I3072">
        <v>40000000</v>
      </c>
      <c r="J3072">
        <f t="shared" si="47"/>
        <v>-27818516</v>
      </c>
      <c r="K3072">
        <f>Table1[[#This Row],[Profit]]*100/Table1[[#This Row],[budget]]</f>
        <v>-69.546289999999999</v>
      </c>
    </row>
    <row r="3073" spans="1:16" x14ac:dyDescent="0.45">
      <c r="A3073" t="s">
        <v>1938</v>
      </c>
      <c r="B3073">
        <v>135</v>
      </c>
      <c r="C3073" t="s">
        <v>48</v>
      </c>
      <c r="D3073" t="s">
        <v>5360</v>
      </c>
      <c r="E3073" t="s">
        <v>11</v>
      </c>
      <c r="F3073">
        <v>2000</v>
      </c>
      <c r="G3073">
        <v>7.1</v>
      </c>
      <c r="H3073">
        <v>3041803</v>
      </c>
      <c r="I3073">
        <v>10000000</v>
      </c>
      <c r="J3073">
        <f t="shared" si="47"/>
        <v>-6958197</v>
      </c>
      <c r="K3073">
        <f>Table1[[#This Row],[Profit]]*100/Table1[[#This Row],[budget]]</f>
        <v>-69.581969999999998</v>
      </c>
      <c r="M3073" t="s">
        <v>2286</v>
      </c>
    </row>
    <row r="3074" spans="1:16" x14ac:dyDescent="0.45">
      <c r="A3074" t="s">
        <v>199</v>
      </c>
      <c r="B3074">
        <v>106</v>
      </c>
      <c r="C3074" t="s">
        <v>13</v>
      </c>
      <c r="D3074" t="s">
        <v>2955</v>
      </c>
      <c r="E3074" t="s">
        <v>11</v>
      </c>
      <c r="F3074">
        <v>2015</v>
      </c>
      <c r="G3074">
        <v>6</v>
      </c>
      <c r="H3074">
        <v>27356090</v>
      </c>
      <c r="I3074">
        <v>90000000</v>
      </c>
      <c r="J3074">
        <f t="shared" ref="J3074:J3137" si="48">H3074-I3074</f>
        <v>-62643910</v>
      </c>
      <c r="K3074">
        <f>Table1[[#This Row],[Profit]]*100/Table1[[#This Row],[budget]]</f>
        <v>-69.60434444444445</v>
      </c>
      <c r="M3074" t="s">
        <v>178</v>
      </c>
      <c r="N3074" t="s">
        <v>6364</v>
      </c>
    </row>
    <row r="3075" spans="1:16" x14ac:dyDescent="0.45">
      <c r="A3075" t="s">
        <v>725</v>
      </c>
      <c r="B3075">
        <v>131</v>
      </c>
      <c r="C3075" t="s">
        <v>173</v>
      </c>
      <c r="D3075" t="s">
        <v>3313</v>
      </c>
      <c r="E3075" t="s">
        <v>11</v>
      </c>
      <c r="F3075">
        <v>2001</v>
      </c>
      <c r="G3075">
        <v>6.9</v>
      </c>
      <c r="H3075">
        <v>18208078</v>
      </c>
      <c r="I3075">
        <v>60000000</v>
      </c>
      <c r="J3075">
        <f t="shared" si="48"/>
        <v>-41791922</v>
      </c>
      <c r="K3075">
        <f>Table1[[#This Row],[Profit]]*100/Table1[[#This Row],[budget]]</f>
        <v>-69.653203333333337</v>
      </c>
      <c r="M3075" t="s">
        <v>589</v>
      </c>
      <c r="N3075" t="s">
        <v>1426</v>
      </c>
    </row>
    <row r="3076" spans="1:16" x14ac:dyDescent="0.45">
      <c r="A3076" t="s">
        <v>550</v>
      </c>
      <c r="B3076">
        <v>94</v>
      </c>
      <c r="C3076" t="s">
        <v>551</v>
      </c>
      <c r="D3076" t="s">
        <v>3089</v>
      </c>
      <c r="E3076" t="s">
        <v>11</v>
      </c>
      <c r="F3076">
        <v>2000</v>
      </c>
      <c r="G3076">
        <v>6.6</v>
      </c>
      <c r="H3076">
        <v>22751979</v>
      </c>
      <c r="I3076">
        <v>75000000</v>
      </c>
      <c r="J3076">
        <f t="shared" si="48"/>
        <v>-52248021</v>
      </c>
      <c r="K3076">
        <f>Table1[[#This Row],[Profit]]*100/Table1[[#This Row],[budget]]</f>
        <v>-69.664028000000002</v>
      </c>
      <c r="M3076" t="s">
        <v>178</v>
      </c>
      <c r="N3076" t="s">
        <v>6362</v>
      </c>
      <c r="O3076" t="s">
        <v>6363</v>
      </c>
      <c r="P3076" t="s">
        <v>1630</v>
      </c>
    </row>
    <row r="3077" spans="1:16" x14ac:dyDescent="0.45">
      <c r="A3077" t="s">
        <v>2486</v>
      </c>
      <c r="B3077">
        <v>88</v>
      </c>
      <c r="C3077" t="s">
        <v>19</v>
      </c>
      <c r="D3077" t="s">
        <v>6232</v>
      </c>
      <c r="E3077" t="s">
        <v>11</v>
      </c>
      <c r="F3077">
        <v>2012</v>
      </c>
      <c r="G3077">
        <v>7.1</v>
      </c>
      <c r="H3077">
        <v>151389</v>
      </c>
      <c r="I3077">
        <v>500000</v>
      </c>
      <c r="J3077">
        <f t="shared" si="48"/>
        <v>-348611</v>
      </c>
      <c r="K3077">
        <f>Table1[[#This Row],[Profit]]*100/Table1[[#This Row],[budget]]</f>
        <v>-69.722200000000001</v>
      </c>
    </row>
    <row r="3078" spans="1:16" x14ac:dyDescent="0.45">
      <c r="A3078" t="s">
        <v>93</v>
      </c>
      <c r="B3078">
        <v>121</v>
      </c>
      <c r="C3078" t="s">
        <v>680</v>
      </c>
      <c r="D3078" t="s">
        <v>3418</v>
      </c>
      <c r="E3078" t="s">
        <v>11</v>
      </c>
      <c r="F3078">
        <v>1999</v>
      </c>
      <c r="G3078">
        <v>6.8</v>
      </c>
      <c r="H3078">
        <v>16640210</v>
      </c>
      <c r="I3078">
        <v>55000000</v>
      </c>
      <c r="J3078">
        <f t="shared" si="48"/>
        <v>-38359790</v>
      </c>
      <c r="K3078">
        <f>Table1[[#This Row],[Profit]]*100/Table1[[#This Row],[budget]]</f>
        <v>-69.745072727272728</v>
      </c>
      <c r="M3078" t="s">
        <v>1426</v>
      </c>
    </row>
    <row r="3079" spans="1:16" x14ac:dyDescent="0.45">
      <c r="A3079" t="s">
        <v>671</v>
      </c>
      <c r="B3079">
        <v>112</v>
      </c>
      <c r="C3079" t="s">
        <v>306</v>
      </c>
      <c r="D3079" t="s">
        <v>4877</v>
      </c>
      <c r="E3079" t="s">
        <v>11</v>
      </c>
      <c r="F3079">
        <v>2002</v>
      </c>
      <c r="G3079">
        <v>6.6</v>
      </c>
      <c r="H3079">
        <v>4839383</v>
      </c>
      <c r="I3079">
        <v>16000000</v>
      </c>
      <c r="J3079">
        <f t="shared" si="48"/>
        <v>-11160617</v>
      </c>
      <c r="K3079">
        <f>Table1[[#This Row],[Profit]]*100/Table1[[#This Row],[budget]]</f>
        <v>-69.753856249999998</v>
      </c>
      <c r="M3079" t="s">
        <v>2286</v>
      </c>
    </row>
    <row r="3080" spans="1:16" x14ac:dyDescent="0.45">
      <c r="A3080" t="s">
        <v>864</v>
      </c>
      <c r="B3080">
        <v>98</v>
      </c>
      <c r="C3080" t="s">
        <v>696</v>
      </c>
      <c r="D3080" t="s">
        <v>4222</v>
      </c>
      <c r="E3080" t="s">
        <v>11</v>
      </c>
      <c r="F3080">
        <v>2001</v>
      </c>
      <c r="G3080">
        <v>4.9000000000000004</v>
      </c>
      <c r="H3080">
        <v>8434601</v>
      </c>
      <c r="I3080">
        <v>28000000</v>
      </c>
      <c r="J3080">
        <f t="shared" si="48"/>
        <v>-19565399</v>
      </c>
      <c r="K3080">
        <f>Table1[[#This Row],[Profit]]*100/Table1[[#This Row],[budget]]</f>
        <v>-69.876424999999998</v>
      </c>
      <c r="M3080" t="s">
        <v>999</v>
      </c>
      <c r="N3080" t="s">
        <v>1630</v>
      </c>
    </row>
    <row r="3081" spans="1:16" x14ac:dyDescent="0.45">
      <c r="A3081" t="s">
        <v>1560</v>
      </c>
      <c r="B3081">
        <v>97</v>
      </c>
      <c r="C3081" t="s">
        <v>259</v>
      </c>
      <c r="D3081" t="s">
        <v>4481</v>
      </c>
      <c r="E3081" t="s">
        <v>11</v>
      </c>
      <c r="F3081">
        <v>2011</v>
      </c>
      <c r="G3081">
        <v>6.3</v>
      </c>
      <c r="H3081">
        <v>6923891</v>
      </c>
      <c r="I3081">
        <v>23000000</v>
      </c>
      <c r="J3081">
        <f t="shared" si="48"/>
        <v>-16076109</v>
      </c>
      <c r="K3081">
        <f>Table1[[#This Row],[Profit]]*100/Table1[[#This Row],[budget]]</f>
        <v>-69.896126086956528</v>
      </c>
      <c r="M3081" t="s">
        <v>589</v>
      </c>
      <c r="N3081" t="s">
        <v>2286</v>
      </c>
    </row>
    <row r="3082" spans="1:16" x14ac:dyDescent="0.45">
      <c r="A3082" t="s">
        <v>175</v>
      </c>
      <c r="B3082">
        <v>94</v>
      </c>
      <c r="C3082" t="s">
        <v>231</v>
      </c>
      <c r="D3082" t="s">
        <v>3218</v>
      </c>
      <c r="E3082" t="s">
        <v>11</v>
      </c>
      <c r="F3082">
        <v>2009</v>
      </c>
      <c r="G3082">
        <v>6.3</v>
      </c>
      <c r="H3082">
        <v>19548064</v>
      </c>
      <c r="I3082">
        <v>65000000</v>
      </c>
      <c r="J3082">
        <f t="shared" si="48"/>
        <v>-45451936</v>
      </c>
      <c r="K3082">
        <f>Table1[[#This Row],[Profit]]*100/Table1[[#This Row],[budget]]</f>
        <v>-69.926055384615381</v>
      </c>
      <c r="M3082" t="s">
        <v>6362</v>
      </c>
      <c r="N3082" t="s">
        <v>302</v>
      </c>
      <c r="O3082" t="s">
        <v>6363</v>
      </c>
      <c r="P3082" t="s">
        <v>1630</v>
      </c>
    </row>
    <row r="3083" spans="1:16" x14ac:dyDescent="0.45">
      <c r="A3083" t="s">
        <v>291</v>
      </c>
      <c r="B3083">
        <v>121</v>
      </c>
      <c r="C3083" t="s">
        <v>292</v>
      </c>
      <c r="D3083" t="s">
        <v>2671</v>
      </c>
      <c r="E3083" t="s">
        <v>11</v>
      </c>
      <c r="F3083">
        <v>1997</v>
      </c>
      <c r="G3083">
        <v>3.7</v>
      </c>
      <c r="H3083">
        <v>48068396</v>
      </c>
      <c r="I3083">
        <v>160000000</v>
      </c>
      <c r="J3083">
        <f t="shared" si="48"/>
        <v>-111931604</v>
      </c>
      <c r="K3083">
        <f>Table1[[#This Row],[Profit]]*100/Table1[[#This Row],[budget]]</f>
        <v>-69.957252499999996</v>
      </c>
      <c r="M3083" t="s">
        <v>6359</v>
      </c>
      <c r="N3083" t="s">
        <v>2286</v>
      </c>
      <c r="O3083" t="s">
        <v>1426</v>
      </c>
    </row>
    <row r="3084" spans="1:16" x14ac:dyDescent="0.45">
      <c r="A3084" t="s">
        <v>143</v>
      </c>
      <c r="B3084">
        <v>116</v>
      </c>
      <c r="C3084" t="s">
        <v>297</v>
      </c>
      <c r="D3084" t="s">
        <v>4664</v>
      </c>
      <c r="E3084" t="s">
        <v>11</v>
      </c>
      <c r="F3084">
        <v>2012</v>
      </c>
      <c r="G3084">
        <v>7.2</v>
      </c>
      <c r="H3084">
        <v>6002756</v>
      </c>
      <c r="I3084">
        <v>20000000</v>
      </c>
      <c r="J3084">
        <f t="shared" si="48"/>
        <v>-13997244</v>
      </c>
      <c r="K3084">
        <f>Table1[[#This Row],[Profit]]*100/Table1[[#This Row],[budget]]</f>
        <v>-69.986220000000003</v>
      </c>
      <c r="M3084" t="s">
        <v>589</v>
      </c>
      <c r="N3084" t="s">
        <v>6361</v>
      </c>
    </row>
    <row r="3085" spans="1:16" x14ac:dyDescent="0.45">
      <c r="A3085" t="s">
        <v>98</v>
      </c>
      <c r="B3085">
        <v>109</v>
      </c>
      <c r="C3085" t="s">
        <v>88</v>
      </c>
      <c r="D3085" t="s">
        <v>3947</v>
      </c>
      <c r="E3085" t="s">
        <v>11</v>
      </c>
      <c r="F3085">
        <v>2014</v>
      </c>
      <c r="G3085">
        <v>5.7</v>
      </c>
      <c r="H3085">
        <v>10499968</v>
      </c>
      <c r="I3085">
        <v>35000000</v>
      </c>
      <c r="J3085">
        <f t="shared" si="48"/>
        <v>-24500032</v>
      </c>
      <c r="K3085">
        <f>Table1[[#This Row],[Profit]]*100/Table1[[#This Row],[budget]]</f>
        <v>-70.000091428571423</v>
      </c>
      <c r="M3085" t="s">
        <v>6359</v>
      </c>
      <c r="N3085" t="s">
        <v>589</v>
      </c>
      <c r="O3085" t="s">
        <v>1426</v>
      </c>
    </row>
    <row r="3086" spans="1:16" x14ac:dyDescent="0.45">
      <c r="A3086" t="s">
        <v>179</v>
      </c>
      <c r="B3086">
        <v>101</v>
      </c>
      <c r="C3086" t="s">
        <v>578</v>
      </c>
      <c r="D3086" t="s">
        <v>2961</v>
      </c>
      <c r="E3086" t="s">
        <v>11</v>
      </c>
      <c r="F3086">
        <v>2005</v>
      </c>
      <c r="G3086">
        <v>4.3</v>
      </c>
      <c r="H3086">
        <v>26082914</v>
      </c>
      <c r="I3086">
        <v>87000000</v>
      </c>
      <c r="J3086">
        <f t="shared" si="48"/>
        <v>-60917086</v>
      </c>
      <c r="K3086">
        <f>Table1[[#This Row],[Profit]]*100/Table1[[#This Row],[budget]]</f>
        <v>-70.019639080459768</v>
      </c>
      <c r="M3086" t="s">
        <v>178</v>
      </c>
      <c r="N3086" t="s">
        <v>6359</v>
      </c>
      <c r="O3086" t="s">
        <v>1426</v>
      </c>
    </row>
    <row r="3087" spans="1:16" x14ac:dyDescent="0.45">
      <c r="A3087" t="s">
        <v>243</v>
      </c>
      <c r="B3087">
        <v>112</v>
      </c>
      <c r="C3087" t="s">
        <v>1304</v>
      </c>
      <c r="D3087" t="s">
        <v>4906</v>
      </c>
      <c r="E3087" t="s">
        <v>11</v>
      </c>
      <c r="F3087">
        <v>1999</v>
      </c>
      <c r="G3087">
        <v>6.4</v>
      </c>
      <c r="H3087">
        <v>4485485</v>
      </c>
      <c r="I3087">
        <v>15000000</v>
      </c>
      <c r="J3087">
        <f t="shared" si="48"/>
        <v>-10514515</v>
      </c>
      <c r="K3087">
        <f>Table1[[#This Row],[Profit]]*100/Table1[[#This Row],[budget]]</f>
        <v>-70.096766666666667</v>
      </c>
      <c r="M3087" t="s">
        <v>6359</v>
      </c>
      <c r="N3087" t="s">
        <v>589</v>
      </c>
    </row>
    <row r="3088" spans="1:16" x14ac:dyDescent="0.45">
      <c r="A3088" t="s">
        <v>742</v>
      </c>
      <c r="B3088">
        <v>105</v>
      </c>
      <c r="C3088" t="s">
        <v>978</v>
      </c>
      <c r="D3088" t="s">
        <v>3361</v>
      </c>
      <c r="E3088" t="s">
        <v>11</v>
      </c>
      <c r="F3088">
        <v>2001</v>
      </c>
      <c r="G3088">
        <v>6.2</v>
      </c>
      <c r="H3088">
        <v>16991902</v>
      </c>
      <c r="I3088">
        <v>57000000</v>
      </c>
      <c r="J3088">
        <f t="shared" si="48"/>
        <v>-40008098</v>
      </c>
      <c r="K3088">
        <f>Table1[[#This Row],[Profit]]*100/Table1[[#This Row],[budget]]</f>
        <v>-70.189645614035086</v>
      </c>
      <c r="M3088" t="s">
        <v>6360</v>
      </c>
    </row>
    <row r="3089" spans="1:16" x14ac:dyDescent="0.45">
      <c r="A3089" t="s">
        <v>2544</v>
      </c>
      <c r="B3089">
        <v>88</v>
      </c>
      <c r="C3089" t="s">
        <v>2545</v>
      </c>
      <c r="D3089" t="s">
        <v>6294</v>
      </c>
      <c r="E3089" t="s">
        <v>11</v>
      </c>
      <c r="F3089">
        <v>2013</v>
      </c>
      <c r="G3089">
        <v>6.8</v>
      </c>
      <c r="H3089">
        <v>59379</v>
      </c>
      <c r="I3089">
        <v>200000</v>
      </c>
      <c r="J3089">
        <f t="shared" si="48"/>
        <v>-140621</v>
      </c>
      <c r="K3089">
        <f>Table1[[#This Row],[Profit]]*100/Table1[[#This Row],[budget]]</f>
        <v>-70.310500000000005</v>
      </c>
      <c r="M3089" t="s">
        <v>6359</v>
      </c>
      <c r="N3089" t="s">
        <v>589</v>
      </c>
      <c r="O3089" t="s">
        <v>999</v>
      </c>
      <c r="P3089" t="s">
        <v>1426</v>
      </c>
    </row>
    <row r="3090" spans="1:16" x14ac:dyDescent="0.45">
      <c r="A3090" t="s">
        <v>782</v>
      </c>
      <c r="B3090">
        <v>114</v>
      </c>
      <c r="C3090" t="s">
        <v>565</v>
      </c>
      <c r="D3090" t="s">
        <v>3404</v>
      </c>
      <c r="E3090" t="s">
        <v>11</v>
      </c>
      <c r="F3090">
        <v>2007</v>
      </c>
      <c r="G3090">
        <v>6.9</v>
      </c>
      <c r="H3090">
        <v>16264475</v>
      </c>
      <c r="I3090">
        <v>55000000</v>
      </c>
      <c r="J3090">
        <f t="shared" si="48"/>
        <v>-38735525</v>
      </c>
      <c r="K3090">
        <f>Table1[[#This Row],[Profit]]*100/Table1[[#This Row],[budget]]</f>
        <v>-70.42822727272727</v>
      </c>
      <c r="M3090" t="s">
        <v>589</v>
      </c>
      <c r="N3090" t="s">
        <v>6367</v>
      </c>
      <c r="O3090" t="s">
        <v>6368</v>
      </c>
    </row>
    <row r="3091" spans="1:16" x14ac:dyDescent="0.45">
      <c r="A3091" t="s">
        <v>1944</v>
      </c>
      <c r="B3091">
        <v>96</v>
      </c>
      <c r="C3091" t="s">
        <v>456</v>
      </c>
      <c r="D3091" t="s">
        <v>5704</v>
      </c>
      <c r="E3091" t="s">
        <v>11</v>
      </c>
      <c r="F3091">
        <v>2009</v>
      </c>
      <c r="G3091">
        <v>6.5</v>
      </c>
      <c r="H3091">
        <v>1474508</v>
      </c>
      <c r="I3091">
        <v>5000000</v>
      </c>
      <c r="J3091">
        <f t="shared" si="48"/>
        <v>-3525492</v>
      </c>
      <c r="K3091">
        <f>Table1[[#This Row],[Profit]]*100/Table1[[#This Row],[budget]]</f>
        <v>-70.509839999999997</v>
      </c>
      <c r="M3091" t="s">
        <v>589</v>
      </c>
    </row>
    <row r="3092" spans="1:16" x14ac:dyDescent="0.45">
      <c r="A3092" t="s">
        <v>1804</v>
      </c>
      <c r="B3092">
        <v>105</v>
      </c>
      <c r="C3092" t="s">
        <v>311</v>
      </c>
      <c r="D3092" t="s">
        <v>5579</v>
      </c>
      <c r="E3092" t="s">
        <v>11</v>
      </c>
      <c r="F3092">
        <v>2002</v>
      </c>
      <c r="G3092">
        <v>6.6</v>
      </c>
      <c r="H3092">
        <v>2062066</v>
      </c>
      <c r="I3092">
        <v>7000000</v>
      </c>
      <c r="J3092">
        <f t="shared" si="48"/>
        <v>-4937934</v>
      </c>
      <c r="K3092">
        <f>Table1[[#This Row],[Profit]]*100/Table1[[#This Row],[budget]]</f>
        <v>-70.541914285714284</v>
      </c>
      <c r="M3092" t="s">
        <v>6359</v>
      </c>
      <c r="N3092" t="s">
        <v>589</v>
      </c>
    </row>
    <row r="3093" spans="1:16" x14ac:dyDescent="0.45">
      <c r="A3093" t="s">
        <v>141</v>
      </c>
      <c r="B3093">
        <v>123</v>
      </c>
      <c r="C3093" t="s">
        <v>13</v>
      </c>
      <c r="D3093" t="s">
        <v>2670</v>
      </c>
      <c r="E3093" t="s">
        <v>11</v>
      </c>
      <c r="F3093">
        <v>2016</v>
      </c>
      <c r="G3093">
        <v>7.3</v>
      </c>
      <c r="H3093">
        <v>46978995</v>
      </c>
      <c r="I3093">
        <v>160000000</v>
      </c>
      <c r="J3093">
        <f t="shared" si="48"/>
        <v>-113021005</v>
      </c>
      <c r="K3093">
        <f>Table1[[#This Row],[Profit]]*100/Table1[[#This Row],[budget]]</f>
        <v>-70.638128124999994</v>
      </c>
      <c r="M3093" t="s">
        <v>178</v>
      </c>
      <c r="N3093" t="s">
        <v>6364</v>
      </c>
    </row>
    <row r="3094" spans="1:16" x14ac:dyDescent="0.45">
      <c r="A3094" t="s">
        <v>307</v>
      </c>
      <c r="B3094">
        <v>101</v>
      </c>
      <c r="C3094" t="s">
        <v>222</v>
      </c>
      <c r="D3094" t="s">
        <v>3945</v>
      </c>
      <c r="E3094" t="s">
        <v>11</v>
      </c>
      <c r="F3094">
        <v>2009</v>
      </c>
      <c r="G3094">
        <v>5.5</v>
      </c>
      <c r="H3094">
        <v>10268846</v>
      </c>
      <c r="I3094">
        <v>35000000</v>
      </c>
      <c r="J3094">
        <f t="shared" si="48"/>
        <v>-24731154</v>
      </c>
      <c r="K3094">
        <f>Table1[[#This Row],[Profit]]*100/Table1[[#This Row],[budget]]</f>
        <v>-70.660439999999994</v>
      </c>
      <c r="M3094" t="s">
        <v>6359</v>
      </c>
      <c r="N3094" t="s">
        <v>6366</v>
      </c>
      <c r="O3094" t="s">
        <v>1426</v>
      </c>
    </row>
    <row r="3095" spans="1:16" x14ac:dyDescent="0.45">
      <c r="A3095" t="s">
        <v>645</v>
      </c>
      <c r="B3095">
        <v>92</v>
      </c>
      <c r="C3095" t="s">
        <v>646</v>
      </c>
      <c r="D3095" t="s">
        <v>3216</v>
      </c>
      <c r="E3095" t="s">
        <v>11</v>
      </c>
      <c r="F3095">
        <v>2014</v>
      </c>
      <c r="G3095">
        <v>5.0999999999999996</v>
      </c>
      <c r="H3095">
        <v>19059018</v>
      </c>
      <c r="I3095">
        <v>65000000</v>
      </c>
      <c r="J3095">
        <f t="shared" si="48"/>
        <v>-45940982</v>
      </c>
      <c r="K3095">
        <f>Table1[[#This Row],[Profit]]*100/Table1[[#This Row],[budget]]</f>
        <v>-70.678433846153851</v>
      </c>
      <c r="M3095" t="s">
        <v>6364</v>
      </c>
      <c r="N3095" t="s">
        <v>1630</v>
      </c>
      <c r="O3095" t="s">
        <v>1426</v>
      </c>
    </row>
    <row r="3096" spans="1:16" x14ac:dyDescent="0.45">
      <c r="A3096" t="s">
        <v>786</v>
      </c>
      <c r="B3096">
        <v>107</v>
      </c>
      <c r="C3096" t="s">
        <v>787</v>
      </c>
      <c r="D3096" t="s">
        <v>3405</v>
      </c>
      <c r="E3096" t="s">
        <v>11</v>
      </c>
      <c r="F3096">
        <v>2009</v>
      </c>
      <c r="G3096">
        <v>5.6</v>
      </c>
      <c r="H3096">
        <v>16088610</v>
      </c>
      <c r="I3096">
        <v>55000000</v>
      </c>
      <c r="J3096">
        <f t="shared" si="48"/>
        <v>-38911390</v>
      </c>
      <c r="K3096">
        <f>Table1[[#This Row],[Profit]]*100/Table1[[#This Row],[budget]]</f>
        <v>-70.747981818181813</v>
      </c>
      <c r="M3096" t="s">
        <v>589</v>
      </c>
      <c r="N3096" t="s">
        <v>6363</v>
      </c>
      <c r="O3096" t="s">
        <v>6364</v>
      </c>
    </row>
    <row r="3097" spans="1:16" x14ac:dyDescent="0.45">
      <c r="A3097" t="s">
        <v>1149</v>
      </c>
      <c r="B3097">
        <v>91</v>
      </c>
      <c r="C3097" t="s">
        <v>302</v>
      </c>
      <c r="D3097" t="s">
        <v>3958</v>
      </c>
      <c r="E3097" t="s">
        <v>11</v>
      </c>
      <c r="F3097">
        <v>2015</v>
      </c>
      <c r="G3097">
        <v>5.4</v>
      </c>
      <c r="H3097">
        <v>10214013</v>
      </c>
      <c r="I3097">
        <v>35000000</v>
      </c>
      <c r="J3097">
        <f t="shared" si="48"/>
        <v>-24785987</v>
      </c>
      <c r="K3097">
        <f>Table1[[#This Row],[Profit]]*100/Table1[[#This Row],[budget]]</f>
        <v>-70.817105714285717</v>
      </c>
    </row>
    <row r="3098" spans="1:16" x14ac:dyDescent="0.45">
      <c r="A3098" t="s">
        <v>2360</v>
      </c>
      <c r="B3098">
        <v>93</v>
      </c>
      <c r="C3098" t="s">
        <v>1555</v>
      </c>
      <c r="D3098" t="s">
        <v>6212</v>
      </c>
      <c r="E3098" t="s">
        <v>11</v>
      </c>
      <c r="F3098">
        <v>2002</v>
      </c>
      <c r="G3098">
        <v>6.7</v>
      </c>
      <c r="H3098">
        <v>145540</v>
      </c>
      <c r="I3098">
        <v>500000</v>
      </c>
      <c r="J3098">
        <f t="shared" si="48"/>
        <v>-354460</v>
      </c>
      <c r="K3098">
        <f>Table1[[#This Row],[Profit]]*100/Table1[[#This Row],[budget]]</f>
        <v>-70.891999999999996</v>
      </c>
      <c r="M3098" t="s">
        <v>999</v>
      </c>
    </row>
    <row r="3099" spans="1:16" x14ac:dyDescent="0.45">
      <c r="A3099" t="s">
        <v>1713</v>
      </c>
      <c r="B3099">
        <v>90</v>
      </c>
      <c r="C3099" t="s">
        <v>259</v>
      </c>
      <c r="D3099" t="s">
        <v>5027</v>
      </c>
      <c r="E3099" t="s">
        <v>11</v>
      </c>
      <c r="F3099">
        <v>2009</v>
      </c>
      <c r="G3099">
        <v>6.4</v>
      </c>
      <c r="H3099">
        <v>4360548</v>
      </c>
      <c r="I3099">
        <v>15000000</v>
      </c>
      <c r="J3099">
        <f t="shared" si="48"/>
        <v>-10639452</v>
      </c>
      <c r="K3099">
        <f>Table1[[#This Row],[Profit]]*100/Table1[[#This Row],[budget]]</f>
        <v>-70.929680000000005</v>
      </c>
      <c r="M3099" t="s">
        <v>589</v>
      </c>
      <c r="N3099" t="s">
        <v>2286</v>
      </c>
    </row>
    <row r="3100" spans="1:16" x14ac:dyDescent="0.45">
      <c r="A3100" t="s">
        <v>426</v>
      </c>
      <c r="B3100">
        <v>105</v>
      </c>
      <c r="C3100" t="s">
        <v>511</v>
      </c>
      <c r="D3100" t="s">
        <v>3037</v>
      </c>
      <c r="E3100" t="s">
        <v>11</v>
      </c>
      <c r="F3100">
        <v>2014</v>
      </c>
      <c r="G3100">
        <v>5.6</v>
      </c>
      <c r="H3100">
        <v>23219748</v>
      </c>
      <c r="I3100">
        <v>80000000</v>
      </c>
      <c r="J3100">
        <f t="shared" si="48"/>
        <v>-56780252</v>
      </c>
      <c r="K3100">
        <f>Table1[[#This Row],[Profit]]*100/Table1[[#This Row],[budget]]</f>
        <v>-70.975314999999995</v>
      </c>
      <c r="M3100" t="s">
        <v>178</v>
      </c>
      <c r="N3100" t="s">
        <v>589</v>
      </c>
      <c r="O3100" t="s">
        <v>6367</v>
      </c>
      <c r="P3100" t="s">
        <v>2286</v>
      </c>
    </row>
    <row r="3101" spans="1:16" x14ac:dyDescent="0.45">
      <c r="A3101" t="s">
        <v>1631</v>
      </c>
      <c r="B3101">
        <v>83</v>
      </c>
      <c r="C3101" t="s">
        <v>889</v>
      </c>
      <c r="D3101" t="s">
        <v>4840</v>
      </c>
      <c r="E3101" t="s">
        <v>11</v>
      </c>
      <c r="F3101">
        <v>2012</v>
      </c>
      <c r="G3101">
        <v>4.0999999999999996</v>
      </c>
      <c r="H3101">
        <v>4930798</v>
      </c>
      <c r="I3101">
        <v>17000000</v>
      </c>
      <c r="J3101">
        <f t="shared" si="48"/>
        <v>-12069202</v>
      </c>
      <c r="K3101">
        <f>Table1[[#This Row],[Profit]]*100/Table1[[#This Row],[budget]]</f>
        <v>-70.995305882352937</v>
      </c>
      <c r="M3101" t="s">
        <v>1426</v>
      </c>
    </row>
    <row r="3102" spans="1:16" x14ac:dyDescent="0.45">
      <c r="A3102" t="s">
        <v>1118</v>
      </c>
      <c r="B3102">
        <v>89</v>
      </c>
      <c r="C3102" t="s">
        <v>101</v>
      </c>
      <c r="D3102" t="s">
        <v>4221</v>
      </c>
      <c r="E3102" t="s">
        <v>11</v>
      </c>
      <c r="F3102">
        <v>1997</v>
      </c>
      <c r="G3102">
        <v>5.4</v>
      </c>
      <c r="H3102">
        <v>8119205</v>
      </c>
      <c r="I3102">
        <v>28000000</v>
      </c>
      <c r="J3102">
        <f t="shared" si="48"/>
        <v>-19880795</v>
      </c>
      <c r="K3102">
        <f>Table1[[#This Row],[Profit]]*100/Table1[[#This Row],[budget]]</f>
        <v>-71.002839285714288</v>
      </c>
      <c r="M3102" t="s">
        <v>6363</v>
      </c>
      <c r="N3102" t="s">
        <v>6364</v>
      </c>
    </row>
    <row r="3103" spans="1:16" x14ac:dyDescent="0.45">
      <c r="A3103" t="s">
        <v>223</v>
      </c>
      <c r="B3103">
        <v>96</v>
      </c>
      <c r="C3103" t="s">
        <v>341</v>
      </c>
      <c r="D3103" t="s">
        <v>3959</v>
      </c>
      <c r="E3103" t="s">
        <v>11</v>
      </c>
      <c r="F3103">
        <v>2006</v>
      </c>
      <c r="G3103">
        <v>7.3</v>
      </c>
      <c r="H3103">
        <v>10139254</v>
      </c>
      <c r="I3103">
        <v>35000000</v>
      </c>
      <c r="J3103">
        <f t="shared" si="48"/>
        <v>-24860746</v>
      </c>
      <c r="K3103">
        <f>Table1[[#This Row],[Profit]]*100/Table1[[#This Row],[budget]]</f>
        <v>-71.030702857142856</v>
      </c>
      <c r="M3103" t="s">
        <v>1630</v>
      </c>
    </row>
    <row r="3104" spans="1:16" x14ac:dyDescent="0.45">
      <c r="A3104" t="s">
        <v>85</v>
      </c>
      <c r="B3104">
        <v>123</v>
      </c>
      <c r="C3104" t="s">
        <v>1143</v>
      </c>
      <c r="D3104" t="s">
        <v>3950</v>
      </c>
      <c r="E3104" t="s">
        <v>11</v>
      </c>
      <c r="F3104">
        <v>2015</v>
      </c>
      <c r="G3104">
        <v>7.4</v>
      </c>
      <c r="H3104">
        <v>10137502</v>
      </c>
      <c r="I3104">
        <v>35000000</v>
      </c>
      <c r="J3104">
        <f t="shared" si="48"/>
        <v>-24862498</v>
      </c>
      <c r="K3104">
        <f>Table1[[#This Row],[Profit]]*100/Table1[[#This Row],[budget]]</f>
        <v>-71.035708571428572</v>
      </c>
      <c r="M3104" t="s">
        <v>6358</v>
      </c>
      <c r="N3104" t="s">
        <v>589</v>
      </c>
      <c r="O3104" t="s">
        <v>1426</v>
      </c>
    </row>
    <row r="3105" spans="1:16" x14ac:dyDescent="0.45">
      <c r="A3105" t="s">
        <v>671</v>
      </c>
      <c r="B3105">
        <v>103</v>
      </c>
      <c r="C3105" t="s">
        <v>1316</v>
      </c>
      <c r="D3105" t="s">
        <v>4286</v>
      </c>
      <c r="E3105" t="s">
        <v>11</v>
      </c>
      <c r="F3105">
        <v>2001</v>
      </c>
      <c r="G3105">
        <v>6.8</v>
      </c>
      <c r="H3105">
        <v>7496522</v>
      </c>
      <c r="I3105">
        <v>26000000</v>
      </c>
      <c r="J3105">
        <f t="shared" si="48"/>
        <v>-18503478</v>
      </c>
      <c r="K3105">
        <f>Table1[[#This Row],[Profit]]*100/Table1[[#This Row],[budget]]</f>
        <v>-71.167223076923079</v>
      </c>
      <c r="M3105" t="s">
        <v>6359</v>
      </c>
      <c r="N3105" t="s">
        <v>6366</v>
      </c>
      <c r="O3105" t="s">
        <v>2286</v>
      </c>
    </row>
    <row r="3106" spans="1:16" x14ac:dyDescent="0.45">
      <c r="A3106" t="s">
        <v>734</v>
      </c>
      <c r="B3106">
        <v>106</v>
      </c>
      <c r="C3106" t="s">
        <v>46</v>
      </c>
      <c r="D3106" t="s">
        <v>3317</v>
      </c>
      <c r="E3106" t="s">
        <v>11</v>
      </c>
      <c r="F3106">
        <v>2008</v>
      </c>
      <c r="G3106">
        <v>6.1</v>
      </c>
      <c r="H3106">
        <v>17281832</v>
      </c>
      <c r="I3106">
        <v>60000000</v>
      </c>
      <c r="J3106">
        <f t="shared" si="48"/>
        <v>-42718168</v>
      </c>
      <c r="K3106">
        <f>Table1[[#This Row],[Profit]]*100/Table1[[#This Row],[budget]]</f>
        <v>-71.196946666666662</v>
      </c>
      <c r="M3106" t="s">
        <v>6363</v>
      </c>
      <c r="N3106" t="s">
        <v>6364</v>
      </c>
    </row>
    <row r="3107" spans="1:16" x14ac:dyDescent="0.45">
      <c r="A3107" t="s">
        <v>1140</v>
      </c>
      <c r="B3107">
        <v>91</v>
      </c>
      <c r="C3107" t="s">
        <v>314</v>
      </c>
      <c r="D3107" t="s">
        <v>3946</v>
      </c>
      <c r="E3107" t="s">
        <v>11</v>
      </c>
      <c r="F3107">
        <v>1998</v>
      </c>
      <c r="G3107">
        <v>4.8</v>
      </c>
      <c r="H3107">
        <v>10076136</v>
      </c>
      <c r="I3107">
        <v>35000000</v>
      </c>
      <c r="J3107">
        <f t="shared" si="48"/>
        <v>-24923864</v>
      </c>
      <c r="K3107">
        <f>Table1[[#This Row],[Profit]]*100/Table1[[#This Row],[budget]]</f>
        <v>-71.211039999999997</v>
      </c>
      <c r="M3107" t="s">
        <v>302</v>
      </c>
      <c r="N3107" t="s">
        <v>1426</v>
      </c>
    </row>
    <row r="3108" spans="1:16" x14ac:dyDescent="0.45">
      <c r="A3108" t="s">
        <v>2430</v>
      </c>
      <c r="B3108">
        <v>91</v>
      </c>
      <c r="C3108" t="s">
        <v>2431</v>
      </c>
      <c r="D3108" t="s">
        <v>6156</v>
      </c>
      <c r="E3108" t="s">
        <v>11</v>
      </c>
      <c r="F3108">
        <v>2013</v>
      </c>
      <c r="G3108">
        <v>7.6</v>
      </c>
      <c r="H3108">
        <v>287761</v>
      </c>
      <c r="I3108">
        <v>1000000</v>
      </c>
      <c r="J3108">
        <f t="shared" si="48"/>
        <v>-712239</v>
      </c>
      <c r="K3108">
        <f>Table1[[#This Row],[Profit]]*100/Table1[[#This Row],[budget]]</f>
        <v>-71.2239</v>
      </c>
      <c r="M3108" t="s">
        <v>6358</v>
      </c>
      <c r="N3108" t="s">
        <v>19</v>
      </c>
      <c r="O3108" t="s">
        <v>589</v>
      </c>
    </row>
    <row r="3109" spans="1:16" x14ac:dyDescent="0.45">
      <c r="A3109" t="s">
        <v>1537</v>
      </c>
      <c r="B3109">
        <v>125</v>
      </c>
      <c r="C3109" t="s">
        <v>88</v>
      </c>
      <c r="D3109" t="s">
        <v>4668</v>
      </c>
      <c r="E3109" t="s">
        <v>11</v>
      </c>
      <c r="F3109">
        <v>2014</v>
      </c>
      <c r="G3109">
        <v>7</v>
      </c>
      <c r="H3109">
        <v>5749134</v>
      </c>
      <c r="I3109">
        <v>20000000</v>
      </c>
      <c r="J3109">
        <f t="shared" si="48"/>
        <v>-14250866</v>
      </c>
      <c r="K3109">
        <f>Table1[[#This Row],[Profit]]*100/Table1[[#This Row],[budget]]</f>
        <v>-71.254329999999996</v>
      </c>
      <c r="M3109" t="s">
        <v>6359</v>
      </c>
      <c r="N3109" t="s">
        <v>589</v>
      </c>
      <c r="O3109" t="s">
        <v>1426</v>
      </c>
    </row>
    <row r="3110" spans="1:16" x14ac:dyDescent="0.45">
      <c r="A3110" t="s">
        <v>2309</v>
      </c>
      <c r="B3110">
        <v>106</v>
      </c>
      <c r="C3110" t="s">
        <v>1928</v>
      </c>
      <c r="D3110" t="s">
        <v>6205</v>
      </c>
      <c r="E3110" t="s">
        <v>11</v>
      </c>
      <c r="F3110">
        <v>2000</v>
      </c>
      <c r="G3110">
        <v>5.6</v>
      </c>
      <c r="H3110">
        <v>171988</v>
      </c>
      <c r="I3110">
        <v>600000</v>
      </c>
      <c r="J3110">
        <f t="shared" si="48"/>
        <v>-428012</v>
      </c>
      <c r="K3110">
        <f>Table1[[#This Row],[Profit]]*100/Table1[[#This Row],[budget]]</f>
        <v>-71.335333333333338</v>
      </c>
      <c r="M3110" t="s">
        <v>6359</v>
      </c>
      <c r="N3110" t="s">
        <v>589</v>
      </c>
    </row>
    <row r="3111" spans="1:16" x14ac:dyDescent="0.45">
      <c r="A3111" t="s">
        <v>1137</v>
      </c>
      <c r="B3111">
        <v>116</v>
      </c>
      <c r="C3111" t="s">
        <v>456</v>
      </c>
      <c r="D3111" t="s">
        <v>4395</v>
      </c>
      <c r="E3111" t="s">
        <v>11</v>
      </c>
      <c r="F3111">
        <v>2006</v>
      </c>
      <c r="G3111">
        <v>6.7</v>
      </c>
      <c r="H3111">
        <v>7156933</v>
      </c>
      <c r="I3111">
        <v>25000000</v>
      </c>
      <c r="J3111">
        <f t="shared" si="48"/>
        <v>-17843067</v>
      </c>
      <c r="K3111">
        <f>Table1[[#This Row],[Profit]]*100/Table1[[#This Row],[budget]]</f>
        <v>-71.372268000000005</v>
      </c>
      <c r="M3111" t="s">
        <v>589</v>
      </c>
    </row>
    <row r="3112" spans="1:16" x14ac:dyDescent="0.45">
      <c r="A3112" t="s">
        <v>375</v>
      </c>
      <c r="B3112">
        <v>126</v>
      </c>
      <c r="C3112" t="s">
        <v>593</v>
      </c>
      <c r="D3112" t="s">
        <v>4690</v>
      </c>
      <c r="E3112" t="s">
        <v>1589</v>
      </c>
      <c r="F3112">
        <v>2007</v>
      </c>
      <c r="G3112">
        <v>7.3</v>
      </c>
      <c r="H3112">
        <v>5701643</v>
      </c>
      <c r="I3112">
        <v>20000000</v>
      </c>
      <c r="J3112">
        <f t="shared" si="48"/>
        <v>-14298357</v>
      </c>
      <c r="K3112">
        <f>Table1[[#This Row],[Profit]]*100/Table1[[#This Row],[budget]]</f>
        <v>-71.491784999999993</v>
      </c>
      <c r="M3112" t="s">
        <v>6358</v>
      </c>
      <c r="N3112" t="s">
        <v>589</v>
      </c>
      <c r="O3112" t="s">
        <v>6367</v>
      </c>
      <c r="P3112" t="s">
        <v>6368</v>
      </c>
    </row>
    <row r="3113" spans="1:16" x14ac:dyDescent="0.45">
      <c r="A3113" t="s">
        <v>1937</v>
      </c>
      <c r="B3113">
        <v>100</v>
      </c>
      <c r="C3113" t="s">
        <v>88</v>
      </c>
      <c r="D3113" t="s">
        <v>5237</v>
      </c>
      <c r="E3113" t="s">
        <v>11</v>
      </c>
      <c r="F3113">
        <v>1993</v>
      </c>
      <c r="G3113">
        <v>6.6</v>
      </c>
      <c r="H3113">
        <v>3275585</v>
      </c>
      <c r="I3113">
        <v>11500000</v>
      </c>
      <c r="J3113">
        <f t="shared" si="48"/>
        <v>-8224415</v>
      </c>
      <c r="K3113">
        <f>Table1[[#This Row],[Profit]]*100/Table1[[#This Row],[budget]]</f>
        <v>-71.516652173913045</v>
      </c>
      <c r="M3113" t="s">
        <v>6359</v>
      </c>
      <c r="N3113" t="s">
        <v>589</v>
      </c>
      <c r="O3113" t="s">
        <v>1426</v>
      </c>
    </row>
    <row r="3114" spans="1:16" x14ac:dyDescent="0.45">
      <c r="A3114" t="s">
        <v>1137</v>
      </c>
      <c r="B3114">
        <v>108</v>
      </c>
      <c r="C3114" t="s">
        <v>589</v>
      </c>
      <c r="D3114" t="s">
        <v>4151</v>
      </c>
      <c r="E3114" t="s">
        <v>11</v>
      </c>
      <c r="F3114">
        <v>2005</v>
      </c>
      <c r="G3114">
        <v>7</v>
      </c>
      <c r="H3114">
        <v>8535575</v>
      </c>
      <c r="I3114">
        <v>30000000</v>
      </c>
      <c r="J3114">
        <f t="shared" si="48"/>
        <v>-21464425</v>
      </c>
      <c r="K3114">
        <f>Table1[[#This Row],[Profit]]*100/Table1[[#This Row],[budget]]</f>
        <v>-71.548083333333338</v>
      </c>
    </row>
    <row r="3115" spans="1:16" x14ac:dyDescent="0.45">
      <c r="A3115" t="s">
        <v>1705</v>
      </c>
      <c r="B3115">
        <v>79</v>
      </c>
      <c r="C3115" t="s">
        <v>82</v>
      </c>
      <c r="D3115" t="s">
        <v>5498</v>
      </c>
      <c r="E3115" t="s">
        <v>11</v>
      </c>
      <c r="F3115">
        <v>1991</v>
      </c>
      <c r="G3115">
        <v>6</v>
      </c>
      <c r="H3115">
        <v>2275557</v>
      </c>
      <c r="I3115">
        <v>8000000</v>
      </c>
      <c r="J3115">
        <f t="shared" si="48"/>
        <v>-5724443</v>
      </c>
      <c r="K3115">
        <f>Table1[[#This Row],[Profit]]*100/Table1[[#This Row],[budget]]</f>
        <v>-71.5555375</v>
      </c>
      <c r="M3115" t="s">
        <v>302</v>
      </c>
      <c r="N3115" t="s">
        <v>6359</v>
      </c>
      <c r="O3115" t="s">
        <v>1426</v>
      </c>
    </row>
    <row r="3116" spans="1:16" x14ac:dyDescent="0.45">
      <c r="A3116" t="s">
        <v>62</v>
      </c>
      <c r="B3116">
        <v>136</v>
      </c>
      <c r="C3116" t="s">
        <v>303</v>
      </c>
      <c r="D3116" t="s">
        <v>2775</v>
      </c>
      <c r="E3116" t="s">
        <v>11</v>
      </c>
      <c r="F3116">
        <v>2005</v>
      </c>
      <c r="G3116">
        <v>6.9</v>
      </c>
      <c r="H3116">
        <v>35799026</v>
      </c>
      <c r="I3116">
        <v>126000000</v>
      </c>
      <c r="J3116">
        <f t="shared" si="48"/>
        <v>-90200974</v>
      </c>
      <c r="K3116">
        <f>Table1[[#This Row],[Profit]]*100/Table1[[#This Row],[budget]]</f>
        <v>-71.588074603174604</v>
      </c>
      <c r="M3116" t="s">
        <v>178</v>
      </c>
      <c r="N3116" t="s">
        <v>2286</v>
      </c>
      <c r="O3116" t="s">
        <v>1630</v>
      </c>
      <c r="P3116" t="s">
        <v>1426</v>
      </c>
    </row>
    <row r="3117" spans="1:16" x14ac:dyDescent="0.45">
      <c r="A3117" t="s">
        <v>605</v>
      </c>
      <c r="B3117">
        <v>97</v>
      </c>
      <c r="C3117" t="s">
        <v>88</v>
      </c>
      <c r="D3117" t="s">
        <v>3146</v>
      </c>
      <c r="E3117" t="s">
        <v>11</v>
      </c>
      <c r="F3117">
        <v>1998</v>
      </c>
      <c r="G3117">
        <v>5.8</v>
      </c>
      <c r="H3117">
        <v>19819494</v>
      </c>
      <c r="I3117">
        <v>70000000</v>
      </c>
      <c r="J3117">
        <f t="shared" si="48"/>
        <v>-50180506</v>
      </c>
      <c r="K3117">
        <f>Table1[[#This Row],[Profit]]*100/Table1[[#This Row],[budget]]</f>
        <v>-71.686437142857145</v>
      </c>
      <c r="M3117" t="s">
        <v>6359</v>
      </c>
      <c r="N3117" t="s">
        <v>589</v>
      </c>
      <c r="O3117" t="s">
        <v>1426</v>
      </c>
    </row>
    <row r="3118" spans="1:16" x14ac:dyDescent="0.45">
      <c r="A3118" t="s">
        <v>54</v>
      </c>
      <c r="B3118">
        <v>103</v>
      </c>
      <c r="C3118" t="s">
        <v>1651</v>
      </c>
      <c r="D3118" t="s">
        <v>5009</v>
      </c>
      <c r="E3118" t="s">
        <v>11</v>
      </c>
      <c r="F3118">
        <v>2005</v>
      </c>
      <c r="G3118">
        <v>7.6</v>
      </c>
      <c r="H3118">
        <v>4235837</v>
      </c>
      <c r="I3118">
        <v>15000000</v>
      </c>
      <c r="J3118">
        <f t="shared" si="48"/>
        <v>-10764163</v>
      </c>
      <c r="K3118">
        <f>Table1[[#This Row],[Profit]]*100/Table1[[#This Row],[budget]]</f>
        <v>-71.761086666666671</v>
      </c>
      <c r="M3118" t="s">
        <v>6359</v>
      </c>
      <c r="N3118" t="s">
        <v>6366</v>
      </c>
    </row>
    <row r="3119" spans="1:16" x14ac:dyDescent="0.45">
      <c r="A3119" t="s">
        <v>1034</v>
      </c>
      <c r="B3119">
        <v>107</v>
      </c>
      <c r="C3119" t="s">
        <v>1035</v>
      </c>
      <c r="D3119" t="s">
        <v>3449</v>
      </c>
      <c r="E3119" t="s">
        <v>11</v>
      </c>
      <c r="F3119">
        <v>1987</v>
      </c>
      <c r="G3119">
        <v>4.2</v>
      </c>
      <c r="H3119">
        <v>14375181</v>
      </c>
      <c r="I3119">
        <v>51000000</v>
      </c>
      <c r="J3119">
        <f t="shared" si="48"/>
        <v>-36624819</v>
      </c>
      <c r="K3119">
        <f>Table1[[#This Row],[Profit]]*100/Table1[[#This Row],[budget]]</f>
        <v>-71.813370588235287</v>
      </c>
      <c r="M3119" t="s">
        <v>178</v>
      </c>
      <c r="N3119" t="s">
        <v>302</v>
      </c>
      <c r="O3119" t="s">
        <v>6360</v>
      </c>
      <c r="P3119" t="s">
        <v>1426</v>
      </c>
    </row>
    <row r="3120" spans="1:16" x14ac:dyDescent="0.45">
      <c r="A3120" t="s">
        <v>2358</v>
      </c>
      <c r="B3120">
        <v>108</v>
      </c>
      <c r="C3120" t="s">
        <v>1077</v>
      </c>
      <c r="D3120" t="s">
        <v>6054</v>
      </c>
      <c r="E3120" t="s">
        <v>2359</v>
      </c>
      <c r="F3120">
        <v>2003</v>
      </c>
      <c r="G3120">
        <v>7.5</v>
      </c>
      <c r="H3120">
        <v>505295</v>
      </c>
      <c r="I3120">
        <v>1800000</v>
      </c>
      <c r="J3120">
        <f t="shared" si="48"/>
        <v>-1294705</v>
      </c>
      <c r="K3120">
        <f>Table1[[#This Row],[Profit]]*100/Table1[[#This Row],[budget]]</f>
        <v>-71.928055555555559</v>
      </c>
      <c r="M3120" t="s">
        <v>589</v>
      </c>
    </row>
    <row r="3121" spans="1:16" x14ac:dyDescent="0.45">
      <c r="A3121" t="s">
        <v>1656</v>
      </c>
      <c r="B3121">
        <v>95</v>
      </c>
      <c r="C3121" t="s">
        <v>1001</v>
      </c>
      <c r="D3121" t="s">
        <v>4922</v>
      </c>
      <c r="E3121" t="s">
        <v>11</v>
      </c>
      <c r="F3121">
        <v>1999</v>
      </c>
      <c r="G3121">
        <v>6.8</v>
      </c>
      <c r="H3121">
        <v>4193025</v>
      </c>
      <c r="I3121">
        <v>15000000</v>
      </c>
      <c r="J3121">
        <f t="shared" si="48"/>
        <v>-10806975</v>
      </c>
      <c r="K3121">
        <f>Table1[[#This Row],[Profit]]*100/Table1[[#This Row],[budget]]</f>
        <v>-72.046499999999995</v>
      </c>
      <c r="M3121" t="s">
        <v>6360</v>
      </c>
    </row>
    <row r="3122" spans="1:16" x14ac:dyDescent="0.45">
      <c r="A3122" t="s">
        <v>1254</v>
      </c>
      <c r="B3122">
        <v>96</v>
      </c>
      <c r="C3122" t="s">
        <v>571</v>
      </c>
      <c r="D3122" t="s">
        <v>5243</v>
      </c>
      <c r="E3122" t="s">
        <v>11</v>
      </c>
      <c r="F3122">
        <v>2009</v>
      </c>
      <c r="G3122">
        <v>6.3</v>
      </c>
      <c r="H3122">
        <v>3074838</v>
      </c>
      <c r="I3122">
        <v>11000000</v>
      </c>
      <c r="J3122">
        <f t="shared" si="48"/>
        <v>-7925162</v>
      </c>
      <c r="K3122">
        <f>Table1[[#This Row],[Profit]]*100/Table1[[#This Row],[budget]]</f>
        <v>-72.046927272727274</v>
      </c>
      <c r="M3122" t="s">
        <v>6366</v>
      </c>
      <c r="N3122" t="s">
        <v>2286</v>
      </c>
      <c r="O3122" t="s">
        <v>1426</v>
      </c>
    </row>
    <row r="3123" spans="1:16" x14ac:dyDescent="0.45">
      <c r="A3123" t="s">
        <v>2203</v>
      </c>
      <c r="B3123">
        <v>99</v>
      </c>
      <c r="C3123" t="s">
        <v>392</v>
      </c>
      <c r="D3123" t="s">
        <v>6079</v>
      </c>
      <c r="E3123" t="s">
        <v>11</v>
      </c>
      <c r="F3123">
        <v>1993</v>
      </c>
      <c r="G3123">
        <v>6.5</v>
      </c>
      <c r="H3123">
        <v>418953</v>
      </c>
      <c r="I3123">
        <v>1500000</v>
      </c>
      <c r="J3123">
        <f t="shared" si="48"/>
        <v>-1081047</v>
      </c>
      <c r="K3123">
        <f>Table1[[#This Row],[Profit]]*100/Table1[[#This Row],[budget]]</f>
        <v>-72.069800000000001</v>
      </c>
      <c r="M3123" t="s">
        <v>589</v>
      </c>
      <c r="N3123" t="s">
        <v>1426</v>
      </c>
    </row>
    <row r="3124" spans="1:16" x14ac:dyDescent="0.45">
      <c r="A3124" t="s">
        <v>2425</v>
      </c>
      <c r="B3124">
        <v>79</v>
      </c>
      <c r="C3124" t="s">
        <v>259</v>
      </c>
      <c r="D3124" t="s">
        <v>6152</v>
      </c>
      <c r="E3124" t="s">
        <v>11</v>
      </c>
      <c r="F3124">
        <v>2003</v>
      </c>
      <c r="G3124">
        <v>6.1</v>
      </c>
      <c r="H3124">
        <v>279282</v>
      </c>
      <c r="I3124">
        <v>1000000</v>
      </c>
      <c r="J3124">
        <f t="shared" si="48"/>
        <v>-720718</v>
      </c>
      <c r="K3124">
        <f>Table1[[#This Row],[Profit]]*100/Table1[[#This Row],[budget]]</f>
        <v>-72.071799999999996</v>
      </c>
      <c r="M3124" t="s">
        <v>589</v>
      </c>
      <c r="N3124" t="s">
        <v>2286</v>
      </c>
    </row>
    <row r="3125" spans="1:16" x14ac:dyDescent="0.45">
      <c r="A3125" t="s">
        <v>1302</v>
      </c>
      <c r="B3125">
        <v>106</v>
      </c>
      <c r="C3125" t="s">
        <v>666</v>
      </c>
      <c r="D3125" t="s">
        <v>4253</v>
      </c>
      <c r="E3125" t="s">
        <v>11</v>
      </c>
      <c r="F3125">
        <v>2007</v>
      </c>
      <c r="G3125">
        <v>6.8</v>
      </c>
      <c r="H3125">
        <v>7486906</v>
      </c>
      <c r="I3125">
        <v>27000000</v>
      </c>
      <c r="J3125">
        <f t="shared" si="48"/>
        <v>-19513094</v>
      </c>
      <c r="K3125">
        <f>Table1[[#This Row],[Profit]]*100/Table1[[#This Row],[budget]]</f>
        <v>-72.270718518518521</v>
      </c>
      <c r="M3125" t="s">
        <v>589</v>
      </c>
      <c r="N3125" t="s">
        <v>6363</v>
      </c>
    </row>
    <row r="3126" spans="1:16" x14ac:dyDescent="0.45">
      <c r="A3126" t="s">
        <v>20</v>
      </c>
      <c r="B3126">
        <v>132</v>
      </c>
      <c r="C3126" t="s">
        <v>21</v>
      </c>
      <c r="D3126" t="s">
        <v>2572</v>
      </c>
      <c r="E3126" t="s">
        <v>11</v>
      </c>
      <c r="F3126">
        <v>2012</v>
      </c>
      <c r="G3126">
        <v>6.6</v>
      </c>
      <c r="H3126">
        <v>73058679</v>
      </c>
      <c r="I3126">
        <v>263700000</v>
      </c>
      <c r="J3126">
        <f t="shared" si="48"/>
        <v>-190641321</v>
      </c>
      <c r="K3126">
        <f>Table1[[#This Row],[Profit]]*100/Table1[[#This Row],[budget]]</f>
        <v>-72.294774744027308</v>
      </c>
      <c r="M3126" t="s">
        <v>178</v>
      </c>
      <c r="N3126" t="s">
        <v>1630</v>
      </c>
    </row>
    <row r="3127" spans="1:16" x14ac:dyDescent="0.45">
      <c r="A3127" t="s">
        <v>1785</v>
      </c>
      <c r="B3127">
        <v>94</v>
      </c>
      <c r="C3127" t="s">
        <v>1013</v>
      </c>
      <c r="D3127" t="s">
        <v>5269</v>
      </c>
      <c r="E3127" t="s">
        <v>11</v>
      </c>
      <c r="F3127">
        <v>2002</v>
      </c>
      <c r="G3127">
        <v>5.4</v>
      </c>
      <c r="H3127">
        <v>3034181</v>
      </c>
      <c r="I3127">
        <v>11000000</v>
      </c>
      <c r="J3127">
        <f t="shared" si="48"/>
        <v>-7965819</v>
      </c>
      <c r="K3127">
        <f>Table1[[#This Row],[Profit]]*100/Table1[[#This Row],[budget]]</f>
        <v>-72.416536363636368</v>
      </c>
      <c r="M3127" t="s">
        <v>6360</v>
      </c>
      <c r="N3127" t="s">
        <v>2286</v>
      </c>
    </row>
    <row r="3128" spans="1:16" x14ac:dyDescent="0.45">
      <c r="A3128" t="s">
        <v>2428</v>
      </c>
      <c r="B3128">
        <v>53</v>
      </c>
      <c r="C3128" t="s">
        <v>2168</v>
      </c>
      <c r="D3128" t="s">
        <v>6154</v>
      </c>
      <c r="E3128" t="s">
        <v>11</v>
      </c>
      <c r="F3128">
        <v>2007</v>
      </c>
      <c r="G3128">
        <v>7.7</v>
      </c>
      <c r="H3128">
        <v>274661</v>
      </c>
      <c r="I3128">
        <v>1000000</v>
      </c>
      <c r="J3128">
        <f t="shared" si="48"/>
        <v>-725339</v>
      </c>
      <c r="K3128">
        <f>Table1[[#This Row],[Profit]]*100/Table1[[#This Row],[budget]]</f>
        <v>-72.533900000000003</v>
      </c>
      <c r="M3128" t="s">
        <v>19</v>
      </c>
      <c r="N3128" t="s">
        <v>6368</v>
      </c>
    </row>
    <row r="3129" spans="1:16" x14ac:dyDescent="0.45">
      <c r="A3129" t="s">
        <v>348</v>
      </c>
      <c r="B3129">
        <v>114</v>
      </c>
      <c r="C3129" t="s">
        <v>349</v>
      </c>
      <c r="D3129" t="s">
        <v>2845</v>
      </c>
      <c r="E3129" t="s">
        <v>11</v>
      </c>
      <c r="F3129">
        <v>2015</v>
      </c>
      <c r="G3129">
        <v>5.3</v>
      </c>
      <c r="H3129">
        <v>28772222</v>
      </c>
      <c r="I3129">
        <v>105000000</v>
      </c>
      <c r="J3129">
        <f t="shared" si="48"/>
        <v>-76227778</v>
      </c>
      <c r="K3129">
        <f>Table1[[#This Row],[Profit]]*100/Table1[[#This Row],[budget]]</f>
        <v>-72.597883809523807</v>
      </c>
      <c r="M3129" t="s">
        <v>6359</v>
      </c>
      <c r="N3129" t="s">
        <v>6361</v>
      </c>
      <c r="O3129" t="s">
        <v>1426</v>
      </c>
    </row>
    <row r="3130" spans="1:16" x14ac:dyDescent="0.45">
      <c r="A3130" t="s">
        <v>384</v>
      </c>
      <c r="B3130">
        <v>102</v>
      </c>
      <c r="C3130" t="s">
        <v>1024</v>
      </c>
      <c r="D3130" t="s">
        <v>6096</v>
      </c>
      <c r="E3130" t="s">
        <v>11</v>
      </c>
      <c r="F3130">
        <v>1987</v>
      </c>
      <c r="G3130">
        <v>5.9</v>
      </c>
      <c r="H3130">
        <v>354704</v>
      </c>
      <c r="I3130">
        <v>1300000</v>
      </c>
      <c r="J3130">
        <f t="shared" si="48"/>
        <v>-945296</v>
      </c>
      <c r="K3130">
        <f>Table1[[#This Row],[Profit]]*100/Table1[[#This Row],[budget]]</f>
        <v>-72.715076923076921</v>
      </c>
      <c r="M3130" t="s">
        <v>589</v>
      </c>
      <c r="N3130" t="s">
        <v>999</v>
      </c>
      <c r="O3130" t="s">
        <v>1426</v>
      </c>
    </row>
    <row r="3131" spans="1:16" x14ac:dyDescent="0.45">
      <c r="A3131" t="s">
        <v>942</v>
      </c>
      <c r="B3131">
        <v>220</v>
      </c>
      <c r="C3131" t="s">
        <v>676</v>
      </c>
      <c r="D3131" t="s">
        <v>3360</v>
      </c>
      <c r="E3131" t="s">
        <v>11</v>
      </c>
      <c r="F3131">
        <v>2000</v>
      </c>
      <c r="G3131">
        <v>5.8</v>
      </c>
      <c r="H3131">
        <v>15527125</v>
      </c>
      <c r="I3131">
        <v>57000000</v>
      </c>
      <c r="J3131">
        <f t="shared" si="48"/>
        <v>-41472875</v>
      </c>
      <c r="K3131">
        <f>Table1[[#This Row],[Profit]]*100/Table1[[#This Row],[budget]]</f>
        <v>-72.759429824561408</v>
      </c>
      <c r="M3131" t="s">
        <v>2286</v>
      </c>
      <c r="N3131" t="s">
        <v>1910</v>
      </c>
    </row>
    <row r="3132" spans="1:16" x14ac:dyDescent="0.45">
      <c r="A3132" t="s">
        <v>1931</v>
      </c>
      <c r="B3132">
        <v>85</v>
      </c>
      <c r="C3132" t="s">
        <v>485</v>
      </c>
      <c r="D3132" t="s">
        <v>4893</v>
      </c>
      <c r="E3132" t="s">
        <v>11</v>
      </c>
      <c r="F3132">
        <v>2001</v>
      </c>
      <c r="G3132">
        <v>4.0999999999999996</v>
      </c>
      <c r="H3132">
        <v>4356743</v>
      </c>
      <c r="I3132">
        <v>16000000</v>
      </c>
      <c r="J3132">
        <f t="shared" si="48"/>
        <v>-11643257</v>
      </c>
      <c r="K3132">
        <f>Table1[[#This Row],[Profit]]*100/Table1[[#This Row],[budget]]</f>
        <v>-72.770356250000006</v>
      </c>
      <c r="M3132" t="s">
        <v>6363</v>
      </c>
      <c r="N3132" t="s">
        <v>2286</v>
      </c>
    </row>
    <row r="3133" spans="1:16" x14ac:dyDescent="0.45">
      <c r="A3133" t="s">
        <v>300</v>
      </c>
      <c r="B3133">
        <v>95</v>
      </c>
      <c r="C3133" t="s">
        <v>80</v>
      </c>
      <c r="D3133" t="s">
        <v>2739</v>
      </c>
      <c r="E3133" t="s">
        <v>11</v>
      </c>
      <c r="F3133">
        <v>2002</v>
      </c>
      <c r="G3133">
        <v>7.1</v>
      </c>
      <c r="H3133">
        <v>38120554</v>
      </c>
      <c r="I3133">
        <v>140000000</v>
      </c>
      <c r="J3133">
        <f t="shared" si="48"/>
        <v>-101879446</v>
      </c>
      <c r="K3133">
        <f>Table1[[#This Row],[Profit]]*100/Table1[[#This Row],[budget]]</f>
        <v>-72.771032857142856</v>
      </c>
      <c r="M3133" t="s">
        <v>6362</v>
      </c>
      <c r="N3133" t="s">
        <v>6363</v>
      </c>
      <c r="O3133" t="s">
        <v>1630</v>
      </c>
    </row>
    <row r="3134" spans="1:16" x14ac:dyDescent="0.45">
      <c r="A3134" t="s">
        <v>1432</v>
      </c>
      <c r="B3134">
        <v>104</v>
      </c>
      <c r="C3134" t="s">
        <v>58</v>
      </c>
      <c r="D3134" t="s">
        <v>4511</v>
      </c>
      <c r="E3134" t="s">
        <v>11</v>
      </c>
      <c r="F3134">
        <v>2001</v>
      </c>
      <c r="G3134">
        <v>4.0999999999999996</v>
      </c>
      <c r="H3134">
        <v>5974653</v>
      </c>
      <c r="I3134">
        <v>22000000</v>
      </c>
      <c r="J3134">
        <f t="shared" si="48"/>
        <v>-16025347</v>
      </c>
      <c r="K3134">
        <f>Table1[[#This Row],[Profit]]*100/Table1[[#This Row],[budget]]</f>
        <v>-72.842486363636368</v>
      </c>
      <c r="M3134" t="s">
        <v>178</v>
      </c>
      <c r="N3134" t="s">
        <v>6364</v>
      </c>
      <c r="O3134" t="s">
        <v>1630</v>
      </c>
      <c r="P3134" t="s">
        <v>1426</v>
      </c>
    </row>
    <row r="3135" spans="1:16" x14ac:dyDescent="0.45">
      <c r="A3135" t="s">
        <v>240</v>
      </c>
      <c r="B3135">
        <v>98</v>
      </c>
      <c r="C3135" t="s">
        <v>603</v>
      </c>
      <c r="D3135" t="s">
        <v>3144</v>
      </c>
      <c r="E3135" t="s">
        <v>11</v>
      </c>
      <c r="F3135">
        <v>2002</v>
      </c>
      <c r="G3135">
        <v>3</v>
      </c>
      <c r="H3135">
        <v>18990542</v>
      </c>
      <c r="I3135">
        <v>70000000</v>
      </c>
      <c r="J3135">
        <f t="shared" si="48"/>
        <v>-51009458</v>
      </c>
      <c r="K3135">
        <f>Table1[[#This Row],[Profit]]*100/Table1[[#This Row],[budget]]</f>
        <v>-72.870654285714281</v>
      </c>
      <c r="M3135" t="s">
        <v>1630</v>
      </c>
      <c r="N3135" t="s">
        <v>6361</v>
      </c>
    </row>
    <row r="3136" spans="1:16" x14ac:dyDescent="0.45">
      <c r="A3136" t="s">
        <v>145</v>
      </c>
      <c r="B3136">
        <v>212</v>
      </c>
      <c r="C3136" t="s">
        <v>943</v>
      </c>
      <c r="D3136" t="s">
        <v>3543</v>
      </c>
      <c r="E3136" t="s">
        <v>11</v>
      </c>
      <c r="F3136">
        <v>1995</v>
      </c>
      <c r="G3136">
        <v>7.1</v>
      </c>
      <c r="H3136">
        <v>13560960</v>
      </c>
      <c r="I3136">
        <v>50000000</v>
      </c>
      <c r="J3136">
        <f t="shared" si="48"/>
        <v>-36439040</v>
      </c>
      <c r="K3136">
        <f>Table1[[#This Row],[Profit]]*100/Table1[[#This Row],[budget]]</f>
        <v>-72.878079999999997</v>
      </c>
      <c r="M3136" t="s">
        <v>589</v>
      </c>
      <c r="N3136" t="s">
        <v>6367</v>
      </c>
    </row>
    <row r="3137" spans="1:17" x14ac:dyDescent="0.45">
      <c r="A3137" t="s">
        <v>43</v>
      </c>
      <c r="B3137">
        <v>129</v>
      </c>
      <c r="C3137" t="s">
        <v>1077</v>
      </c>
      <c r="D3137" t="s">
        <v>3826</v>
      </c>
      <c r="E3137" t="s">
        <v>11</v>
      </c>
      <c r="F3137">
        <v>1996</v>
      </c>
      <c r="G3137">
        <v>6.6</v>
      </c>
      <c r="H3137">
        <v>10300000</v>
      </c>
      <c r="I3137">
        <v>38000000</v>
      </c>
      <c r="J3137">
        <f t="shared" si="48"/>
        <v>-27700000</v>
      </c>
      <c r="K3137">
        <f>Table1[[#This Row],[Profit]]*100/Table1[[#This Row],[budget]]</f>
        <v>-72.89473684210526</v>
      </c>
      <c r="M3137" t="s">
        <v>589</v>
      </c>
    </row>
    <row r="3138" spans="1:17" x14ac:dyDescent="0.45">
      <c r="A3138" t="s">
        <v>426</v>
      </c>
      <c r="B3138">
        <v>110</v>
      </c>
      <c r="C3138" t="s">
        <v>23</v>
      </c>
      <c r="D3138" t="s">
        <v>3063</v>
      </c>
      <c r="E3138" t="s">
        <v>11</v>
      </c>
      <c r="F3138">
        <v>2011</v>
      </c>
      <c r="G3138">
        <v>5.8</v>
      </c>
      <c r="H3138">
        <v>20315324</v>
      </c>
      <c r="I3138">
        <v>75000000</v>
      </c>
      <c r="J3138">
        <f t="shared" ref="J3138:J3201" si="49">H3138-I3138</f>
        <v>-54684676</v>
      </c>
      <c r="K3138">
        <f>Table1[[#This Row],[Profit]]*100/Table1[[#This Row],[budget]]</f>
        <v>-72.912901333333338</v>
      </c>
      <c r="M3138" t="s">
        <v>178</v>
      </c>
      <c r="N3138" t="s">
        <v>2286</v>
      </c>
    </row>
    <row r="3139" spans="1:17" x14ac:dyDescent="0.45">
      <c r="A3139" t="s">
        <v>2374</v>
      </c>
      <c r="B3139">
        <v>98</v>
      </c>
      <c r="C3139" t="s">
        <v>589</v>
      </c>
      <c r="D3139" t="s">
        <v>6080</v>
      </c>
      <c r="E3139" t="s">
        <v>11</v>
      </c>
      <c r="F3139">
        <v>2001</v>
      </c>
      <c r="G3139">
        <v>7.2</v>
      </c>
      <c r="H3139">
        <v>406035</v>
      </c>
      <c r="I3139">
        <v>1500000</v>
      </c>
      <c r="J3139">
        <f t="shared" si="49"/>
        <v>-1093965</v>
      </c>
      <c r="K3139">
        <f>Table1[[#This Row],[Profit]]*100/Table1[[#This Row],[budget]]</f>
        <v>-72.930999999999997</v>
      </c>
    </row>
    <row r="3140" spans="1:17" x14ac:dyDescent="0.45">
      <c r="A3140" t="s">
        <v>2053</v>
      </c>
      <c r="B3140">
        <v>99</v>
      </c>
      <c r="C3140" t="s">
        <v>642</v>
      </c>
      <c r="D3140" t="s">
        <v>5582</v>
      </c>
      <c r="E3140" t="s">
        <v>11</v>
      </c>
      <c r="F3140">
        <v>2009</v>
      </c>
      <c r="G3140">
        <v>6.5</v>
      </c>
      <c r="H3140">
        <v>1889522</v>
      </c>
      <c r="I3140">
        <v>7000000</v>
      </c>
      <c r="J3140">
        <f t="shared" si="49"/>
        <v>-5110478</v>
      </c>
      <c r="K3140">
        <f>Table1[[#This Row],[Profit]]*100/Table1[[#This Row],[budget]]</f>
        <v>-73.006828571428571</v>
      </c>
      <c r="M3140" t="s">
        <v>6361</v>
      </c>
    </row>
    <row r="3141" spans="1:17" x14ac:dyDescent="0.45">
      <c r="A3141" t="s">
        <v>87</v>
      </c>
      <c r="B3141">
        <v>127</v>
      </c>
      <c r="C3141" t="s">
        <v>21</v>
      </c>
      <c r="D3141" t="s">
        <v>2638</v>
      </c>
      <c r="E3141" t="s">
        <v>11</v>
      </c>
      <c r="F3141">
        <v>2015</v>
      </c>
      <c r="G3141">
        <v>5.4</v>
      </c>
      <c r="H3141">
        <v>47375327</v>
      </c>
      <c r="I3141">
        <v>176000000</v>
      </c>
      <c r="J3141">
        <f t="shared" si="49"/>
        <v>-128624673</v>
      </c>
      <c r="K3141">
        <f>Table1[[#This Row],[Profit]]*100/Table1[[#This Row],[budget]]</f>
        <v>-73.082200568181818</v>
      </c>
      <c r="M3141" t="s">
        <v>178</v>
      </c>
      <c r="N3141" t="s">
        <v>1630</v>
      </c>
    </row>
    <row r="3142" spans="1:17" x14ac:dyDescent="0.45">
      <c r="A3142" t="s">
        <v>384</v>
      </c>
      <c r="B3142">
        <v>99</v>
      </c>
      <c r="C3142" t="s">
        <v>13</v>
      </c>
      <c r="D3142" t="s">
        <v>3152</v>
      </c>
      <c r="E3142" t="s">
        <v>11</v>
      </c>
      <c r="F3142">
        <v>2014</v>
      </c>
      <c r="G3142">
        <v>4.2</v>
      </c>
      <c r="H3142">
        <v>18821279</v>
      </c>
      <c r="I3142">
        <v>70000000</v>
      </c>
      <c r="J3142">
        <f t="shared" si="49"/>
        <v>-51178721</v>
      </c>
      <c r="K3142">
        <f>Table1[[#This Row],[Profit]]*100/Table1[[#This Row],[budget]]</f>
        <v>-73.112458571428576</v>
      </c>
      <c r="M3142" t="s">
        <v>178</v>
      </c>
      <c r="N3142" t="s">
        <v>6364</v>
      </c>
    </row>
    <row r="3143" spans="1:17" x14ac:dyDescent="0.45">
      <c r="A3143" t="s">
        <v>2487</v>
      </c>
      <c r="B3143">
        <v>89</v>
      </c>
      <c r="C3143" t="s">
        <v>2042</v>
      </c>
      <c r="D3143" t="s">
        <v>6233</v>
      </c>
      <c r="E3143" t="s">
        <v>11</v>
      </c>
      <c r="F3143">
        <v>2012</v>
      </c>
      <c r="G3143">
        <v>8.4</v>
      </c>
      <c r="H3143">
        <v>133778</v>
      </c>
      <c r="I3143">
        <v>500000</v>
      </c>
      <c r="J3143">
        <f t="shared" si="49"/>
        <v>-366222</v>
      </c>
      <c r="K3143">
        <f>Table1[[#This Row],[Profit]]*100/Table1[[#This Row],[budget]]</f>
        <v>-73.244399999999999</v>
      </c>
      <c r="M3143" t="s">
        <v>6361</v>
      </c>
    </row>
    <row r="3144" spans="1:17" x14ac:dyDescent="0.45">
      <c r="A3144" t="s">
        <v>1249</v>
      </c>
      <c r="B3144">
        <v>107</v>
      </c>
      <c r="C3144" t="s">
        <v>71</v>
      </c>
      <c r="D3144" t="s">
        <v>3639</v>
      </c>
      <c r="E3144" t="s">
        <v>11</v>
      </c>
      <c r="F3144">
        <v>2013</v>
      </c>
      <c r="G3144">
        <v>6.4</v>
      </c>
      <c r="H3144">
        <v>12026670</v>
      </c>
      <c r="I3144">
        <v>45000000</v>
      </c>
      <c r="J3144">
        <f t="shared" si="49"/>
        <v>-32973330</v>
      </c>
      <c r="K3144">
        <f>Table1[[#This Row],[Profit]]*100/Table1[[#This Row],[budget]]</f>
        <v>-73.27406666666667</v>
      </c>
      <c r="M3144" t="s">
        <v>6359</v>
      </c>
      <c r="N3144" t="s">
        <v>1426</v>
      </c>
    </row>
    <row r="3145" spans="1:17" x14ac:dyDescent="0.45">
      <c r="A3145" t="s">
        <v>31</v>
      </c>
      <c r="B3145">
        <v>118</v>
      </c>
      <c r="C3145" t="s">
        <v>1010</v>
      </c>
      <c r="D3145" t="s">
        <v>4463</v>
      </c>
      <c r="E3145" t="s">
        <v>11</v>
      </c>
      <c r="F3145">
        <v>2004</v>
      </c>
      <c r="G3145">
        <v>6.7</v>
      </c>
      <c r="H3145">
        <v>6144806</v>
      </c>
      <c r="I3145">
        <v>23000000</v>
      </c>
      <c r="J3145">
        <f t="shared" si="49"/>
        <v>-16855194</v>
      </c>
      <c r="K3145">
        <f>Table1[[#This Row],[Profit]]*100/Table1[[#This Row],[budget]]</f>
        <v>-73.283452173913048</v>
      </c>
      <c r="M3145" t="s">
        <v>589</v>
      </c>
      <c r="N3145" t="s">
        <v>6360</v>
      </c>
      <c r="O3145" t="s">
        <v>6365</v>
      </c>
    </row>
    <row r="3146" spans="1:17" x14ac:dyDescent="0.45">
      <c r="A3146" t="s">
        <v>1391</v>
      </c>
      <c r="B3146">
        <v>95</v>
      </c>
      <c r="C3146" t="s">
        <v>187</v>
      </c>
      <c r="D3146" t="s">
        <v>4908</v>
      </c>
      <c r="E3146" t="s">
        <v>11</v>
      </c>
      <c r="F3146">
        <v>2005</v>
      </c>
      <c r="G3146">
        <v>4.0999999999999996</v>
      </c>
      <c r="H3146">
        <v>4006906</v>
      </c>
      <c r="I3146">
        <v>15000000</v>
      </c>
      <c r="J3146">
        <f t="shared" si="49"/>
        <v>-10993094</v>
      </c>
      <c r="K3146">
        <f>Table1[[#This Row],[Profit]]*100/Table1[[#This Row],[budget]]</f>
        <v>-73.287293333333338</v>
      </c>
      <c r="M3146" t="s">
        <v>6359</v>
      </c>
    </row>
    <row r="3147" spans="1:17" x14ac:dyDescent="0.45">
      <c r="A3147" t="s">
        <v>1590</v>
      </c>
      <c r="B3147">
        <v>99</v>
      </c>
      <c r="C3147" t="s">
        <v>127</v>
      </c>
      <c r="D3147" t="s">
        <v>4691</v>
      </c>
      <c r="E3147" t="s">
        <v>11</v>
      </c>
      <c r="F3147">
        <v>1982</v>
      </c>
      <c r="G3147">
        <v>3.5</v>
      </c>
      <c r="H3147">
        <v>5333658</v>
      </c>
      <c r="I3147">
        <v>20000000</v>
      </c>
      <c r="J3147">
        <f t="shared" si="49"/>
        <v>-14666342</v>
      </c>
      <c r="K3147">
        <f>Table1[[#This Row],[Profit]]*100/Table1[[#This Row],[budget]]</f>
        <v>-73.331710000000001</v>
      </c>
      <c r="M3147" t="s">
        <v>1630</v>
      </c>
    </row>
    <row r="3148" spans="1:17" x14ac:dyDescent="0.45">
      <c r="A3148" t="s">
        <v>810</v>
      </c>
      <c r="B3148">
        <v>115</v>
      </c>
      <c r="C3148" t="s">
        <v>209</v>
      </c>
      <c r="D3148" t="s">
        <v>3790</v>
      </c>
      <c r="E3148" t="s">
        <v>11</v>
      </c>
      <c r="F3148">
        <v>2015</v>
      </c>
      <c r="G3148">
        <v>5.8</v>
      </c>
      <c r="H3148">
        <v>10640645</v>
      </c>
      <c r="I3148">
        <v>40000000</v>
      </c>
      <c r="J3148">
        <f t="shared" si="49"/>
        <v>-29359355</v>
      </c>
      <c r="K3148">
        <f>Table1[[#This Row],[Profit]]*100/Table1[[#This Row],[budget]]</f>
        <v>-73.398387499999998</v>
      </c>
      <c r="M3148" t="s">
        <v>6359</v>
      </c>
      <c r="N3148" t="s">
        <v>589</v>
      </c>
      <c r="O3148" t="s">
        <v>6366</v>
      </c>
      <c r="P3148" t="s">
        <v>1426</v>
      </c>
    </row>
    <row r="3149" spans="1:17" x14ac:dyDescent="0.45">
      <c r="A3149" t="s">
        <v>340</v>
      </c>
      <c r="B3149">
        <v>172</v>
      </c>
      <c r="C3149" t="s">
        <v>341</v>
      </c>
      <c r="D3149" t="s">
        <v>2852</v>
      </c>
      <c r="E3149" t="s">
        <v>11</v>
      </c>
      <c r="F3149">
        <v>2012</v>
      </c>
      <c r="G3149">
        <v>7.5</v>
      </c>
      <c r="H3149">
        <v>27098580</v>
      </c>
      <c r="I3149">
        <v>102000000</v>
      </c>
      <c r="J3149">
        <f t="shared" si="49"/>
        <v>-74901420</v>
      </c>
      <c r="K3149">
        <f>Table1[[#This Row],[Profit]]*100/Table1[[#This Row],[budget]]</f>
        <v>-73.432764705882349</v>
      </c>
      <c r="M3149" t="s">
        <v>1630</v>
      </c>
    </row>
    <row r="3150" spans="1:17" x14ac:dyDescent="0.45">
      <c r="A3150" t="s">
        <v>1283</v>
      </c>
      <c r="B3150">
        <v>110</v>
      </c>
      <c r="C3150" t="s">
        <v>48</v>
      </c>
      <c r="D3150" t="s">
        <v>5209</v>
      </c>
      <c r="E3150" t="s">
        <v>11</v>
      </c>
      <c r="F3150">
        <v>2008</v>
      </c>
      <c r="G3150">
        <v>7.1</v>
      </c>
      <c r="H3150">
        <v>3148482</v>
      </c>
      <c r="I3150">
        <v>12000000</v>
      </c>
      <c r="J3150">
        <f t="shared" si="49"/>
        <v>-8851518</v>
      </c>
      <c r="K3150">
        <f>Table1[[#This Row],[Profit]]*100/Table1[[#This Row],[budget]]</f>
        <v>-73.762649999999994</v>
      </c>
      <c r="M3150" t="s">
        <v>2286</v>
      </c>
    </row>
    <row r="3151" spans="1:17" x14ac:dyDescent="0.45">
      <c r="A3151" t="s">
        <v>503</v>
      </c>
      <c r="B3151">
        <v>91</v>
      </c>
      <c r="C3151" t="s">
        <v>220</v>
      </c>
      <c r="D3151" t="s">
        <v>3032</v>
      </c>
      <c r="E3151" t="s">
        <v>11</v>
      </c>
      <c r="F3151">
        <v>2003</v>
      </c>
      <c r="G3151">
        <v>5.7</v>
      </c>
      <c r="H3151">
        <v>20950820</v>
      </c>
      <c r="I3151">
        <v>80000000</v>
      </c>
      <c r="J3151">
        <f t="shared" si="49"/>
        <v>-59049180</v>
      </c>
      <c r="K3151">
        <f>Table1[[#This Row],[Profit]]*100/Table1[[#This Row],[budget]]</f>
        <v>-73.811475000000002</v>
      </c>
      <c r="M3151" t="s">
        <v>6362</v>
      </c>
      <c r="N3151" t="s">
        <v>302</v>
      </c>
      <c r="O3151" t="s">
        <v>6363</v>
      </c>
      <c r="P3151" t="s">
        <v>6364</v>
      </c>
      <c r="Q3151" t="s">
        <v>1630</v>
      </c>
    </row>
    <row r="3152" spans="1:17" x14ac:dyDescent="0.45">
      <c r="A3152" t="s">
        <v>588</v>
      </c>
      <c r="B3152">
        <v>111</v>
      </c>
      <c r="C3152" t="s">
        <v>1200</v>
      </c>
      <c r="D3152" t="s">
        <v>4666</v>
      </c>
      <c r="E3152" t="s">
        <v>11</v>
      </c>
      <c r="F3152">
        <v>2009</v>
      </c>
      <c r="G3152">
        <v>6.4</v>
      </c>
      <c r="H3152">
        <v>5205343</v>
      </c>
      <c r="I3152">
        <v>20000000</v>
      </c>
      <c r="J3152">
        <f t="shared" si="49"/>
        <v>-14794657</v>
      </c>
      <c r="K3152">
        <f>Table1[[#This Row],[Profit]]*100/Table1[[#This Row],[budget]]</f>
        <v>-73.973285000000004</v>
      </c>
      <c r="M3152" t="s">
        <v>589</v>
      </c>
      <c r="N3152" t="s">
        <v>6363</v>
      </c>
      <c r="O3152" t="s">
        <v>6360</v>
      </c>
      <c r="P3152" t="s">
        <v>2286</v>
      </c>
    </row>
    <row r="3153" spans="1:17" x14ac:dyDescent="0.45">
      <c r="A3153" t="s">
        <v>1963</v>
      </c>
      <c r="B3153">
        <v>144</v>
      </c>
      <c r="C3153" t="s">
        <v>48</v>
      </c>
      <c r="D3153" t="s">
        <v>5396</v>
      </c>
      <c r="E3153" t="s">
        <v>11</v>
      </c>
      <c r="F3153">
        <v>2005</v>
      </c>
      <c r="G3153">
        <v>6.7</v>
      </c>
      <c r="H3153">
        <v>2483955</v>
      </c>
      <c r="I3153">
        <v>9600000</v>
      </c>
      <c r="J3153">
        <f t="shared" si="49"/>
        <v>-7116045</v>
      </c>
      <c r="K3153">
        <f>Table1[[#This Row],[Profit]]*100/Table1[[#This Row],[budget]]</f>
        <v>-74.125468749999996</v>
      </c>
      <c r="M3153" t="s">
        <v>2286</v>
      </c>
    </row>
    <row r="3154" spans="1:17" x14ac:dyDescent="0.45">
      <c r="A3154" t="s">
        <v>233</v>
      </c>
      <c r="B3154">
        <v>96</v>
      </c>
      <c r="C3154" t="s">
        <v>234</v>
      </c>
      <c r="D3154" t="s">
        <v>2769</v>
      </c>
      <c r="E3154" t="s">
        <v>11</v>
      </c>
      <c r="F3154">
        <v>2013</v>
      </c>
      <c r="G3154">
        <v>5.6</v>
      </c>
      <c r="H3154">
        <v>33592415</v>
      </c>
      <c r="I3154">
        <v>130000000</v>
      </c>
      <c r="J3154">
        <f t="shared" si="49"/>
        <v>-96407585</v>
      </c>
      <c r="K3154">
        <f>Table1[[#This Row],[Profit]]*100/Table1[[#This Row],[budget]]</f>
        <v>-74.159680769230775</v>
      </c>
      <c r="M3154" t="s">
        <v>302</v>
      </c>
      <c r="N3154" t="s">
        <v>6364</v>
      </c>
    </row>
    <row r="3155" spans="1:17" x14ac:dyDescent="0.45">
      <c r="A3155" t="s">
        <v>1419</v>
      </c>
      <c r="B3155">
        <v>113</v>
      </c>
      <c r="C3155" t="s">
        <v>259</v>
      </c>
      <c r="D3155" t="s">
        <v>5270</v>
      </c>
      <c r="E3155" t="s">
        <v>11</v>
      </c>
      <c r="F3155">
        <v>1995</v>
      </c>
      <c r="G3155">
        <v>6.2</v>
      </c>
      <c r="H3155">
        <v>2832826</v>
      </c>
      <c r="I3155">
        <v>11000000</v>
      </c>
      <c r="J3155">
        <f t="shared" si="49"/>
        <v>-8167174</v>
      </c>
      <c r="K3155">
        <f>Table1[[#This Row],[Profit]]*100/Table1[[#This Row],[budget]]</f>
        <v>-74.247036363636369</v>
      </c>
      <c r="M3155" t="s">
        <v>589</v>
      </c>
      <c r="N3155" t="s">
        <v>2286</v>
      </c>
    </row>
    <row r="3156" spans="1:17" x14ac:dyDescent="0.45">
      <c r="A3156" t="s">
        <v>737</v>
      </c>
      <c r="B3156">
        <v>94</v>
      </c>
      <c r="C3156" t="s">
        <v>1410</v>
      </c>
      <c r="D3156" t="s">
        <v>4665</v>
      </c>
      <c r="E3156" t="s">
        <v>11</v>
      </c>
      <c r="F3156">
        <v>2005</v>
      </c>
      <c r="G3156">
        <v>2.2999999999999998</v>
      </c>
      <c r="H3156">
        <v>5132655</v>
      </c>
      <c r="I3156">
        <v>20000000</v>
      </c>
      <c r="J3156">
        <f t="shared" si="49"/>
        <v>-14867345</v>
      </c>
      <c r="K3156">
        <f>Table1[[#This Row],[Profit]]*100/Table1[[#This Row],[budget]]</f>
        <v>-74.336725000000001</v>
      </c>
      <c r="M3156" t="s">
        <v>1630</v>
      </c>
    </row>
    <row r="3157" spans="1:17" x14ac:dyDescent="0.45">
      <c r="A3157" t="s">
        <v>1877</v>
      </c>
      <c r="B3157">
        <v>102</v>
      </c>
      <c r="C3157" t="s">
        <v>424</v>
      </c>
      <c r="D3157" t="s">
        <v>5272</v>
      </c>
      <c r="E3157" t="s">
        <v>11</v>
      </c>
      <c r="F3157">
        <v>1991</v>
      </c>
      <c r="G3157">
        <v>5.0999999999999996</v>
      </c>
      <c r="H3157">
        <v>2807854</v>
      </c>
      <c r="I3157">
        <v>11000000</v>
      </c>
      <c r="J3157">
        <f t="shared" si="49"/>
        <v>-8192146</v>
      </c>
      <c r="K3157">
        <f>Table1[[#This Row],[Profit]]*100/Table1[[#This Row],[budget]]</f>
        <v>-74.47405454545455</v>
      </c>
      <c r="M3157" t="s">
        <v>589</v>
      </c>
      <c r="N3157" t="s">
        <v>2286</v>
      </c>
    </row>
    <row r="3158" spans="1:17" x14ac:dyDescent="0.45">
      <c r="A3158" t="s">
        <v>2236</v>
      </c>
      <c r="B3158">
        <v>106</v>
      </c>
      <c r="C3158" t="s">
        <v>1011</v>
      </c>
      <c r="D3158" t="s">
        <v>5876</v>
      </c>
      <c r="E3158" t="s">
        <v>492</v>
      </c>
      <c r="F3158">
        <v>1998</v>
      </c>
      <c r="G3158">
        <v>6.8</v>
      </c>
      <c r="H3158">
        <v>886410</v>
      </c>
      <c r="I3158">
        <v>3500000</v>
      </c>
      <c r="J3158">
        <f t="shared" si="49"/>
        <v>-2613590</v>
      </c>
      <c r="K3158">
        <f>Table1[[#This Row],[Profit]]*100/Table1[[#This Row],[budget]]</f>
        <v>-74.674000000000007</v>
      </c>
      <c r="M3158" t="s">
        <v>6367</v>
      </c>
    </row>
    <row r="3159" spans="1:17" x14ac:dyDescent="0.45">
      <c r="A3159" t="s">
        <v>1031</v>
      </c>
      <c r="B3159">
        <v>97</v>
      </c>
      <c r="C3159" t="s">
        <v>456</v>
      </c>
      <c r="D3159" t="s">
        <v>5583</v>
      </c>
      <c r="E3159" t="s">
        <v>11</v>
      </c>
      <c r="F3159">
        <v>2010</v>
      </c>
      <c r="G3159">
        <v>6.3</v>
      </c>
      <c r="H3159">
        <v>1768416</v>
      </c>
      <c r="I3159">
        <v>7000000</v>
      </c>
      <c r="J3159">
        <f t="shared" si="49"/>
        <v>-5231584</v>
      </c>
      <c r="K3159">
        <f>Table1[[#This Row],[Profit]]*100/Table1[[#This Row],[budget]]</f>
        <v>-74.736914285714292</v>
      </c>
      <c r="M3159" t="s">
        <v>589</v>
      </c>
    </row>
    <row r="3160" spans="1:17" x14ac:dyDescent="0.45">
      <c r="A3160" t="s">
        <v>471</v>
      </c>
      <c r="B3160">
        <v>83</v>
      </c>
      <c r="C3160" t="s">
        <v>318</v>
      </c>
      <c r="D3160" t="s">
        <v>4011</v>
      </c>
      <c r="E3160" t="s">
        <v>11</v>
      </c>
      <c r="F3160">
        <v>2005</v>
      </c>
      <c r="G3160">
        <v>5.5</v>
      </c>
      <c r="H3160">
        <v>8326035</v>
      </c>
      <c r="I3160">
        <v>33000000</v>
      </c>
      <c r="J3160">
        <f t="shared" si="49"/>
        <v>-24673965</v>
      </c>
      <c r="K3160">
        <f>Table1[[#This Row],[Profit]]*100/Table1[[#This Row],[budget]]</f>
        <v>-74.769590909090908</v>
      </c>
      <c r="M3160" t="s">
        <v>302</v>
      </c>
      <c r="N3160" t="s">
        <v>6359</v>
      </c>
    </row>
    <row r="3161" spans="1:17" x14ac:dyDescent="0.45">
      <c r="A3161" t="s">
        <v>258</v>
      </c>
      <c r="B3161">
        <v>121</v>
      </c>
      <c r="C3161" t="s">
        <v>259</v>
      </c>
      <c r="D3161" t="s">
        <v>2795</v>
      </c>
      <c r="E3161" t="s">
        <v>11</v>
      </c>
      <c r="F3161">
        <v>2010</v>
      </c>
      <c r="G3161">
        <v>5.3</v>
      </c>
      <c r="H3161">
        <v>30212620</v>
      </c>
      <c r="I3161">
        <v>120000000</v>
      </c>
      <c r="J3161">
        <f t="shared" si="49"/>
        <v>-89787380</v>
      </c>
      <c r="K3161">
        <f>Table1[[#This Row],[Profit]]*100/Table1[[#This Row],[budget]]</f>
        <v>-74.822816666666668</v>
      </c>
      <c r="M3161" t="s">
        <v>589</v>
      </c>
      <c r="N3161" t="s">
        <v>2286</v>
      </c>
    </row>
    <row r="3162" spans="1:17" x14ac:dyDescent="0.45">
      <c r="A3162" t="s">
        <v>1536</v>
      </c>
      <c r="B3162">
        <v>100</v>
      </c>
      <c r="C3162" t="s">
        <v>571</v>
      </c>
      <c r="D3162" t="s">
        <v>4667</v>
      </c>
      <c r="E3162" t="s">
        <v>11</v>
      </c>
      <c r="F3162">
        <v>2004</v>
      </c>
      <c r="G3162">
        <v>6.1</v>
      </c>
      <c r="H3162">
        <v>5005883</v>
      </c>
      <c r="I3162">
        <v>20000000</v>
      </c>
      <c r="J3162">
        <f t="shared" si="49"/>
        <v>-14994117</v>
      </c>
      <c r="K3162">
        <f>Table1[[#This Row],[Profit]]*100/Table1[[#This Row],[budget]]</f>
        <v>-74.970585</v>
      </c>
      <c r="M3162" t="s">
        <v>6366</v>
      </c>
      <c r="N3162" t="s">
        <v>2286</v>
      </c>
      <c r="O3162" t="s">
        <v>1426</v>
      </c>
    </row>
    <row r="3163" spans="1:17" x14ac:dyDescent="0.45">
      <c r="A3163" t="s">
        <v>870</v>
      </c>
      <c r="B3163">
        <v>107</v>
      </c>
      <c r="C3163" t="s">
        <v>456</v>
      </c>
      <c r="D3163" t="s">
        <v>4223</v>
      </c>
      <c r="E3163" t="s">
        <v>11</v>
      </c>
      <c r="F3163">
        <v>2015</v>
      </c>
      <c r="G3163">
        <v>6.1</v>
      </c>
      <c r="H3163">
        <v>6998324</v>
      </c>
      <c r="I3163">
        <v>28000000</v>
      </c>
      <c r="J3163">
        <f t="shared" si="49"/>
        <v>-21001676</v>
      </c>
      <c r="K3163">
        <f>Table1[[#This Row],[Profit]]*100/Table1[[#This Row],[budget]]</f>
        <v>-75.005985714285714</v>
      </c>
      <c r="M3163" t="s">
        <v>589</v>
      </c>
    </row>
    <row r="3164" spans="1:17" x14ac:dyDescent="0.45">
      <c r="A3164" t="s">
        <v>158</v>
      </c>
      <c r="B3164">
        <v>122</v>
      </c>
      <c r="C3164" t="s">
        <v>351</v>
      </c>
      <c r="D3164" t="s">
        <v>2879</v>
      </c>
      <c r="E3164" t="s">
        <v>11</v>
      </c>
      <c r="F3164">
        <v>2015</v>
      </c>
      <c r="G3164">
        <v>7</v>
      </c>
      <c r="H3164">
        <v>24985612</v>
      </c>
      <c r="I3164">
        <v>100000000</v>
      </c>
      <c r="J3164">
        <f t="shared" si="49"/>
        <v>-75014388</v>
      </c>
      <c r="K3164">
        <f>Table1[[#This Row],[Profit]]*100/Table1[[#This Row],[budget]]</f>
        <v>-75.014387999999997</v>
      </c>
      <c r="M3164" t="s">
        <v>178</v>
      </c>
      <c r="N3164" t="s">
        <v>6358</v>
      </c>
      <c r="O3164" t="s">
        <v>589</v>
      </c>
      <c r="P3164" t="s">
        <v>6367</v>
      </c>
      <c r="Q3164" t="s">
        <v>1426</v>
      </c>
    </row>
    <row r="3165" spans="1:17" x14ac:dyDescent="0.45">
      <c r="A3165" t="s">
        <v>1987</v>
      </c>
      <c r="B3165">
        <v>126</v>
      </c>
      <c r="C3165" t="s">
        <v>337</v>
      </c>
      <c r="D3165" t="s">
        <v>5471</v>
      </c>
      <c r="E3165" t="s">
        <v>11</v>
      </c>
      <c r="F3165">
        <v>1999</v>
      </c>
      <c r="G3165">
        <v>7.1</v>
      </c>
      <c r="H3165">
        <v>1997807</v>
      </c>
      <c r="I3165">
        <v>8000000</v>
      </c>
      <c r="J3165">
        <f t="shared" si="49"/>
        <v>-6002193</v>
      </c>
      <c r="K3165">
        <f>Table1[[#This Row],[Profit]]*100/Table1[[#This Row],[budget]]</f>
        <v>-75.027412499999997</v>
      </c>
      <c r="M3165" t="s">
        <v>589</v>
      </c>
      <c r="N3165" t="s">
        <v>1426</v>
      </c>
    </row>
    <row r="3166" spans="1:17" x14ac:dyDescent="0.45">
      <c r="A3166" t="s">
        <v>508</v>
      </c>
      <c r="B3166">
        <v>106</v>
      </c>
      <c r="C3166" t="s">
        <v>498</v>
      </c>
      <c r="D3166" t="s">
        <v>3118</v>
      </c>
      <c r="E3166" t="s">
        <v>11</v>
      </c>
      <c r="F3166">
        <v>2000</v>
      </c>
      <c r="G3166">
        <v>5.7</v>
      </c>
      <c r="H3166">
        <v>17473245</v>
      </c>
      <c r="I3166">
        <v>70000000</v>
      </c>
      <c r="J3166">
        <f t="shared" si="49"/>
        <v>-52526755</v>
      </c>
      <c r="K3166">
        <f>Table1[[#This Row],[Profit]]*100/Table1[[#This Row],[budget]]</f>
        <v>-75.038221428571433</v>
      </c>
      <c r="M3166" t="s">
        <v>1630</v>
      </c>
      <c r="N3166" t="s">
        <v>1426</v>
      </c>
    </row>
    <row r="3167" spans="1:17" x14ac:dyDescent="0.45">
      <c r="A3167" t="s">
        <v>1732</v>
      </c>
      <c r="B3167">
        <v>100</v>
      </c>
      <c r="C3167" t="s">
        <v>828</v>
      </c>
      <c r="D3167" t="s">
        <v>6081</v>
      </c>
      <c r="E3167" t="s">
        <v>11</v>
      </c>
      <c r="F3167">
        <v>2001</v>
      </c>
      <c r="G3167">
        <v>6.5</v>
      </c>
      <c r="H3167">
        <v>373967</v>
      </c>
      <c r="I3167">
        <v>1500000</v>
      </c>
      <c r="J3167">
        <f t="shared" si="49"/>
        <v>-1126033</v>
      </c>
      <c r="K3167">
        <f>Table1[[#This Row],[Profit]]*100/Table1[[#This Row],[budget]]</f>
        <v>-75.068866666666665</v>
      </c>
      <c r="M3167" t="s">
        <v>6366</v>
      </c>
    </row>
    <row r="3168" spans="1:17" x14ac:dyDescent="0.45">
      <c r="A3168" t="s">
        <v>2037</v>
      </c>
      <c r="B3168">
        <v>97</v>
      </c>
      <c r="C3168" t="s">
        <v>88</v>
      </c>
      <c r="D3168" t="s">
        <v>5541</v>
      </c>
      <c r="E3168" t="s">
        <v>11</v>
      </c>
      <c r="F3168">
        <v>2009</v>
      </c>
      <c r="G3168">
        <v>7.2</v>
      </c>
      <c r="H3168">
        <v>1818681</v>
      </c>
      <c r="I3168">
        <v>7300000</v>
      </c>
      <c r="J3168">
        <f t="shared" si="49"/>
        <v>-5481319</v>
      </c>
      <c r="K3168">
        <f>Table1[[#This Row],[Profit]]*100/Table1[[#This Row],[budget]]</f>
        <v>-75.086561643835623</v>
      </c>
      <c r="M3168" t="s">
        <v>6359</v>
      </c>
      <c r="N3168" t="s">
        <v>589</v>
      </c>
      <c r="O3168" t="s">
        <v>1426</v>
      </c>
    </row>
    <row r="3169" spans="1:15" x14ac:dyDescent="0.45">
      <c r="A3169" t="s">
        <v>2052</v>
      </c>
      <c r="B3169">
        <v>112</v>
      </c>
      <c r="C3169" t="s">
        <v>680</v>
      </c>
      <c r="D3169" t="s">
        <v>5581</v>
      </c>
      <c r="E3169" t="s">
        <v>11</v>
      </c>
      <c r="F3169">
        <v>2011</v>
      </c>
      <c r="G3169">
        <v>7.5</v>
      </c>
      <c r="H3169">
        <v>1738692</v>
      </c>
      <c r="I3169">
        <v>7000000</v>
      </c>
      <c r="J3169">
        <f t="shared" si="49"/>
        <v>-5261308</v>
      </c>
      <c r="K3169">
        <f>Table1[[#This Row],[Profit]]*100/Table1[[#This Row],[budget]]</f>
        <v>-75.161542857142862</v>
      </c>
      <c r="M3169" t="s">
        <v>1426</v>
      </c>
    </row>
    <row r="3170" spans="1:15" x14ac:dyDescent="0.45">
      <c r="A3170" t="s">
        <v>197</v>
      </c>
      <c r="B3170">
        <v>120</v>
      </c>
      <c r="C3170" t="s">
        <v>887</v>
      </c>
      <c r="D3170" t="s">
        <v>4160</v>
      </c>
      <c r="E3170" t="s">
        <v>11</v>
      </c>
      <c r="F3170">
        <v>2009</v>
      </c>
      <c r="G3170">
        <v>6.7</v>
      </c>
      <c r="H3170">
        <v>7443007</v>
      </c>
      <c r="I3170">
        <v>30000000</v>
      </c>
      <c r="J3170">
        <f t="shared" si="49"/>
        <v>-22556993</v>
      </c>
      <c r="K3170">
        <f>Table1[[#This Row],[Profit]]*100/Table1[[#This Row],[budget]]</f>
        <v>-75.189976666666666</v>
      </c>
      <c r="M3170" t="s">
        <v>589</v>
      </c>
      <c r="N3170" t="s">
        <v>6360</v>
      </c>
    </row>
    <row r="3171" spans="1:15" x14ac:dyDescent="0.45">
      <c r="A3171" t="s">
        <v>104</v>
      </c>
      <c r="B3171">
        <v>106</v>
      </c>
      <c r="C3171" t="s">
        <v>595</v>
      </c>
      <c r="D3171" t="s">
        <v>3623</v>
      </c>
      <c r="E3171" t="s">
        <v>11</v>
      </c>
      <c r="F3171">
        <v>1998</v>
      </c>
      <c r="G3171">
        <v>6</v>
      </c>
      <c r="H3171">
        <v>11146409</v>
      </c>
      <c r="I3171">
        <v>45000000</v>
      </c>
      <c r="J3171">
        <f t="shared" si="49"/>
        <v>-33853591</v>
      </c>
      <c r="K3171">
        <f>Table1[[#This Row],[Profit]]*100/Table1[[#This Row],[budget]]</f>
        <v>-75.230202222222218</v>
      </c>
      <c r="M3171" t="s">
        <v>178</v>
      </c>
      <c r="N3171" t="s">
        <v>999</v>
      </c>
      <c r="O3171" t="s">
        <v>1630</v>
      </c>
    </row>
    <row r="3172" spans="1:15" x14ac:dyDescent="0.45">
      <c r="A3172" t="s">
        <v>1592</v>
      </c>
      <c r="B3172">
        <v>116</v>
      </c>
      <c r="C3172" t="s">
        <v>1593</v>
      </c>
      <c r="D3172" t="s">
        <v>4789</v>
      </c>
      <c r="E3172" t="s">
        <v>11</v>
      </c>
      <c r="F3172">
        <v>2013</v>
      </c>
      <c r="G3172">
        <v>7.1</v>
      </c>
      <c r="H3172">
        <v>4435083</v>
      </c>
      <c r="I3172">
        <v>18000000</v>
      </c>
      <c r="J3172">
        <f t="shared" si="49"/>
        <v>-13564917</v>
      </c>
      <c r="K3172">
        <f>Table1[[#This Row],[Profit]]*100/Table1[[#This Row],[budget]]</f>
        <v>-75.360650000000007</v>
      </c>
      <c r="M3172" t="s">
        <v>589</v>
      </c>
      <c r="N3172" t="s">
        <v>2286</v>
      </c>
      <c r="O3172" t="s">
        <v>6368</v>
      </c>
    </row>
    <row r="3173" spans="1:15" x14ac:dyDescent="0.45">
      <c r="A3173" t="s">
        <v>643</v>
      </c>
      <c r="B3173">
        <v>100</v>
      </c>
      <c r="C3173" t="s">
        <v>295</v>
      </c>
      <c r="D3173" t="s">
        <v>3158</v>
      </c>
      <c r="E3173" t="s">
        <v>11</v>
      </c>
      <c r="F3173">
        <v>1991</v>
      </c>
      <c r="G3173">
        <v>5.7</v>
      </c>
      <c r="H3173">
        <v>17218080</v>
      </c>
      <c r="I3173">
        <v>70000000</v>
      </c>
      <c r="J3173">
        <f t="shared" si="49"/>
        <v>-52781920</v>
      </c>
      <c r="K3173">
        <f>Table1[[#This Row],[Profit]]*100/Table1[[#This Row],[budget]]</f>
        <v>-75.402742857142854</v>
      </c>
      <c r="M3173" t="s">
        <v>178</v>
      </c>
      <c r="N3173" t="s">
        <v>302</v>
      </c>
    </row>
    <row r="3174" spans="1:15" x14ac:dyDescent="0.45">
      <c r="A3174" t="s">
        <v>37</v>
      </c>
      <c r="B3174">
        <v>118</v>
      </c>
      <c r="C3174" t="s">
        <v>504</v>
      </c>
      <c r="D3174" t="s">
        <v>3033</v>
      </c>
      <c r="E3174" t="s">
        <v>11</v>
      </c>
      <c r="F3174">
        <v>2009</v>
      </c>
      <c r="G3174">
        <v>5.8</v>
      </c>
      <c r="H3174">
        <v>19673424</v>
      </c>
      <c r="I3174">
        <v>80000000</v>
      </c>
      <c r="J3174">
        <f t="shared" si="49"/>
        <v>-60326576</v>
      </c>
      <c r="K3174">
        <f>Table1[[#This Row],[Profit]]*100/Table1[[#This Row],[budget]]</f>
        <v>-75.40822</v>
      </c>
      <c r="M3174" t="s">
        <v>6365</v>
      </c>
      <c r="N3174" t="s">
        <v>2286</v>
      </c>
    </row>
    <row r="3175" spans="1:15" x14ac:dyDescent="0.45">
      <c r="A3175" t="s">
        <v>160</v>
      </c>
      <c r="B3175">
        <v>150</v>
      </c>
      <c r="C3175" t="s">
        <v>589</v>
      </c>
      <c r="D3175" t="s">
        <v>4786</v>
      </c>
      <c r="E3175" t="s">
        <v>11</v>
      </c>
      <c r="F3175">
        <v>1996</v>
      </c>
      <c r="G3175">
        <v>7.8</v>
      </c>
      <c r="H3175">
        <v>4414535</v>
      </c>
      <c r="I3175">
        <v>18000000</v>
      </c>
      <c r="J3175">
        <f t="shared" si="49"/>
        <v>-13585465</v>
      </c>
      <c r="K3175">
        <f>Table1[[#This Row],[Profit]]*100/Table1[[#This Row],[budget]]</f>
        <v>-75.474805555555562</v>
      </c>
    </row>
    <row r="3176" spans="1:15" x14ac:dyDescent="0.45">
      <c r="A3176" t="s">
        <v>725</v>
      </c>
      <c r="B3176">
        <v>112</v>
      </c>
      <c r="C3176" t="s">
        <v>642</v>
      </c>
      <c r="D3176" t="s">
        <v>5125</v>
      </c>
      <c r="E3176" t="s">
        <v>11</v>
      </c>
      <c r="F3176">
        <v>2007</v>
      </c>
      <c r="G3176">
        <v>6.8</v>
      </c>
      <c r="H3176">
        <v>3169424</v>
      </c>
      <c r="I3176">
        <v>13000000</v>
      </c>
      <c r="J3176">
        <f t="shared" si="49"/>
        <v>-9830576</v>
      </c>
      <c r="K3176">
        <f>Table1[[#This Row],[Profit]]*100/Table1[[#This Row],[budget]]</f>
        <v>-75.619815384615379</v>
      </c>
      <c r="M3176" t="s">
        <v>6361</v>
      </c>
    </row>
    <row r="3177" spans="1:15" x14ac:dyDescent="0.45">
      <c r="A3177" t="s">
        <v>196</v>
      </c>
      <c r="B3177">
        <v>116</v>
      </c>
      <c r="C3177" t="s">
        <v>21</v>
      </c>
      <c r="D3177" t="s">
        <v>3034</v>
      </c>
      <c r="E3177" t="s">
        <v>11</v>
      </c>
      <c r="F3177">
        <v>2003</v>
      </c>
      <c r="G3177">
        <v>5.6</v>
      </c>
      <c r="H3177">
        <v>19480739</v>
      </c>
      <c r="I3177">
        <v>80000000</v>
      </c>
      <c r="J3177">
        <f t="shared" si="49"/>
        <v>-60519261</v>
      </c>
      <c r="K3177">
        <f>Table1[[#This Row],[Profit]]*100/Table1[[#This Row],[budget]]</f>
        <v>-75.649076249999993</v>
      </c>
      <c r="M3177" t="s">
        <v>178</v>
      </c>
      <c r="N3177" t="s">
        <v>1630</v>
      </c>
    </row>
    <row r="3178" spans="1:15" x14ac:dyDescent="0.45">
      <c r="A3178" t="s">
        <v>2165</v>
      </c>
      <c r="B3178">
        <v>90</v>
      </c>
      <c r="C3178" t="s">
        <v>392</v>
      </c>
      <c r="D3178" t="s">
        <v>6122</v>
      </c>
      <c r="E3178" t="s">
        <v>11</v>
      </c>
      <c r="F3178">
        <v>2013</v>
      </c>
      <c r="G3178">
        <v>7.1</v>
      </c>
      <c r="H3178">
        <v>258113</v>
      </c>
      <c r="I3178">
        <v>1066167</v>
      </c>
      <c r="J3178">
        <f t="shared" si="49"/>
        <v>-808054</v>
      </c>
      <c r="K3178">
        <f>Table1[[#This Row],[Profit]]*100/Table1[[#This Row],[budget]]</f>
        <v>-75.79056564309343</v>
      </c>
      <c r="M3178" t="s">
        <v>589</v>
      </c>
      <c r="N3178" t="s">
        <v>1426</v>
      </c>
    </row>
    <row r="3179" spans="1:15" x14ac:dyDescent="0.45">
      <c r="A3179" t="s">
        <v>878</v>
      </c>
      <c r="B3179">
        <v>89</v>
      </c>
      <c r="C3179" t="s">
        <v>302</v>
      </c>
      <c r="D3179" t="s">
        <v>3784</v>
      </c>
      <c r="E3179" t="s">
        <v>11</v>
      </c>
      <c r="F3179">
        <v>2003</v>
      </c>
      <c r="G3179">
        <v>5.8</v>
      </c>
      <c r="H3179">
        <v>9652000</v>
      </c>
      <c r="I3179">
        <v>40000000</v>
      </c>
      <c r="J3179">
        <f t="shared" si="49"/>
        <v>-30348000</v>
      </c>
      <c r="K3179">
        <f>Table1[[#This Row],[Profit]]*100/Table1[[#This Row],[budget]]</f>
        <v>-75.87</v>
      </c>
    </row>
    <row r="3180" spans="1:15" x14ac:dyDescent="0.45">
      <c r="A3180" t="s">
        <v>839</v>
      </c>
      <c r="B3180">
        <v>130</v>
      </c>
      <c r="C3180" t="s">
        <v>297</v>
      </c>
      <c r="D3180" t="s">
        <v>3795</v>
      </c>
      <c r="E3180" t="s">
        <v>11</v>
      </c>
      <c r="F3180">
        <v>2008</v>
      </c>
      <c r="G3180">
        <v>7.3</v>
      </c>
      <c r="H3180">
        <v>9589875</v>
      </c>
      <c r="I3180">
        <v>40000000</v>
      </c>
      <c r="J3180">
        <f t="shared" si="49"/>
        <v>-30410125</v>
      </c>
      <c r="K3180">
        <f>Table1[[#This Row],[Profit]]*100/Table1[[#This Row],[budget]]</f>
        <v>-76.025312499999998</v>
      </c>
      <c r="M3180" t="s">
        <v>589</v>
      </c>
      <c r="N3180" t="s">
        <v>6361</v>
      </c>
    </row>
    <row r="3181" spans="1:15" x14ac:dyDescent="0.45">
      <c r="A3181" t="s">
        <v>1876</v>
      </c>
      <c r="B3181">
        <v>125</v>
      </c>
      <c r="C3181" t="s">
        <v>943</v>
      </c>
      <c r="D3181" t="s">
        <v>4844</v>
      </c>
      <c r="E3181" t="s">
        <v>11</v>
      </c>
      <c r="F3181">
        <v>2003</v>
      </c>
      <c r="G3181">
        <v>7.7</v>
      </c>
      <c r="H3181">
        <v>4068087</v>
      </c>
      <c r="I3181">
        <v>17000000</v>
      </c>
      <c r="J3181">
        <f t="shared" si="49"/>
        <v>-12931913</v>
      </c>
      <c r="K3181">
        <f>Table1[[#This Row],[Profit]]*100/Table1[[#This Row],[budget]]</f>
        <v>-76.070076470588234</v>
      </c>
      <c r="M3181" t="s">
        <v>589</v>
      </c>
      <c r="N3181" t="s">
        <v>6367</v>
      </c>
    </row>
    <row r="3182" spans="1:15" x14ac:dyDescent="0.45">
      <c r="A3182" t="s">
        <v>1025</v>
      </c>
      <c r="B3182">
        <v>141</v>
      </c>
      <c r="C3182" t="s">
        <v>943</v>
      </c>
      <c r="D3182" t="s">
        <v>3962</v>
      </c>
      <c r="E3182" t="s">
        <v>11</v>
      </c>
      <c r="F3182">
        <v>2013</v>
      </c>
      <c r="G3182">
        <v>7.1</v>
      </c>
      <c r="H3182">
        <v>8324748</v>
      </c>
      <c r="I3182">
        <v>35000000</v>
      </c>
      <c r="J3182">
        <f t="shared" si="49"/>
        <v>-26675252</v>
      </c>
      <c r="K3182">
        <f>Table1[[#This Row],[Profit]]*100/Table1[[#This Row],[budget]]</f>
        <v>-76.215005714285709</v>
      </c>
      <c r="M3182" t="s">
        <v>589</v>
      </c>
      <c r="N3182" t="s">
        <v>6367</v>
      </c>
    </row>
    <row r="3183" spans="1:15" x14ac:dyDescent="0.45">
      <c r="A3183" t="s">
        <v>1811</v>
      </c>
      <c r="B3183">
        <v>99</v>
      </c>
      <c r="C3183" t="s">
        <v>281</v>
      </c>
      <c r="D3183" t="s">
        <v>5580</v>
      </c>
      <c r="E3183" t="s">
        <v>11</v>
      </c>
      <c r="F3183">
        <v>2006</v>
      </c>
      <c r="G3183">
        <v>6.4</v>
      </c>
      <c r="H3183">
        <v>1654367</v>
      </c>
      <c r="I3183">
        <v>7000000</v>
      </c>
      <c r="J3183">
        <f t="shared" si="49"/>
        <v>-5345633</v>
      </c>
      <c r="K3183">
        <f>Table1[[#This Row],[Profit]]*100/Table1[[#This Row],[budget]]</f>
        <v>-76.36618571428572</v>
      </c>
      <c r="M3183" t="s">
        <v>589</v>
      </c>
    </row>
    <row r="3184" spans="1:15" x14ac:dyDescent="0.45">
      <c r="A3184" t="s">
        <v>542</v>
      </c>
      <c r="B3184">
        <v>109</v>
      </c>
      <c r="C3184" t="s">
        <v>1324</v>
      </c>
      <c r="D3184" t="s">
        <v>4766</v>
      </c>
      <c r="E3184" t="s">
        <v>11</v>
      </c>
      <c r="F3184">
        <v>1985</v>
      </c>
      <c r="G3184">
        <v>6.8</v>
      </c>
      <c r="H3184">
        <v>4250320</v>
      </c>
      <c r="I3184">
        <v>18000000</v>
      </c>
      <c r="J3184">
        <f t="shared" si="49"/>
        <v>-13749680</v>
      </c>
      <c r="K3184">
        <f>Table1[[#This Row],[Profit]]*100/Table1[[#This Row],[budget]]</f>
        <v>-76.387111111111111</v>
      </c>
      <c r="M3184" t="s">
        <v>6364</v>
      </c>
      <c r="N3184" t="s">
        <v>6366</v>
      </c>
      <c r="O3184" t="s">
        <v>1426</v>
      </c>
    </row>
    <row r="3185" spans="1:17" x14ac:dyDescent="0.45">
      <c r="A3185" t="s">
        <v>1291</v>
      </c>
      <c r="B3185">
        <v>91</v>
      </c>
      <c r="C3185" t="s">
        <v>994</v>
      </c>
      <c r="D3185" t="s">
        <v>5695</v>
      </c>
      <c r="E3185" t="s">
        <v>11</v>
      </c>
      <c r="F3185">
        <v>2001</v>
      </c>
      <c r="G3185">
        <v>7.1</v>
      </c>
      <c r="H3185">
        <v>1292119</v>
      </c>
      <c r="I3185">
        <v>5500000</v>
      </c>
      <c r="J3185">
        <f t="shared" si="49"/>
        <v>-4207881</v>
      </c>
      <c r="K3185">
        <f>Table1[[#This Row],[Profit]]*100/Table1[[#This Row],[budget]]</f>
        <v>-76.506927272727268</v>
      </c>
      <c r="M3185" t="s">
        <v>589</v>
      </c>
      <c r="N3185" t="s">
        <v>2286</v>
      </c>
    </row>
    <row r="3186" spans="1:17" x14ac:dyDescent="0.45">
      <c r="A3186" t="s">
        <v>96</v>
      </c>
      <c r="B3186">
        <v>121</v>
      </c>
      <c r="C3186" t="s">
        <v>51</v>
      </c>
      <c r="D3186" t="s">
        <v>2744</v>
      </c>
      <c r="E3186" t="s">
        <v>11</v>
      </c>
      <c r="F3186">
        <v>2005</v>
      </c>
      <c r="G3186">
        <v>5</v>
      </c>
      <c r="H3186">
        <v>31704416</v>
      </c>
      <c r="I3186">
        <v>135000000</v>
      </c>
      <c r="J3186">
        <f t="shared" si="49"/>
        <v>-103295584</v>
      </c>
      <c r="K3186">
        <f>Table1[[#This Row],[Profit]]*100/Table1[[#This Row],[budget]]</f>
        <v>-76.515247407407401</v>
      </c>
      <c r="M3186" t="s">
        <v>178</v>
      </c>
      <c r="N3186" t="s">
        <v>1630</v>
      </c>
      <c r="O3186" t="s">
        <v>1426</v>
      </c>
    </row>
    <row r="3187" spans="1:17" x14ac:dyDescent="0.45">
      <c r="A3187" t="s">
        <v>201</v>
      </c>
      <c r="B3187">
        <v>106</v>
      </c>
      <c r="C3187" t="s">
        <v>202</v>
      </c>
      <c r="D3187" t="s">
        <v>2743</v>
      </c>
      <c r="E3187" t="s">
        <v>11</v>
      </c>
      <c r="F3187">
        <v>2001</v>
      </c>
      <c r="G3187">
        <v>6.4</v>
      </c>
      <c r="H3187">
        <v>32131830</v>
      </c>
      <c r="I3187">
        <v>137000000</v>
      </c>
      <c r="J3187">
        <f t="shared" si="49"/>
        <v>-104868170</v>
      </c>
      <c r="K3187">
        <f>Table1[[#This Row],[Profit]]*100/Table1[[#This Row],[budget]]</f>
        <v>-76.546109489051091</v>
      </c>
      <c r="M3187" t="s">
        <v>178</v>
      </c>
      <c r="N3187" t="s">
        <v>6362</v>
      </c>
      <c r="O3187" t="s">
        <v>6364</v>
      </c>
      <c r="P3187" t="s">
        <v>2286</v>
      </c>
      <c r="Q3187" t="s">
        <v>1630</v>
      </c>
    </row>
    <row r="3188" spans="1:17" x14ac:dyDescent="0.45">
      <c r="A3188" t="s">
        <v>2273</v>
      </c>
      <c r="B3188">
        <v>86</v>
      </c>
      <c r="C3188" t="s">
        <v>314</v>
      </c>
      <c r="D3188" t="s">
        <v>5935</v>
      </c>
      <c r="E3188" t="s">
        <v>11</v>
      </c>
      <c r="F3188">
        <v>2011</v>
      </c>
      <c r="G3188">
        <v>6.1</v>
      </c>
      <c r="H3188">
        <v>703002</v>
      </c>
      <c r="I3188">
        <v>3000000</v>
      </c>
      <c r="J3188">
        <f t="shared" si="49"/>
        <v>-2296998</v>
      </c>
      <c r="K3188">
        <f>Table1[[#This Row],[Profit]]*100/Table1[[#This Row],[budget]]</f>
        <v>-76.566599999999994</v>
      </c>
      <c r="M3188" t="s">
        <v>302</v>
      </c>
      <c r="N3188" t="s">
        <v>1426</v>
      </c>
    </row>
    <row r="3189" spans="1:17" x14ac:dyDescent="0.45">
      <c r="A3189" t="s">
        <v>2353</v>
      </c>
      <c r="B3189">
        <v>89</v>
      </c>
      <c r="C3189" t="s">
        <v>589</v>
      </c>
      <c r="D3189" t="s">
        <v>6047</v>
      </c>
      <c r="E3189" t="s">
        <v>11</v>
      </c>
      <c r="F3189">
        <v>2015</v>
      </c>
      <c r="G3189">
        <v>7.2</v>
      </c>
      <c r="H3189">
        <v>444044</v>
      </c>
      <c r="I3189">
        <v>1900000</v>
      </c>
      <c r="J3189">
        <f t="shared" si="49"/>
        <v>-1455956</v>
      </c>
      <c r="K3189">
        <f>Table1[[#This Row],[Profit]]*100/Table1[[#This Row],[budget]]</f>
        <v>-76.629263157894741</v>
      </c>
    </row>
    <row r="3190" spans="1:17" x14ac:dyDescent="0.45">
      <c r="A3190" t="s">
        <v>1940</v>
      </c>
      <c r="B3190">
        <v>97</v>
      </c>
      <c r="C3190" t="s">
        <v>302</v>
      </c>
      <c r="D3190" t="s">
        <v>5363</v>
      </c>
      <c r="E3190" t="s">
        <v>11</v>
      </c>
      <c r="F3190">
        <v>2011</v>
      </c>
      <c r="G3190">
        <v>3.3</v>
      </c>
      <c r="H3190">
        <v>2331318</v>
      </c>
      <c r="I3190">
        <v>10000000</v>
      </c>
      <c r="J3190">
        <f t="shared" si="49"/>
        <v>-7668682</v>
      </c>
      <c r="K3190">
        <f>Table1[[#This Row],[Profit]]*100/Table1[[#This Row],[budget]]</f>
        <v>-76.686819999999997</v>
      </c>
    </row>
    <row r="3191" spans="1:17" x14ac:dyDescent="0.45">
      <c r="A3191" t="s">
        <v>176</v>
      </c>
      <c r="B3191">
        <v>111</v>
      </c>
      <c r="C3191" t="s">
        <v>46</v>
      </c>
      <c r="D3191" t="s">
        <v>2707</v>
      </c>
      <c r="E3191" t="s">
        <v>11</v>
      </c>
      <c r="F3191">
        <v>2015</v>
      </c>
      <c r="G3191">
        <v>5.8</v>
      </c>
      <c r="H3191">
        <v>34964818</v>
      </c>
      <c r="I3191">
        <v>150000000</v>
      </c>
      <c r="J3191">
        <f t="shared" si="49"/>
        <v>-115035182</v>
      </c>
      <c r="K3191">
        <f>Table1[[#This Row],[Profit]]*100/Table1[[#This Row],[budget]]</f>
        <v>-76.690121333333337</v>
      </c>
      <c r="M3191" t="s">
        <v>6363</v>
      </c>
      <c r="N3191" t="s">
        <v>6364</v>
      </c>
    </row>
    <row r="3192" spans="1:17" x14ac:dyDescent="0.45">
      <c r="A3192" t="s">
        <v>376</v>
      </c>
      <c r="B3192">
        <v>119</v>
      </c>
      <c r="C3192" t="s">
        <v>377</v>
      </c>
      <c r="D3192" t="s">
        <v>2885</v>
      </c>
      <c r="E3192" t="s">
        <v>11</v>
      </c>
      <c r="F3192">
        <v>2014</v>
      </c>
      <c r="G3192">
        <v>6.3</v>
      </c>
      <c r="H3192">
        <v>23014504</v>
      </c>
      <c r="I3192">
        <v>100000000</v>
      </c>
      <c r="J3192">
        <f t="shared" si="49"/>
        <v>-76985496</v>
      </c>
      <c r="K3192">
        <f>Table1[[#This Row],[Profit]]*100/Table1[[#This Row],[budget]]</f>
        <v>-76.985495999999998</v>
      </c>
      <c r="M3192" t="s">
        <v>6366</v>
      </c>
      <c r="N3192" t="s">
        <v>2286</v>
      </c>
      <c r="O3192" t="s">
        <v>1630</v>
      </c>
      <c r="P3192" t="s">
        <v>1426</v>
      </c>
    </row>
    <row r="3193" spans="1:17" x14ac:dyDescent="0.45">
      <c r="A3193" t="s">
        <v>2033</v>
      </c>
      <c r="B3193">
        <v>125</v>
      </c>
      <c r="C3193" t="s">
        <v>48</v>
      </c>
      <c r="D3193" t="s">
        <v>5781</v>
      </c>
      <c r="E3193" t="s">
        <v>11</v>
      </c>
      <c r="F3193">
        <v>2009</v>
      </c>
      <c r="G3193">
        <v>7.2</v>
      </c>
      <c r="H3193">
        <v>1110286</v>
      </c>
      <c r="I3193">
        <v>4825000</v>
      </c>
      <c r="J3193">
        <f t="shared" si="49"/>
        <v>-3714714</v>
      </c>
      <c r="K3193">
        <f>Table1[[#This Row],[Profit]]*100/Table1[[#This Row],[budget]]</f>
        <v>-76.98889119170984</v>
      </c>
      <c r="M3193" t="s">
        <v>2286</v>
      </c>
    </row>
    <row r="3194" spans="1:17" x14ac:dyDescent="0.45">
      <c r="A3194" t="s">
        <v>784</v>
      </c>
      <c r="B3194">
        <v>280</v>
      </c>
      <c r="C3194" t="s">
        <v>367</v>
      </c>
      <c r="D3194" t="s">
        <v>3364</v>
      </c>
      <c r="E3194" t="s">
        <v>11</v>
      </c>
      <c r="F3194">
        <v>2003</v>
      </c>
      <c r="G3194">
        <v>6.3</v>
      </c>
      <c r="H3194">
        <v>12870569</v>
      </c>
      <c r="I3194">
        <v>56000000</v>
      </c>
      <c r="J3194">
        <f t="shared" si="49"/>
        <v>-43129431</v>
      </c>
      <c r="K3194">
        <f>Table1[[#This Row],[Profit]]*100/Table1[[#This Row],[budget]]</f>
        <v>-77.016841071428573</v>
      </c>
      <c r="M3194" t="s">
        <v>6367</v>
      </c>
      <c r="N3194" t="s">
        <v>6368</v>
      </c>
    </row>
    <row r="3195" spans="1:17" x14ac:dyDescent="0.45">
      <c r="A3195" t="s">
        <v>157</v>
      </c>
      <c r="B3195">
        <v>97</v>
      </c>
      <c r="C3195" t="s">
        <v>442</v>
      </c>
      <c r="D3195" t="s">
        <v>3036</v>
      </c>
      <c r="E3195" t="s">
        <v>11</v>
      </c>
      <c r="F3195">
        <v>1998</v>
      </c>
      <c r="G3195">
        <v>5.8</v>
      </c>
      <c r="H3195">
        <v>18318000</v>
      </c>
      <c r="I3195">
        <v>80000000</v>
      </c>
      <c r="J3195">
        <f t="shared" si="49"/>
        <v>-61682000</v>
      </c>
      <c r="K3195">
        <f>Table1[[#This Row],[Profit]]*100/Table1[[#This Row],[budget]]</f>
        <v>-77.102500000000006</v>
      </c>
      <c r="M3195" t="s">
        <v>302</v>
      </c>
      <c r="N3195" t="s">
        <v>589</v>
      </c>
      <c r="O3195" t="s">
        <v>6363</v>
      </c>
      <c r="P3195" t="s">
        <v>6364</v>
      </c>
    </row>
    <row r="3196" spans="1:17" x14ac:dyDescent="0.45">
      <c r="A3196" t="s">
        <v>1141</v>
      </c>
      <c r="B3196">
        <v>103</v>
      </c>
      <c r="C3196" t="s">
        <v>88</v>
      </c>
      <c r="D3196" t="s">
        <v>3948</v>
      </c>
      <c r="E3196" t="s">
        <v>11</v>
      </c>
      <c r="F3196">
        <v>2008</v>
      </c>
      <c r="G3196">
        <v>6</v>
      </c>
      <c r="H3196">
        <v>7948159</v>
      </c>
      <c r="I3196">
        <v>35000000</v>
      </c>
      <c r="J3196">
        <f t="shared" si="49"/>
        <v>-27051841</v>
      </c>
      <c r="K3196">
        <f>Table1[[#This Row],[Profit]]*100/Table1[[#This Row],[budget]]</f>
        <v>-77.290974285714285</v>
      </c>
      <c r="M3196" t="s">
        <v>6359</v>
      </c>
      <c r="N3196" t="s">
        <v>589</v>
      </c>
      <c r="O3196" t="s">
        <v>1426</v>
      </c>
    </row>
    <row r="3197" spans="1:17" x14ac:dyDescent="0.45">
      <c r="A3197" t="s">
        <v>1389</v>
      </c>
      <c r="B3197">
        <v>95</v>
      </c>
      <c r="C3197" t="s">
        <v>616</v>
      </c>
      <c r="D3197" t="s">
        <v>4397</v>
      </c>
      <c r="E3197" t="s">
        <v>11</v>
      </c>
      <c r="F3197">
        <v>2005</v>
      </c>
      <c r="G3197">
        <v>4.0999999999999996</v>
      </c>
      <c r="H3197">
        <v>5654777</v>
      </c>
      <c r="I3197">
        <v>25000000</v>
      </c>
      <c r="J3197">
        <f t="shared" si="49"/>
        <v>-19345223</v>
      </c>
      <c r="K3197">
        <f>Table1[[#This Row],[Profit]]*100/Table1[[#This Row],[budget]]</f>
        <v>-77.380892000000003</v>
      </c>
      <c r="M3197" t="s">
        <v>302</v>
      </c>
      <c r="N3197" t="s">
        <v>6359</v>
      </c>
      <c r="O3197" t="s">
        <v>589</v>
      </c>
      <c r="P3197" t="s">
        <v>1426</v>
      </c>
    </row>
    <row r="3198" spans="1:17" x14ac:dyDescent="0.45">
      <c r="A3198" t="s">
        <v>765</v>
      </c>
      <c r="B3198">
        <v>104</v>
      </c>
      <c r="C3198" t="s">
        <v>1011</v>
      </c>
      <c r="D3198" t="s">
        <v>5675</v>
      </c>
      <c r="E3198" t="s">
        <v>11</v>
      </c>
      <c r="F3198">
        <v>2011</v>
      </c>
      <c r="G3198">
        <v>6.1</v>
      </c>
      <c r="H3198">
        <v>1346503</v>
      </c>
      <c r="I3198">
        <v>6000000</v>
      </c>
      <c r="J3198">
        <f t="shared" si="49"/>
        <v>-4653497</v>
      </c>
      <c r="K3198">
        <f>Table1[[#This Row],[Profit]]*100/Table1[[#This Row],[budget]]</f>
        <v>-77.558283333333335</v>
      </c>
      <c r="M3198" t="s">
        <v>6367</v>
      </c>
    </row>
    <row r="3199" spans="1:17" x14ac:dyDescent="0.45">
      <c r="A3199" t="s">
        <v>769</v>
      </c>
      <c r="B3199">
        <v>81</v>
      </c>
      <c r="C3199" t="s">
        <v>906</v>
      </c>
      <c r="D3199" t="s">
        <v>3576</v>
      </c>
      <c r="E3199" t="s">
        <v>11</v>
      </c>
      <c r="F3199">
        <v>2010</v>
      </c>
      <c r="G3199">
        <v>4.7</v>
      </c>
      <c r="H3199">
        <v>10539414</v>
      </c>
      <c r="I3199">
        <v>47000000</v>
      </c>
      <c r="J3199">
        <f t="shared" si="49"/>
        <v>-36460586</v>
      </c>
      <c r="K3199">
        <f>Table1[[#This Row],[Profit]]*100/Table1[[#This Row],[budget]]</f>
        <v>-77.575714893617018</v>
      </c>
      <c r="M3199" t="s">
        <v>589</v>
      </c>
      <c r="N3199" t="s">
        <v>6364</v>
      </c>
      <c r="O3199" t="s">
        <v>1426</v>
      </c>
      <c r="P3199" t="s">
        <v>1910</v>
      </c>
    </row>
    <row r="3200" spans="1:17" x14ac:dyDescent="0.45">
      <c r="A3200" t="s">
        <v>808</v>
      </c>
      <c r="B3200">
        <v>104</v>
      </c>
      <c r="C3200" t="s">
        <v>187</v>
      </c>
      <c r="D3200" t="s">
        <v>5499</v>
      </c>
      <c r="E3200" t="s">
        <v>11</v>
      </c>
      <c r="F3200">
        <v>1998</v>
      </c>
      <c r="G3200">
        <v>6.6</v>
      </c>
      <c r="H3200">
        <v>1789892</v>
      </c>
      <c r="I3200">
        <v>8000000</v>
      </c>
      <c r="J3200">
        <f t="shared" si="49"/>
        <v>-6210108</v>
      </c>
      <c r="K3200">
        <f>Table1[[#This Row],[Profit]]*100/Table1[[#This Row],[budget]]</f>
        <v>-77.626350000000002</v>
      </c>
      <c r="M3200" t="s">
        <v>6359</v>
      </c>
    </row>
    <row r="3201" spans="1:18" x14ac:dyDescent="0.45">
      <c r="A3201" t="s">
        <v>1041</v>
      </c>
      <c r="B3201">
        <v>103</v>
      </c>
      <c r="C3201" t="s">
        <v>259</v>
      </c>
      <c r="D3201" t="s">
        <v>3334</v>
      </c>
      <c r="E3201" t="s">
        <v>11</v>
      </c>
      <c r="F3201">
        <v>2004</v>
      </c>
      <c r="G3201">
        <v>6.2</v>
      </c>
      <c r="H3201">
        <v>13395939</v>
      </c>
      <c r="I3201">
        <v>60000000</v>
      </c>
      <c r="J3201">
        <f t="shared" si="49"/>
        <v>-46604061</v>
      </c>
      <c r="K3201">
        <f>Table1[[#This Row],[Profit]]*100/Table1[[#This Row],[budget]]</f>
        <v>-77.673434999999998</v>
      </c>
      <c r="M3201" t="s">
        <v>589</v>
      </c>
      <c r="N3201" t="s">
        <v>2286</v>
      </c>
    </row>
    <row r="3202" spans="1:18" x14ac:dyDescent="0.45">
      <c r="A3202" t="s">
        <v>194</v>
      </c>
      <c r="B3202">
        <v>126</v>
      </c>
      <c r="C3202" t="s">
        <v>13</v>
      </c>
      <c r="D3202" t="s">
        <v>2733</v>
      </c>
      <c r="E3202" t="s">
        <v>11</v>
      </c>
      <c r="F3202">
        <v>2016</v>
      </c>
      <c r="G3202">
        <v>5.5</v>
      </c>
      <c r="H3202">
        <v>31141074</v>
      </c>
      <c r="I3202">
        <v>140000000</v>
      </c>
      <c r="J3202">
        <f t="shared" ref="J3202:J3265" si="50">H3202-I3202</f>
        <v>-108858926</v>
      </c>
      <c r="K3202">
        <f>Table1[[#This Row],[Profit]]*100/Table1[[#This Row],[budget]]</f>
        <v>-77.75637571428571</v>
      </c>
      <c r="M3202" t="s">
        <v>178</v>
      </c>
      <c r="N3202" t="s">
        <v>6364</v>
      </c>
    </row>
    <row r="3203" spans="1:18" x14ac:dyDescent="0.45">
      <c r="A3203" t="s">
        <v>1764</v>
      </c>
      <c r="B3203">
        <v>84</v>
      </c>
      <c r="C3203" t="s">
        <v>968</v>
      </c>
      <c r="D3203" t="s">
        <v>5067</v>
      </c>
      <c r="E3203" t="s">
        <v>11</v>
      </c>
      <c r="F3203">
        <v>2001</v>
      </c>
      <c r="G3203">
        <v>3.9</v>
      </c>
      <c r="H3203">
        <v>3100650</v>
      </c>
      <c r="I3203">
        <v>14000000</v>
      </c>
      <c r="J3203">
        <f t="shared" si="50"/>
        <v>-10899350</v>
      </c>
      <c r="K3203">
        <f>Table1[[#This Row],[Profit]]*100/Table1[[#This Row],[budget]]</f>
        <v>-77.852500000000006</v>
      </c>
      <c r="M3203" t="s">
        <v>999</v>
      </c>
      <c r="N3203" t="s">
        <v>6366</v>
      </c>
      <c r="O3203" t="s">
        <v>1426</v>
      </c>
    </row>
    <row r="3204" spans="1:18" x14ac:dyDescent="0.45">
      <c r="A3204" t="s">
        <v>145</v>
      </c>
      <c r="B3204">
        <v>206</v>
      </c>
      <c r="C3204" t="s">
        <v>146</v>
      </c>
      <c r="D3204" t="s">
        <v>2675</v>
      </c>
      <c r="E3204" t="s">
        <v>11</v>
      </c>
      <c r="F3204">
        <v>2004</v>
      </c>
      <c r="G3204">
        <v>5.5</v>
      </c>
      <c r="H3204">
        <v>34293771</v>
      </c>
      <c r="I3204">
        <v>155000000</v>
      </c>
      <c r="J3204">
        <f t="shared" si="50"/>
        <v>-120706229</v>
      </c>
      <c r="K3204">
        <f>Table1[[#This Row],[Profit]]*100/Table1[[#This Row],[budget]]</f>
        <v>-77.874986451612898</v>
      </c>
      <c r="M3204" t="s">
        <v>178</v>
      </c>
      <c r="N3204" t="s">
        <v>6358</v>
      </c>
      <c r="O3204" t="s">
        <v>589</v>
      </c>
      <c r="P3204" t="s">
        <v>6367</v>
      </c>
      <c r="Q3204" t="s">
        <v>2286</v>
      </c>
      <c r="R3204" t="s">
        <v>6368</v>
      </c>
    </row>
    <row r="3205" spans="1:18" x14ac:dyDescent="0.45">
      <c r="A3205" t="s">
        <v>75</v>
      </c>
      <c r="B3205">
        <v>124</v>
      </c>
      <c r="C3205" t="s">
        <v>259</v>
      </c>
      <c r="D3205" t="s">
        <v>3834</v>
      </c>
      <c r="E3205" t="s">
        <v>11</v>
      </c>
      <c r="F3205">
        <v>1999</v>
      </c>
      <c r="G3205">
        <v>6</v>
      </c>
      <c r="H3205">
        <v>8406264</v>
      </c>
      <c r="I3205">
        <v>38000000</v>
      </c>
      <c r="J3205">
        <f t="shared" si="50"/>
        <v>-29593736</v>
      </c>
      <c r="K3205">
        <f>Table1[[#This Row],[Profit]]*100/Table1[[#This Row],[budget]]</f>
        <v>-77.878252631578945</v>
      </c>
      <c r="M3205" t="s">
        <v>589</v>
      </c>
      <c r="N3205" t="s">
        <v>2286</v>
      </c>
    </row>
    <row r="3206" spans="1:18" x14ac:dyDescent="0.45">
      <c r="A3206" t="s">
        <v>1196</v>
      </c>
      <c r="B3206">
        <v>95</v>
      </c>
      <c r="C3206" t="s">
        <v>306</v>
      </c>
      <c r="D3206" t="s">
        <v>4398</v>
      </c>
      <c r="E3206" t="s">
        <v>11</v>
      </c>
      <c r="F3206">
        <v>2001</v>
      </c>
      <c r="G3206">
        <v>4.9000000000000004</v>
      </c>
      <c r="H3206">
        <v>5516708</v>
      </c>
      <c r="I3206">
        <v>25000000</v>
      </c>
      <c r="J3206">
        <f t="shared" si="50"/>
        <v>-19483292</v>
      </c>
      <c r="K3206">
        <f>Table1[[#This Row],[Profit]]*100/Table1[[#This Row],[budget]]</f>
        <v>-77.933167999999995</v>
      </c>
      <c r="M3206" t="s">
        <v>2286</v>
      </c>
    </row>
    <row r="3207" spans="1:18" x14ac:dyDescent="0.45">
      <c r="A3207" t="s">
        <v>1804</v>
      </c>
      <c r="B3207">
        <v>103</v>
      </c>
      <c r="C3207" t="s">
        <v>359</v>
      </c>
      <c r="D3207" t="s">
        <v>5763</v>
      </c>
      <c r="E3207" t="s">
        <v>11</v>
      </c>
      <c r="F3207">
        <v>1992</v>
      </c>
      <c r="G3207">
        <v>6.8</v>
      </c>
      <c r="H3207">
        <v>1100000</v>
      </c>
      <c r="I3207">
        <v>5000000</v>
      </c>
      <c r="J3207">
        <f t="shared" si="50"/>
        <v>-3900000</v>
      </c>
      <c r="K3207">
        <f>Table1[[#This Row],[Profit]]*100/Table1[[#This Row],[budget]]</f>
        <v>-78</v>
      </c>
      <c r="M3207" t="s">
        <v>589</v>
      </c>
    </row>
    <row r="3208" spans="1:18" x14ac:dyDescent="0.45">
      <c r="A3208" t="s">
        <v>506</v>
      </c>
      <c r="B3208">
        <v>177</v>
      </c>
      <c r="C3208" t="s">
        <v>113</v>
      </c>
      <c r="D3208" t="s">
        <v>3035</v>
      </c>
      <c r="E3208" t="s">
        <v>11</v>
      </c>
      <c r="F3208">
        <v>1997</v>
      </c>
      <c r="G3208">
        <v>6</v>
      </c>
      <c r="H3208">
        <v>17593391</v>
      </c>
      <c r="I3208">
        <v>80000000</v>
      </c>
      <c r="J3208">
        <f t="shared" si="50"/>
        <v>-62406609</v>
      </c>
      <c r="K3208">
        <f>Table1[[#This Row],[Profit]]*100/Table1[[#This Row],[budget]]</f>
        <v>-78.008261250000004</v>
      </c>
      <c r="M3208" t="s">
        <v>178</v>
      </c>
      <c r="N3208" t="s">
        <v>589</v>
      </c>
      <c r="O3208" t="s">
        <v>1630</v>
      </c>
    </row>
    <row r="3209" spans="1:18" x14ac:dyDescent="0.45">
      <c r="A3209" t="s">
        <v>870</v>
      </c>
      <c r="B3209">
        <v>108</v>
      </c>
      <c r="C3209" t="s">
        <v>48</v>
      </c>
      <c r="D3209" t="s">
        <v>5983</v>
      </c>
      <c r="E3209" t="s">
        <v>11</v>
      </c>
      <c r="F3209">
        <v>2003</v>
      </c>
      <c r="G3209">
        <v>6.9</v>
      </c>
      <c r="H3209">
        <v>548712</v>
      </c>
      <c r="I3209">
        <v>2500000</v>
      </c>
      <c r="J3209">
        <f t="shared" si="50"/>
        <v>-1951288</v>
      </c>
      <c r="K3209">
        <f>Table1[[#This Row],[Profit]]*100/Table1[[#This Row],[budget]]</f>
        <v>-78.051519999999996</v>
      </c>
      <c r="M3209" t="s">
        <v>2286</v>
      </c>
    </row>
    <row r="3210" spans="1:18" x14ac:dyDescent="0.45">
      <c r="A3210" t="s">
        <v>116</v>
      </c>
      <c r="B3210">
        <v>128</v>
      </c>
      <c r="C3210" t="s">
        <v>108</v>
      </c>
      <c r="D3210" t="s">
        <v>2647</v>
      </c>
      <c r="E3210" t="s">
        <v>11</v>
      </c>
      <c r="F3210">
        <v>2013</v>
      </c>
      <c r="G3210">
        <v>6.3</v>
      </c>
      <c r="H3210">
        <v>38297305</v>
      </c>
      <c r="I3210">
        <v>175000000</v>
      </c>
      <c r="J3210">
        <f t="shared" si="50"/>
        <v>-136702695</v>
      </c>
      <c r="K3210">
        <f>Table1[[#This Row],[Profit]]*100/Table1[[#This Row],[budget]]</f>
        <v>-78.11582571428572</v>
      </c>
      <c r="M3210" t="s">
        <v>178</v>
      </c>
      <c r="N3210" t="s">
        <v>589</v>
      </c>
      <c r="O3210" t="s">
        <v>6364</v>
      </c>
    </row>
    <row r="3211" spans="1:18" x14ac:dyDescent="0.45">
      <c r="A3211" t="s">
        <v>726</v>
      </c>
      <c r="B3211">
        <v>91</v>
      </c>
      <c r="C3211" t="s">
        <v>721</v>
      </c>
      <c r="D3211" t="s">
        <v>3223</v>
      </c>
      <c r="E3211" t="s">
        <v>11</v>
      </c>
      <c r="F3211">
        <v>2000</v>
      </c>
      <c r="G3211">
        <v>4.8</v>
      </c>
      <c r="H3211">
        <v>14218868</v>
      </c>
      <c r="I3211">
        <v>65000000</v>
      </c>
      <c r="J3211">
        <f t="shared" si="50"/>
        <v>-50781132</v>
      </c>
      <c r="K3211">
        <f>Table1[[#This Row],[Profit]]*100/Table1[[#This Row],[budget]]</f>
        <v>-78.124818461538467</v>
      </c>
      <c r="M3211" t="s">
        <v>1630</v>
      </c>
      <c r="N3211" t="s">
        <v>1426</v>
      </c>
    </row>
    <row r="3212" spans="1:18" x14ac:dyDescent="0.45">
      <c r="A3212" t="s">
        <v>2122</v>
      </c>
      <c r="B3212">
        <v>101</v>
      </c>
      <c r="C3212" t="s">
        <v>359</v>
      </c>
      <c r="D3212" t="s">
        <v>6066</v>
      </c>
      <c r="E3212" t="s">
        <v>11</v>
      </c>
      <c r="F3212">
        <v>2006</v>
      </c>
      <c r="G3212">
        <v>7.7</v>
      </c>
      <c r="H3212">
        <v>327919</v>
      </c>
      <c r="I3212">
        <v>1500000</v>
      </c>
      <c r="J3212">
        <f t="shared" si="50"/>
        <v>-1172081</v>
      </c>
      <c r="K3212">
        <f>Table1[[#This Row],[Profit]]*100/Table1[[#This Row],[budget]]</f>
        <v>-78.138733333333334</v>
      </c>
      <c r="M3212" t="s">
        <v>589</v>
      </c>
    </row>
    <row r="3213" spans="1:18" x14ac:dyDescent="0.45">
      <c r="A3213" t="s">
        <v>824</v>
      </c>
      <c r="B3213">
        <v>135</v>
      </c>
      <c r="C3213" t="s">
        <v>887</v>
      </c>
      <c r="D3213" t="s">
        <v>5364</v>
      </c>
      <c r="E3213" t="s">
        <v>11</v>
      </c>
      <c r="F3213">
        <v>2000</v>
      </c>
      <c r="G3213">
        <v>6.5</v>
      </c>
      <c r="H3213">
        <v>2185266</v>
      </c>
      <c r="I3213">
        <v>10000000</v>
      </c>
      <c r="J3213">
        <f t="shared" si="50"/>
        <v>-7814734</v>
      </c>
      <c r="K3213">
        <f>Table1[[#This Row],[Profit]]*100/Table1[[#This Row],[budget]]</f>
        <v>-78.14734</v>
      </c>
      <c r="M3213" t="s">
        <v>589</v>
      </c>
      <c r="N3213" t="s">
        <v>6360</v>
      </c>
    </row>
    <row r="3214" spans="1:18" x14ac:dyDescent="0.45">
      <c r="A3214" t="s">
        <v>294</v>
      </c>
      <c r="B3214">
        <v>120</v>
      </c>
      <c r="C3214" t="s">
        <v>295</v>
      </c>
      <c r="D3214" t="s">
        <v>2835</v>
      </c>
      <c r="E3214" t="s">
        <v>11</v>
      </c>
      <c r="F3214">
        <v>2004</v>
      </c>
      <c r="G3214">
        <v>5.8</v>
      </c>
      <c r="H3214">
        <v>24004159</v>
      </c>
      <c r="I3214">
        <v>110000000</v>
      </c>
      <c r="J3214">
        <f t="shared" si="50"/>
        <v>-85995841</v>
      </c>
      <c r="K3214">
        <f>Table1[[#This Row],[Profit]]*100/Table1[[#This Row],[budget]]</f>
        <v>-78.178037272727266</v>
      </c>
      <c r="M3214" t="s">
        <v>178</v>
      </c>
      <c r="N3214" t="s">
        <v>302</v>
      </c>
    </row>
    <row r="3215" spans="1:18" x14ac:dyDescent="0.45">
      <c r="A3215" t="s">
        <v>723</v>
      </c>
      <c r="B3215">
        <v>140</v>
      </c>
      <c r="C3215" t="s">
        <v>724</v>
      </c>
      <c r="D3215" t="s">
        <v>3312</v>
      </c>
      <c r="E3215" t="s">
        <v>11</v>
      </c>
      <c r="F3215">
        <v>2006</v>
      </c>
      <c r="G3215">
        <v>6.6</v>
      </c>
      <c r="H3215">
        <v>13082288</v>
      </c>
      <c r="I3215">
        <v>60000000</v>
      </c>
      <c r="J3215">
        <f t="shared" si="50"/>
        <v>-46917712</v>
      </c>
      <c r="K3215">
        <f>Table1[[#This Row],[Profit]]*100/Table1[[#This Row],[budget]]</f>
        <v>-78.196186666666662</v>
      </c>
      <c r="M3215" t="s">
        <v>178</v>
      </c>
      <c r="N3215" t="s">
        <v>589</v>
      </c>
      <c r="O3215" t="s">
        <v>6367</v>
      </c>
      <c r="P3215" t="s">
        <v>2286</v>
      </c>
      <c r="Q3215" t="s">
        <v>6368</v>
      </c>
    </row>
    <row r="3216" spans="1:18" x14ac:dyDescent="0.45">
      <c r="A3216" t="s">
        <v>1275</v>
      </c>
      <c r="B3216">
        <v>94</v>
      </c>
      <c r="C3216" t="s">
        <v>406</v>
      </c>
      <c r="D3216" t="s">
        <v>4191</v>
      </c>
      <c r="E3216" t="s">
        <v>11</v>
      </c>
      <c r="F3216">
        <v>2005</v>
      </c>
      <c r="G3216">
        <v>7.1</v>
      </c>
      <c r="H3216">
        <v>6301131</v>
      </c>
      <c r="I3216">
        <v>29000000</v>
      </c>
      <c r="J3216">
        <f t="shared" si="50"/>
        <v>-22698869</v>
      </c>
      <c r="K3216">
        <f>Table1[[#This Row],[Profit]]*100/Table1[[#This Row],[budget]]</f>
        <v>-78.271962068965522</v>
      </c>
      <c r="M3216" t="s">
        <v>6366</v>
      </c>
      <c r="N3216" t="s">
        <v>1630</v>
      </c>
      <c r="O3216" t="s">
        <v>1426</v>
      </c>
    </row>
    <row r="3217" spans="1:15" x14ac:dyDescent="0.45">
      <c r="A3217" t="s">
        <v>2381</v>
      </c>
      <c r="B3217">
        <v>106</v>
      </c>
      <c r="C3217" t="s">
        <v>589</v>
      </c>
      <c r="D3217" t="s">
        <v>6094</v>
      </c>
      <c r="E3217" t="s">
        <v>492</v>
      </c>
      <c r="F3217">
        <v>2004</v>
      </c>
      <c r="G3217">
        <v>6.7</v>
      </c>
      <c r="H3217">
        <v>304124</v>
      </c>
      <c r="I3217">
        <v>1400000</v>
      </c>
      <c r="J3217">
        <f t="shared" si="50"/>
        <v>-1095876</v>
      </c>
      <c r="K3217">
        <f>Table1[[#This Row],[Profit]]*100/Table1[[#This Row],[budget]]</f>
        <v>-78.276857142857139</v>
      </c>
    </row>
    <row r="3218" spans="1:15" x14ac:dyDescent="0.45">
      <c r="A3218" t="s">
        <v>1732</v>
      </c>
      <c r="B3218">
        <v>94</v>
      </c>
      <c r="C3218" t="s">
        <v>680</v>
      </c>
      <c r="D3218" t="s">
        <v>5762</v>
      </c>
      <c r="E3218" t="s">
        <v>11</v>
      </c>
      <c r="F3218">
        <v>2004</v>
      </c>
      <c r="G3218">
        <v>7.7</v>
      </c>
      <c r="H3218">
        <v>1082044</v>
      </c>
      <c r="I3218">
        <v>5000000</v>
      </c>
      <c r="J3218">
        <f t="shared" si="50"/>
        <v>-3917956</v>
      </c>
      <c r="K3218">
        <f>Table1[[#This Row],[Profit]]*100/Table1[[#This Row],[budget]]</f>
        <v>-78.359120000000004</v>
      </c>
      <c r="M3218" t="s">
        <v>1426</v>
      </c>
    </row>
    <row r="3219" spans="1:15" x14ac:dyDescent="0.45">
      <c r="A3219" t="s">
        <v>2208</v>
      </c>
      <c r="B3219">
        <v>101</v>
      </c>
      <c r="C3219" t="s">
        <v>41</v>
      </c>
      <c r="D3219" t="s">
        <v>5836</v>
      </c>
      <c r="E3219" t="s">
        <v>11</v>
      </c>
      <c r="F3219">
        <v>2005</v>
      </c>
      <c r="G3219">
        <v>6.9</v>
      </c>
      <c r="H3219">
        <v>864959</v>
      </c>
      <c r="I3219">
        <v>4000000</v>
      </c>
      <c r="J3219">
        <f t="shared" si="50"/>
        <v>-3135041</v>
      </c>
      <c r="K3219">
        <f>Table1[[#This Row],[Profit]]*100/Table1[[#This Row],[budget]]</f>
        <v>-78.376024999999998</v>
      </c>
      <c r="M3219" t="s">
        <v>6364</v>
      </c>
    </row>
    <row r="3220" spans="1:15" x14ac:dyDescent="0.45">
      <c r="A3220" t="s">
        <v>882</v>
      </c>
      <c r="B3220">
        <v>104</v>
      </c>
      <c r="C3220" t="s">
        <v>249</v>
      </c>
      <c r="D3220" t="s">
        <v>3539</v>
      </c>
      <c r="E3220" t="s">
        <v>11</v>
      </c>
      <c r="F3220">
        <v>2011</v>
      </c>
      <c r="G3220">
        <v>5.5</v>
      </c>
      <c r="H3220">
        <v>10706786</v>
      </c>
      <c r="I3220">
        <v>50000000</v>
      </c>
      <c r="J3220">
        <f t="shared" si="50"/>
        <v>-39293214</v>
      </c>
      <c r="K3220">
        <f>Table1[[#This Row],[Profit]]*100/Table1[[#This Row],[budget]]</f>
        <v>-78.586427999999998</v>
      </c>
      <c r="M3220" t="s">
        <v>6364</v>
      </c>
      <c r="N3220" t="s">
        <v>1426</v>
      </c>
    </row>
    <row r="3221" spans="1:15" x14ac:dyDescent="0.45">
      <c r="A3221" t="s">
        <v>43</v>
      </c>
      <c r="B3221">
        <v>117</v>
      </c>
      <c r="C3221" t="s">
        <v>259</v>
      </c>
      <c r="D3221" t="s">
        <v>3952</v>
      </c>
      <c r="E3221" t="s">
        <v>11</v>
      </c>
      <c r="F3221">
        <v>2006</v>
      </c>
      <c r="G3221">
        <v>6.9</v>
      </c>
      <c r="H3221">
        <v>7458269</v>
      </c>
      <c r="I3221">
        <v>35000000</v>
      </c>
      <c r="J3221">
        <f t="shared" si="50"/>
        <v>-27541731</v>
      </c>
      <c r="K3221">
        <f>Table1[[#This Row],[Profit]]*100/Table1[[#This Row],[budget]]</f>
        <v>-78.690659999999994</v>
      </c>
      <c r="M3221" t="s">
        <v>589</v>
      </c>
      <c r="N3221" t="s">
        <v>2286</v>
      </c>
    </row>
    <row r="3222" spans="1:15" x14ac:dyDescent="0.45">
      <c r="A3222" t="s">
        <v>1763</v>
      </c>
      <c r="B3222">
        <v>90</v>
      </c>
      <c r="C3222" t="s">
        <v>357</v>
      </c>
      <c r="D3222" t="s">
        <v>4455</v>
      </c>
      <c r="E3222" t="s">
        <v>11</v>
      </c>
      <c r="F3222">
        <v>2000</v>
      </c>
      <c r="G3222">
        <v>5.9</v>
      </c>
      <c r="H3222">
        <v>5108820</v>
      </c>
      <c r="I3222">
        <v>24000000</v>
      </c>
      <c r="J3222">
        <f t="shared" si="50"/>
        <v>-18891180</v>
      </c>
      <c r="K3222">
        <f>Table1[[#This Row],[Profit]]*100/Table1[[#This Row],[budget]]</f>
        <v>-78.713250000000002</v>
      </c>
      <c r="M3222" t="s">
        <v>6366</v>
      </c>
      <c r="N3222" t="s">
        <v>1426</v>
      </c>
    </row>
    <row r="3223" spans="1:15" x14ac:dyDescent="0.45">
      <c r="A3223" t="s">
        <v>1538</v>
      </c>
      <c r="B3223">
        <v>119</v>
      </c>
      <c r="C3223" t="s">
        <v>281</v>
      </c>
      <c r="D3223" t="s">
        <v>4669</v>
      </c>
      <c r="E3223" t="s">
        <v>11</v>
      </c>
      <c r="F3223">
        <v>2008</v>
      </c>
      <c r="G3223">
        <v>7</v>
      </c>
      <c r="H3223">
        <v>4234040</v>
      </c>
      <c r="I3223">
        <v>20000000</v>
      </c>
      <c r="J3223">
        <f t="shared" si="50"/>
        <v>-15765960</v>
      </c>
      <c r="K3223">
        <f>Table1[[#This Row],[Profit]]*100/Table1[[#This Row],[budget]]</f>
        <v>-78.829800000000006</v>
      </c>
      <c r="M3223" t="s">
        <v>589</v>
      </c>
    </row>
    <row r="3224" spans="1:15" x14ac:dyDescent="0.45">
      <c r="A3224" t="s">
        <v>648</v>
      </c>
      <c r="B3224">
        <v>102</v>
      </c>
      <c r="C3224" t="s">
        <v>71</v>
      </c>
      <c r="D3224" t="s">
        <v>3217</v>
      </c>
      <c r="E3224" t="s">
        <v>11</v>
      </c>
      <c r="F3224">
        <v>2014</v>
      </c>
      <c r="G3224">
        <v>6.5</v>
      </c>
      <c r="H3224">
        <v>13750556</v>
      </c>
      <c r="I3224">
        <v>65000000</v>
      </c>
      <c r="J3224">
        <f t="shared" si="50"/>
        <v>-51249444</v>
      </c>
      <c r="K3224">
        <f>Table1[[#This Row],[Profit]]*100/Table1[[#This Row],[budget]]</f>
        <v>-78.845298461538462</v>
      </c>
      <c r="M3224" t="s">
        <v>6359</v>
      </c>
      <c r="N3224" t="s">
        <v>1426</v>
      </c>
    </row>
    <row r="3225" spans="1:15" x14ac:dyDescent="0.45">
      <c r="A3225" t="s">
        <v>2117</v>
      </c>
      <c r="B3225">
        <v>104</v>
      </c>
      <c r="C3225" t="s">
        <v>396</v>
      </c>
      <c r="D3225" t="s">
        <v>5713</v>
      </c>
      <c r="E3225" t="s">
        <v>11</v>
      </c>
      <c r="F3225">
        <v>2003</v>
      </c>
      <c r="G3225">
        <v>6.6</v>
      </c>
      <c r="H3225">
        <v>1056102</v>
      </c>
      <c r="I3225">
        <v>5000000</v>
      </c>
      <c r="J3225">
        <f t="shared" si="50"/>
        <v>-3943898</v>
      </c>
      <c r="K3225">
        <f>Table1[[#This Row],[Profit]]*100/Table1[[#This Row],[budget]]</f>
        <v>-78.877960000000002</v>
      </c>
      <c r="M3225" t="s">
        <v>589</v>
      </c>
      <c r="N3225" t="s">
        <v>6366</v>
      </c>
      <c r="O3225" t="s">
        <v>1426</v>
      </c>
    </row>
    <row r="3226" spans="1:15" x14ac:dyDescent="0.45">
      <c r="A3226" t="s">
        <v>873</v>
      </c>
      <c r="B3226">
        <v>115</v>
      </c>
      <c r="C3226" t="s">
        <v>392</v>
      </c>
      <c r="D3226" t="s">
        <v>3530</v>
      </c>
      <c r="E3226" t="s">
        <v>11</v>
      </c>
      <c r="F3226">
        <v>1997</v>
      </c>
      <c r="G3226">
        <v>6.2</v>
      </c>
      <c r="H3226">
        <v>10556196</v>
      </c>
      <c r="I3226">
        <v>50000000</v>
      </c>
      <c r="J3226">
        <f t="shared" si="50"/>
        <v>-39443804</v>
      </c>
      <c r="K3226">
        <f>Table1[[#This Row],[Profit]]*100/Table1[[#This Row],[budget]]</f>
        <v>-78.887608</v>
      </c>
      <c r="M3226" t="s">
        <v>589</v>
      </c>
      <c r="N3226" t="s">
        <v>1426</v>
      </c>
    </row>
    <row r="3227" spans="1:15" x14ac:dyDescent="0.45">
      <c r="A3227" t="s">
        <v>1762</v>
      </c>
      <c r="B3227">
        <v>137</v>
      </c>
      <c r="C3227" t="s">
        <v>48</v>
      </c>
      <c r="D3227" t="s">
        <v>4296</v>
      </c>
      <c r="E3227" t="s">
        <v>11</v>
      </c>
      <c r="F3227">
        <v>2006</v>
      </c>
      <c r="G3227">
        <v>7.6</v>
      </c>
      <c r="H3227">
        <v>5459824</v>
      </c>
      <c r="I3227">
        <v>26000000</v>
      </c>
      <c r="J3227">
        <f t="shared" si="50"/>
        <v>-20540176</v>
      </c>
      <c r="K3227">
        <f>Table1[[#This Row],[Profit]]*100/Table1[[#This Row],[budget]]</f>
        <v>-79.000676923076924</v>
      </c>
      <c r="M3227" t="s">
        <v>2286</v>
      </c>
    </row>
    <row r="3228" spans="1:15" x14ac:dyDescent="0.45">
      <c r="A3228" t="s">
        <v>239</v>
      </c>
      <c r="B3228">
        <v>145</v>
      </c>
      <c r="C3228" t="s">
        <v>1136</v>
      </c>
      <c r="D3228" t="s">
        <v>4535</v>
      </c>
      <c r="E3228" t="s">
        <v>1435</v>
      </c>
      <c r="F3228">
        <v>2006</v>
      </c>
      <c r="G3228">
        <v>7.8</v>
      </c>
      <c r="H3228">
        <v>4398392</v>
      </c>
      <c r="I3228">
        <v>21000000</v>
      </c>
      <c r="J3228">
        <f t="shared" si="50"/>
        <v>-16601608</v>
      </c>
      <c r="K3228">
        <f>Table1[[#This Row],[Profit]]*100/Table1[[#This Row],[budget]]</f>
        <v>-79.055276190476192</v>
      </c>
      <c r="M3228" t="s">
        <v>1426</v>
      </c>
      <c r="N3228" t="s">
        <v>6368</v>
      </c>
    </row>
    <row r="3229" spans="1:15" x14ac:dyDescent="0.45">
      <c r="A3229" t="s">
        <v>381</v>
      </c>
      <c r="B3229">
        <v>137</v>
      </c>
      <c r="C3229" t="s">
        <v>382</v>
      </c>
      <c r="D3229" t="s">
        <v>2839</v>
      </c>
      <c r="E3229" t="s">
        <v>11</v>
      </c>
      <c r="F3229">
        <v>2004</v>
      </c>
      <c r="G3229">
        <v>6</v>
      </c>
      <c r="H3229">
        <v>22406362</v>
      </c>
      <c r="I3229">
        <v>107000000</v>
      </c>
      <c r="J3229">
        <f t="shared" si="50"/>
        <v>-84593638</v>
      </c>
      <c r="K3229">
        <f>Table1[[#This Row],[Profit]]*100/Table1[[#This Row],[budget]]</f>
        <v>-79.059474766355137</v>
      </c>
      <c r="M3229" t="s">
        <v>6367</v>
      </c>
      <c r="N3229" t="s">
        <v>6368</v>
      </c>
      <c r="O3229" t="s">
        <v>1910</v>
      </c>
    </row>
    <row r="3230" spans="1:15" x14ac:dyDescent="0.45">
      <c r="A3230" t="s">
        <v>617</v>
      </c>
      <c r="B3230">
        <v>125</v>
      </c>
      <c r="C3230" t="s">
        <v>994</v>
      </c>
      <c r="D3230" t="s">
        <v>5295</v>
      </c>
      <c r="E3230" t="s">
        <v>492</v>
      </c>
      <c r="F3230">
        <v>2004</v>
      </c>
      <c r="G3230">
        <v>8.1</v>
      </c>
      <c r="H3230">
        <v>2086345</v>
      </c>
      <c r="I3230">
        <v>10000000</v>
      </c>
      <c r="J3230">
        <f t="shared" si="50"/>
        <v>-7913655</v>
      </c>
      <c r="K3230">
        <f>Table1[[#This Row],[Profit]]*100/Table1[[#This Row],[budget]]</f>
        <v>-79.13655</v>
      </c>
      <c r="M3230" t="s">
        <v>589</v>
      </c>
      <c r="N3230" t="s">
        <v>2286</v>
      </c>
    </row>
    <row r="3231" spans="1:15" x14ac:dyDescent="0.45">
      <c r="A3231" t="s">
        <v>1259</v>
      </c>
      <c r="B3231">
        <v>131</v>
      </c>
      <c r="C3231" t="s">
        <v>48</v>
      </c>
      <c r="D3231" t="s">
        <v>4740</v>
      </c>
      <c r="E3231" t="s">
        <v>11</v>
      </c>
      <c r="F3231">
        <v>2004</v>
      </c>
      <c r="G3231">
        <v>7.1</v>
      </c>
      <c r="H3231">
        <v>3752725</v>
      </c>
      <c r="I3231">
        <v>18000000</v>
      </c>
      <c r="J3231">
        <f t="shared" si="50"/>
        <v>-14247275</v>
      </c>
      <c r="K3231">
        <f>Table1[[#This Row],[Profit]]*100/Table1[[#This Row],[budget]]</f>
        <v>-79.151527777777773</v>
      </c>
      <c r="M3231" t="s">
        <v>2286</v>
      </c>
    </row>
    <row r="3232" spans="1:15" x14ac:dyDescent="0.45">
      <c r="A3232" t="s">
        <v>114</v>
      </c>
      <c r="B3232">
        <v>135</v>
      </c>
      <c r="C3232" t="s">
        <v>48</v>
      </c>
      <c r="D3232" t="s">
        <v>3532</v>
      </c>
      <c r="E3232" t="s">
        <v>11</v>
      </c>
      <c r="F3232">
        <v>1995</v>
      </c>
      <c r="G3232">
        <v>5.0999999999999996</v>
      </c>
      <c r="H3232">
        <v>10400000</v>
      </c>
      <c r="I3232">
        <v>50000000</v>
      </c>
      <c r="J3232">
        <f t="shared" si="50"/>
        <v>-39600000</v>
      </c>
      <c r="K3232">
        <f>Table1[[#This Row],[Profit]]*100/Table1[[#This Row],[budget]]</f>
        <v>-79.2</v>
      </c>
      <c r="M3232" t="s">
        <v>2286</v>
      </c>
    </row>
    <row r="3233" spans="1:16" x14ac:dyDescent="0.45">
      <c r="A3233" t="s">
        <v>883</v>
      </c>
      <c r="B3233">
        <v>100</v>
      </c>
      <c r="C3233" t="s">
        <v>58</v>
      </c>
      <c r="D3233" t="s">
        <v>3638</v>
      </c>
      <c r="E3233" t="s">
        <v>11</v>
      </c>
      <c r="F3233">
        <v>2009</v>
      </c>
      <c r="G3233">
        <v>2.7</v>
      </c>
      <c r="H3233">
        <v>9353573</v>
      </c>
      <c r="I3233">
        <v>45000000</v>
      </c>
      <c r="J3233">
        <f t="shared" si="50"/>
        <v>-35646427</v>
      </c>
      <c r="K3233">
        <f>Table1[[#This Row],[Profit]]*100/Table1[[#This Row],[budget]]</f>
        <v>-79.214282222222224</v>
      </c>
      <c r="M3233" t="s">
        <v>178</v>
      </c>
      <c r="N3233" t="s">
        <v>6364</v>
      </c>
      <c r="O3233" t="s">
        <v>1630</v>
      </c>
      <c r="P3233" t="s">
        <v>1426</v>
      </c>
    </row>
    <row r="3234" spans="1:16" x14ac:dyDescent="0.45">
      <c r="A3234" t="s">
        <v>1591</v>
      </c>
      <c r="B3234">
        <v>112</v>
      </c>
      <c r="C3234" t="s">
        <v>268</v>
      </c>
      <c r="D3234" t="s">
        <v>4787</v>
      </c>
      <c r="E3234" t="s">
        <v>11</v>
      </c>
      <c r="F3234">
        <v>2016</v>
      </c>
      <c r="G3234">
        <v>6.7</v>
      </c>
      <c r="H3234">
        <v>3707794</v>
      </c>
      <c r="I3234">
        <v>18000000</v>
      </c>
      <c r="J3234">
        <f t="shared" si="50"/>
        <v>-14292206</v>
      </c>
      <c r="K3234">
        <f>Table1[[#This Row],[Profit]]*100/Table1[[#This Row],[budget]]</f>
        <v>-79.401144444444441</v>
      </c>
      <c r="M3234" t="s">
        <v>589</v>
      </c>
      <c r="N3234" t="s">
        <v>1630</v>
      </c>
      <c r="O3234" t="s">
        <v>1426</v>
      </c>
    </row>
    <row r="3235" spans="1:16" x14ac:dyDescent="0.45">
      <c r="A3235" t="s">
        <v>868</v>
      </c>
      <c r="B3235">
        <v>98</v>
      </c>
      <c r="C3235" t="s">
        <v>357</v>
      </c>
      <c r="D3235" t="s">
        <v>5466</v>
      </c>
      <c r="E3235" t="s">
        <v>11</v>
      </c>
      <c r="F3235">
        <v>2002</v>
      </c>
      <c r="G3235">
        <v>6.8</v>
      </c>
      <c r="H3235">
        <v>1641788</v>
      </c>
      <c r="I3235">
        <v>8000000</v>
      </c>
      <c r="J3235">
        <f t="shared" si="50"/>
        <v>-6358212</v>
      </c>
      <c r="K3235">
        <f>Table1[[#This Row],[Profit]]*100/Table1[[#This Row],[budget]]</f>
        <v>-79.477649999999997</v>
      </c>
      <c r="M3235" t="s">
        <v>6366</v>
      </c>
      <c r="N3235" t="s">
        <v>1426</v>
      </c>
    </row>
    <row r="3236" spans="1:16" x14ac:dyDescent="0.45">
      <c r="A3236" t="s">
        <v>269</v>
      </c>
      <c r="B3236">
        <v>127</v>
      </c>
      <c r="C3236" t="s">
        <v>297</v>
      </c>
      <c r="D3236" t="s">
        <v>4399</v>
      </c>
      <c r="E3236" t="s">
        <v>11</v>
      </c>
      <c r="F3236">
        <v>2005</v>
      </c>
      <c r="G3236">
        <v>7.9</v>
      </c>
      <c r="H3236">
        <v>5128124</v>
      </c>
      <c r="I3236">
        <v>25000000</v>
      </c>
      <c r="J3236">
        <f t="shared" si="50"/>
        <v>-19871876</v>
      </c>
      <c r="K3236">
        <f>Table1[[#This Row],[Profit]]*100/Table1[[#This Row],[budget]]</f>
        <v>-79.487504000000001</v>
      </c>
      <c r="M3236" t="s">
        <v>589</v>
      </c>
      <c r="N3236" t="s">
        <v>6361</v>
      </c>
    </row>
    <row r="3237" spans="1:16" x14ac:dyDescent="0.45">
      <c r="A3237" t="s">
        <v>2187</v>
      </c>
      <c r="B3237">
        <v>106</v>
      </c>
      <c r="C3237" t="s">
        <v>1304</v>
      </c>
      <c r="D3237" t="s">
        <v>6003</v>
      </c>
      <c r="E3237" t="s">
        <v>11</v>
      </c>
      <c r="F3237">
        <v>2002</v>
      </c>
      <c r="G3237">
        <v>6.8</v>
      </c>
      <c r="H3237">
        <v>410241</v>
      </c>
      <c r="I3237">
        <v>2000000</v>
      </c>
      <c r="J3237">
        <f t="shared" si="50"/>
        <v>-1589759</v>
      </c>
      <c r="K3237">
        <f>Table1[[#This Row],[Profit]]*100/Table1[[#This Row],[budget]]</f>
        <v>-79.487949999999998</v>
      </c>
      <c r="M3237" t="s">
        <v>6359</v>
      </c>
      <c r="N3237" t="s">
        <v>589</v>
      </c>
    </row>
    <row r="3238" spans="1:16" x14ac:dyDescent="0.45">
      <c r="A3238" t="s">
        <v>604</v>
      </c>
      <c r="B3238">
        <v>91</v>
      </c>
      <c r="C3238" t="s">
        <v>256</v>
      </c>
      <c r="D3238" t="s">
        <v>3145</v>
      </c>
      <c r="E3238" t="s">
        <v>11</v>
      </c>
      <c r="F3238">
        <v>2002</v>
      </c>
      <c r="G3238">
        <v>3.6</v>
      </c>
      <c r="H3238">
        <v>14294842</v>
      </c>
      <c r="I3238">
        <v>70000000</v>
      </c>
      <c r="J3238">
        <f t="shared" si="50"/>
        <v>-55705158</v>
      </c>
      <c r="K3238">
        <f>Table1[[#This Row],[Profit]]*100/Table1[[#This Row],[budget]]</f>
        <v>-79.578797142857141</v>
      </c>
      <c r="M3238" t="s">
        <v>6359</v>
      </c>
      <c r="N3238" t="s">
        <v>1630</v>
      </c>
      <c r="O3238" t="s">
        <v>1426</v>
      </c>
    </row>
    <row r="3239" spans="1:16" x14ac:dyDescent="0.45">
      <c r="A3239" t="s">
        <v>1273</v>
      </c>
      <c r="B3239">
        <v>147</v>
      </c>
      <c r="C3239" t="s">
        <v>943</v>
      </c>
      <c r="D3239" t="s">
        <v>4190</v>
      </c>
      <c r="E3239" t="s">
        <v>11</v>
      </c>
      <c r="F3239">
        <v>1987</v>
      </c>
      <c r="G3239">
        <v>7.5</v>
      </c>
      <c r="H3239">
        <v>5899797</v>
      </c>
      <c r="I3239">
        <v>29000000</v>
      </c>
      <c r="J3239">
        <f t="shared" si="50"/>
        <v>-23100203</v>
      </c>
      <c r="K3239">
        <f>Table1[[#This Row],[Profit]]*100/Table1[[#This Row],[budget]]</f>
        <v>-79.655872413793105</v>
      </c>
      <c r="M3239" t="s">
        <v>589</v>
      </c>
      <c r="N3239" t="s">
        <v>6367</v>
      </c>
    </row>
    <row r="3240" spans="1:16" x14ac:dyDescent="0.45">
      <c r="A3240" t="s">
        <v>315</v>
      </c>
      <c r="B3240">
        <v>127</v>
      </c>
      <c r="C3240" t="s">
        <v>876</v>
      </c>
      <c r="D3240" t="s">
        <v>3533</v>
      </c>
      <c r="E3240" t="s">
        <v>11</v>
      </c>
      <c r="F3240">
        <v>2005</v>
      </c>
      <c r="G3240">
        <v>6</v>
      </c>
      <c r="H3240">
        <v>10137232</v>
      </c>
      <c r="I3240">
        <v>50000000</v>
      </c>
      <c r="J3240">
        <f t="shared" si="50"/>
        <v>-39862768</v>
      </c>
      <c r="K3240">
        <f>Table1[[#This Row],[Profit]]*100/Table1[[#This Row],[budget]]</f>
        <v>-79.725536000000005</v>
      </c>
      <c r="M3240" t="s">
        <v>6358</v>
      </c>
      <c r="N3240" t="s">
        <v>6359</v>
      </c>
      <c r="O3240" t="s">
        <v>589</v>
      </c>
      <c r="P3240" t="s">
        <v>1426</v>
      </c>
    </row>
    <row r="3241" spans="1:16" x14ac:dyDescent="0.45">
      <c r="A3241" t="s">
        <v>350</v>
      </c>
      <c r="B3241">
        <v>94</v>
      </c>
      <c r="C3241" t="s">
        <v>101</v>
      </c>
      <c r="D3241" t="s">
        <v>2986</v>
      </c>
      <c r="E3241" t="s">
        <v>11</v>
      </c>
      <c r="F3241">
        <v>2005</v>
      </c>
      <c r="G3241">
        <v>2.2000000000000002</v>
      </c>
      <c r="H3241">
        <v>17010646</v>
      </c>
      <c r="I3241">
        <v>84000000</v>
      </c>
      <c r="J3241">
        <f t="shared" si="50"/>
        <v>-66989354</v>
      </c>
      <c r="K3241">
        <f>Table1[[#This Row],[Profit]]*100/Table1[[#This Row],[budget]]</f>
        <v>-79.749230952380955</v>
      </c>
      <c r="M3241" t="s">
        <v>6363</v>
      </c>
      <c r="N3241" t="s">
        <v>6364</v>
      </c>
    </row>
    <row r="3242" spans="1:16" x14ac:dyDescent="0.45">
      <c r="A3242" t="s">
        <v>825</v>
      </c>
      <c r="B3242">
        <v>102</v>
      </c>
      <c r="C3242" t="s">
        <v>215</v>
      </c>
      <c r="D3242" t="s">
        <v>3833</v>
      </c>
      <c r="E3242" t="s">
        <v>11</v>
      </c>
      <c r="F3242">
        <v>2003</v>
      </c>
      <c r="G3242">
        <v>5.0999999999999996</v>
      </c>
      <c r="H3242">
        <v>7659747</v>
      </c>
      <c r="I3242">
        <v>38000000</v>
      </c>
      <c r="J3242">
        <f t="shared" si="50"/>
        <v>-30340253</v>
      </c>
      <c r="K3242">
        <f>Table1[[#This Row],[Profit]]*100/Table1[[#This Row],[budget]]</f>
        <v>-79.842771052631576</v>
      </c>
      <c r="M3242" t="s">
        <v>6366</v>
      </c>
      <c r="N3242" t="s">
        <v>1426</v>
      </c>
    </row>
    <row r="3243" spans="1:16" x14ac:dyDescent="0.45">
      <c r="A3243" t="s">
        <v>753</v>
      </c>
      <c r="B3243">
        <v>91</v>
      </c>
      <c r="C3243" t="s">
        <v>889</v>
      </c>
      <c r="D3243" t="s">
        <v>5453</v>
      </c>
      <c r="E3243" t="s">
        <v>11</v>
      </c>
      <c r="F3243">
        <v>2015</v>
      </c>
      <c r="G3243">
        <v>4.5</v>
      </c>
      <c r="H3243">
        <v>1712111</v>
      </c>
      <c r="I3243">
        <v>8495000</v>
      </c>
      <c r="J3243">
        <f t="shared" si="50"/>
        <v>-6782889</v>
      </c>
      <c r="K3243">
        <f>Table1[[#This Row],[Profit]]*100/Table1[[#This Row],[budget]]</f>
        <v>-79.845662154208355</v>
      </c>
      <c r="M3243" t="s">
        <v>1426</v>
      </c>
    </row>
    <row r="3244" spans="1:16" x14ac:dyDescent="0.45">
      <c r="A3244" t="s">
        <v>742</v>
      </c>
      <c r="B3244">
        <v>114</v>
      </c>
      <c r="C3244" t="s">
        <v>456</v>
      </c>
      <c r="D3244" t="s">
        <v>3321</v>
      </c>
      <c r="E3244" t="s">
        <v>11</v>
      </c>
      <c r="F3244">
        <v>1998</v>
      </c>
      <c r="G3244">
        <v>4.9000000000000004</v>
      </c>
      <c r="H3244">
        <v>12065985</v>
      </c>
      <c r="I3244">
        <v>60000000</v>
      </c>
      <c r="J3244">
        <f t="shared" si="50"/>
        <v>-47934015</v>
      </c>
      <c r="K3244">
        <f>Table1[[#This Row],[Profit]]*100/Table1[[#This Row],[budget]]</f>
        <v>-79.890024999999994</v>
      </c>
      <c r="M3244" t="s">
        <v>589</v>
      </c>
    </row>
    <row r="3245" spans="1:16" x14ac:dyDescent="0.45">
      <c r="A3245" t="s">
        <v>1730</v>
      </c>
      <c r="B3245">
        <v>92</v>
      </c>
      <c r="C3245" t="s">
        <v>1191</v>
      </c>
      <c r="D3245" t="s">
        <v>4700</v>
      </c>
      <c r="E3245" t="s">
        <v>11</v>
      </c>
      <c r="F3245">
        <v>1999</v>
      </c>
      <c r="G3245">
        <v>6.2</v>
      </c>
      <c r="H3245">
        <v>4002955</v>
      </c>
      <c r="I3245">
        <v>20000000</v>
      </c>
      <c r="J3245">
        <f t="shared" si="50"/>
        <v>-15997045</v>
      </c>
      <c r="K3245">
        <f>Table1[[#This Row],[Profit]]*100/Table1[[#This Row],[budget]]</f>
        <v>-79.985225</v>
      </c>
      <c r="M3245" t="s">
        <v>6364</v>
      </c>
      <c r="N3245" t="s">
        <v>999</v>
      </c>
      <c r="O3245" t="s">
        <v>1426</v>
      </c>
    </row>
    <row r="3246" spans="1:16" x14ac:dyDescent="0.45">
      <c r="A3246" t="s">
        <v>1539</v>
      </c>
      <c r="B3246">
        <v>135</v>
      </c>
      <c r="C3246" t="s">
        <v>713</v>
      </c>
      <c r="D3246" t="s">
        <v>4670</v>
      </c>
      <c r="E3246" t="s">
        <v>11</v>
      </c>
      <c r="F3246">
        <v>2007</v>
      </c>
      <c r="G3246">
        <v>7</v>
      </c>
      <c r="H3246">
        <v>4001121</v>
      </c>
      <c r="I3246">
        <v>20000000</v>
      </c>
      <c r="J3246">
        <f t="shared" si="50"/>
        <v>-15998879</v>
      </c>
      <c r="K3246">
        <f>Table1[[#This Row],[Profit]]*100/Table1[[#This Row],[budget]]</f>
        <v>-79.994394999999997</v>
      </c>
      <c r="M3246" t="s">
        <v>589</v>
      </c>
      <c r="N3246" t="s">
        <v>6360</v>
      </c>
    </row>
    <row r="3247" spans="1:16" x14ac:dyDescent="0.45">
      <c r="A3247" t="s">
        <v>1433</v>
      </c>
      <c r="B3247">
        <v>143</v>
      </c>
      <c r="C3247" t="s">
        <v>1434</v>
      </c>
      <c r="D3247" t="s">
        <v>4416</v>
      </c>
      <c r="E3247" t="s">
        <v>11</v>
      </c>
      <c r="F3247">
        <v>1970</v>
      </c>
      <c r="G3247">
        <v>6.2</v>
      </c>
      <c r="H3247">
        <v>5000000</v>
      </c>
      <c r="I3247">
        <v>25000000</v>
      </c>
      <c r="J3247">
        <f t="shared" si="50"/>
        <v>-20000000</v>
      </c>
      <c r="K3247">
        <f>Table1[[#This Row],[Profit]]*100/Table1[[#This Row],[budget]]</f>
        <v>-80</v>
      </c>
      <c r="M3247" t="s">
        <v>589</v>
      </c>
      <c r="N3247" t="s">
        <v>6365</v>
      </c>
      <c r="O3247" t="s">
        <v>2286</v>
      </c>
      <c r="P3247" t="s">
        <v>6368</v>
      </c>
    </row>
    <row r="3248" spans="1:16" x14ac:dyDescent="0.45">
      <c r="A3248" t="s">
        <v>2210</v>
      </c>
      <c r="B3248">
        <v>87</v>
      </c>
      <c r="C3248" t="s">
        <v>41</v>
      </c>
      <c r="D3248" t="s">
        <v>5838</v>
      </c>
      <c r="E3248" t="s">
        <v>11</v>
      </c>
      <c r="F3248">
        <v>1987</v>
      </c>
      <c r="G3248">
        <v>4.8</v>
      </c>
      <c r="H3248">
        <v>800000</v>
      </c>
      <c r="I3248">
        <v>4000000</v>
      </c>
      <c r="J3248">
        <f t="shared" si="50"/>
        <v>-3200000</v>
      </c>
      <c r="K3248">
        <f>Table1[[#This Row],[Profit]]*100/Table1[[#This Row],[budget]]</f>
        <v>-80</v>
      </c>
      <c r="M3248" t="s">
        <v>6364</v>
      </c>
    </row>
    <row r="3249" spans="1:18" x14ac:dyDescent="0.45">
      <c r="A3249" t="s">
        <v>1804</v>
      </c>
      <c r="B3249">
        <v>99</v>
      </c>
      <c r="C3249" t="s">
        <v>680</v>
      </c>
      <c r="D3249" t="s">
        <v>6276</v>
      </c>
      <c r="E3249" t="s">
        <v>11</v>
      </c>
      <c r="F3249">
        <v>2013</v>
      </c>
      <c r="G3249">
        <v>3.9</v>
      </c>
      <c r="H3249">
        <v>49494</v>
      </c>
      <c r="I3249">
        <v>250000</v>
      </c>
      <c r="J3249">
        <f t="shared" si="50"/>
        <v>-200506</v>
      </c>
      <c r="K3249">
        <f>Table1[[#This Row],[Profit]]*100/Table1[[#This Row],[budget]]</f>
        <v>-80.202399999999997</v>
      </c>
      <c r="M3249" t="s">
        <v>1426</v>
      </c>
    </row>
    <row r="3250" spans="1:18" x14ac:dyDescent="0.45">
      <c r="A3250" t="s">
        <v>2296</v>
      </c>
      <c r="B3250">
        <v>106</v>
      </c>
      <c r="C3250" t="s">
        <v>48</v>
      </c>
      <c r="D3250" t="s">
        <v>6008</v>
      </c>
      <c r="E3250" t="s">
        <v>11</v>
      </c>
      <c r="F3250">
        <v>2003</v>
      </c>
      <c r="G3250">
        <v>7.6</v>
      </c>
      <c r="H3250">
        <v>395592</v>
      </c>
      <c r="I3250">
        <v>2000000</v>
      </c>
      <c r="J3250">
        <f t="shared" si="50"/>
        <v>-1604408</v>
      </c>
      <c r="K3250">
        <f>Table1[[#This Row],[Profit]]*100/Table1[[#This Row],[budget]]</f>
        <v>-80.220399999999998</v>
      </c>
      <c r="M3250" t="s">
        <v>2286</v>
      </c>
    </row>
    <row r="3251" spans="1:18" x14ac:dyDescent="0.45">
      <c r="A3251" t="s">
        <v>93</v>
      </c>
      <c r="B3251">
        <v>134</v>
      </c>
      <c r="C3251" t="s">
        <v>565</v>
      </c>
      <c r="D3251" t="s">
        <v>4225</v>
      </c>
      <c r="E3251" t="s">
        <v>11</v>
      </c>
      <c r="F3251">
        <v>1997</v>
      </c>
      <c r="G3251">
        <v>7</v>
      </c>
      <c r="H3251">
        <v>5532301</v>
      </c>
      <c r="I3251">
        <v>28000000</v>
      </c>
      <c r="J3251">
        <f t="shared" si="50"/>
        <v>-22467699</v>
      </c>
      <c r="K3251">
        <f>Table1[[#This Row],[Profit]]*100/Table1[[#This Row],[budget]]</f>
        <v>-80.241782142857147</v>
      </c>
      <c r="M3251" t="s">
        <v>589</v>
      </c>
      <c r="N3251" t="s">
        <v>6367</v>
      </c>
      <c r="O3251" t="s">
        <v>6368</v>
      </c>
    </row>
    <row r="3252" spans="1:18" x14ac:dyDescent="0.45">
      <c r="A3252" t="s">
        <v>683</v>
      </c>
      <c r="B3252">
        <v>90</v>
      </c>
      <c r="C3252" t="s">
        <v>731</v>
      </c>
      <c r="D3252" t="s">
        <v>3316</v>
      </c>
      <c r="E3252" t="s">
        <v>11</v>
      </c>
      <c r="F3252">
        <v>2008</v>
      </c>
      <c r="G3252">
        <v>4.9000000000000004</v>
      </c>
      <c r="H3252">
        <v>11802056</v>
      </c>
      <c r="I3252">
        <v>60000000</v>
      </c>
      <c r="J3252">
        <f t="shared" si="50"/>
        <v>-48197944</v>
      </c>
      <c r="K3252">
        <f>Table1[[#This Row],[Profit]]*100/Table1[[#This Row],[budget]]</f>
        <v>-80.329906666666673</v>
      </c>
      <c r="M3252" t="s">
        <v>302</v>
      </c>
      <c r="N3252" t="s">
        <v>6363</v>
      </c>
      <c r="O3252" t="s">
        <v>2286</v>
      </c>
      <c r="P3252" t="s">
        <v>1630</v>
      </c>
    </row>
    <row r="3253" spans="1:18" x14ac:dyDescent="0.45">
      <c r="A3253" t="s">
        <v>1152</v>
      </c>
      <c r="B3253">
        <v>119</v>
      </c>
      <c r="C3253" t="s">
        <v>124</v>
      </c>
      <c r="D3253" t="s">
        <v>4452</v>
      </c>
      <c r="E3253" t="s">
        <v>130</v>
      </c>
      <c r="F3253">
        <v>2004</v>
      </c>
      <c r="G3253">
        <v>8.1999999999999993</v>
      </c>
      <c r="H3253">
        <v>4710455</v>
      </c>
      <c r="I3253">
        <v>24000000</v>
      </c>
      <c r="J3253">
        <f t="shared" si="50"/>
        <v>-19289545</v>
      </c>
      <c r="K3253">
        <f>Table1[[#This Row],[Profit]]*100/Table1[[#This Row],[budget]]</f>
        <v>-80.373104166666664</v>
      </c>
      <c r="M3253" t="s">
        <v>6362</v>
      </c>
      <c r="N3253" t="s">
        <v>6363</v>
      </c>
      <c r="O3253" t="s">
        <v>6364</v>
      </c>
    </row>
    <row r="3254" spans="1:18" x14ac:dyDescent="0.45">
      <c r="A3254" t="s">
        <v>2488</v>
      </c>
      <c r="B3254">
        <v>82</v>
      </c>
      <c r="C3254" t="s">
        <v>166</v>
      </c>
      <c r="D3254" t="s">
        <v>6235</v>
      </c>
      <c r="E3254" t="s">
        <v>11</v>
      </c>
      <c r="F3254">
        <v>2010</v>
      </c>
      <c r="G3254">
        <v>5.8</v>
      </c>
      <c r="H3254">
        <v>98017</v>
      </c>
      <c r="I3254">
        <v>500000</v>
      </c>
      <c r="J3254">
        <f t="shared" si="50"/>
        <v>-401983</v>
      </c>
      <c r="K3254">
        <f>Table1[[#This Row],[Profit]]*100/Table1[[#This Row],[budget]]</f>
        <v>-80.396600000000007</v>
      </c>
      <c r="M3254" t="s">
        <v>6364</v>
      </c>
      <c r="N3254" t="s">
        <v>999</v>
      </c>
    </row>
    <row r="3255" spans="1:18" x14ac:dyDescent="0.45">
      <c r="A3255" t="s">
        <v>777</v>
      </c>
      <c r="B3255">
        <v>107</v>
      </c>
      <c r="C3255" t="s">
        <v>392</v>
      </c>
      <c r="D3255" t="s">
        <v>3534</v>
      </c>
      <c r="E3255" t="s">
        <v>11</v>
      </c>
      <c r="F3255">
        <v>1995</v>
      </c>
      <c r="G3255">
        <v>5.0999999999999996</v>
      </c>
      <c r="H3255">
        <v>9795017</v>
      </c>
      <c r="I3255">
        <v>50000000</v>
      </c>
      <c r="J3255">
        <f t="shared" si="50"/>
        <v>-40204983</v>
      </c>
      <c r="K3255">
        <f>Table1[[#This Row],[Profit]]*100/Table1[[#This Row],[budget]]</f>
        <v>-80.409965999999997</v>
      </c>
      <c r="M3255" t="s">
        <v>589</v>
      </c>
      <c r="N3255" t="s">
        <v>1426</v>
      </c>
    </row>
    <row r="3256" spans="1:18" x14ac:dyDescent="0.45">
      <c r="A3256" t="s">
        <v>1046</v>
      </c>
      <c r="B3256">
        <v>119</v>
      </c>
      <c r="C3256" t="s">
        <v>138</v>
      </c>
      <c r="D3256" t="s">
        <v>3854</v>
      </c>
      <c r="E3256" t="s">
        <v>11</v>
      </c>
      <c r="F3256">
        <v>1980</v>
      </c>
      <c r="G3256">
        <v>4.7</v>
      </c>
      <c r="H3256">
        <v>7000000</v>
      </c>
      <c r="I3256">
        <v>36000000</v>
      </c>
      <c r="J3256">
        <f t="shared" si="50"/>
        <v>-29000000</v>
      </c>
      <c r="K3256">
        <f>Table1[[#This Row],[Profit]]*100/Table1[[#This Row],[budget]]</f>
        <v>-80.555555555555557</v>
      </c>
      <c r="M3256" t="s">
        <v>178</v>
      </c>
      <c r="N3256" t="s">
        <v>589</v>
      </c>
      <c r="O3256" t="s">
        <v>1426</v>
      </c>
    </row>
    <row r="3257" spans="1:18" x14ac:dyDescent="0.45">
      <c r="A3257" t="s">
        <v>1609</v>
      </c>
      <c r="B3257">
        <v>104</v>
      </c>
      <c r="C3257" t="s">
        <v>1159</v>
      </c>
      <c r="D3257" t="s">
        <v>4527</v>
      </c>
      <c r="E3257" t="s">
        <v>11</v>
      </c>
      <c r="F3257">
        <v>2001</v>
      </c>
      <c r="G3257">
        <v>2.1</v>
      </c>
      <c r="H3257">
        <v>4273372</v>
      </c>
      <c r="I3257">
        <v>22000000</v>
      </c>
      <c r="J3257">
        <f t="shared" si="50"/>
        <v>-17726628</v>
      </c>
      <c r="K3257">
        <f>Table1[[#This Row],[Profit]]*100/Table1[[#This Row],[budget]]</f>
        <v>-80.575581818181817</v>
      </c>
      <c r="M3257" t="s">
        <v>6360</v>
      </c>
      <c r="N3257" t="s">
        <v>2286</v>
      </c>
    </row>
    <row r="3258" spans="1:18" x14ac:dyDescent="0.45">
      <c r="A3258" t="s">
        <v>606</v>
      </c>
      <c r="B3258">
        <v>95</v>
      </c>
      <c r="C3258" t="s">
        <v>607</v>
      </c>
      <c r="D3258" t="s">
        <v>3147</v>
      </c>
      <c r="E3258" t="s">
        <v>11</v>
      </c>
      <c r="F3258">
        <v>2001</v>
      </c>
      <c r="G3258">
        <v>6.2</v>
      </c>
      <c r="H3258">
        <v>13596911</v>
      </c>
      <c r="I3258">
        <v>70000000</v>
      </c>
      <c r="J3258">
        <f t="shared" si="50"/>
        <v>-56403089</v>
      </c>
      <c r="K3258">
        <f>Table1[[#This Row],[Profit]]*100/Table1[[#This Row],[budget]]</f>
        <v>-80.575841428571422</v>
      </c>
      <c r="M3258" t="s">
        <v>178</v>
      </c>
      <c r="N3258" t="s">
        <v>6362</v>
      </c>
      <c r="O3258" t="s">
        <v>302</v>
      </c>
      <c r="P3258" t="s">
        <v>6359</v>
      </c>
      <c r="Q3258" t="s">
        <v>6363</v>
      </c>
      <c r="R3258" t="s">
        <v>6364</v>
      </c>
    </row>
    <row r="3259" spans="1:18" x14ac:dyDescent="0.45">
      <c r="A3259" t="s">
        <v>426</v>
      </c>
      <c r="B3259">
        <v>99</v>
      </c>
      <c r="C3259" t="s">
        <v>553</v>
      </c>
      <c r="D3259" t="s">
        <v>3091</v>
      </c>
      <c r="E3259" t="s">
        <v>11</v>
      </c>
      <c r="F3259">
        <v>1998</v>
      </c>
      <c r="G3259">
        <v>6</v>
      </c>
      <c r="H3259">
        <v>14567883</v>
      </c>
      <c r="I3259">
        <v>75000000</v>
      </c>
      <c r="J3259">
        <f t="shared" si="50"/>
        <v>-60432117</v>
      </c>
      <c r="K3259">
        <f>Table1[[#This Row],[Profit]]*100/Table1[[#This Row],[budget]]</f>
        <v>-80.576155999999997</v>
      </c>
      <c r="M3259" t="s">
        <v>589</v>
      </c>
      <c r="N3259" t="s">
        <v>1630</v>
      </c>
    </row>
    <row r="3260" spans="1:18" x14ac:dyDescent="0.45">
      <c r="A3260" t="s">
        <v>1186</v>
      </c>
      <c r="B3260">
        <v>106</v>
      </c>
      <c r="C3260" t="s">
        <v>311</v>
      </c>
      <c r="D3260" t="s">
        <v>5370</v>
      </c>
      <c r="E3260" t="s">
        <v>11</v>
      </c>
      <c r="F3260">
        <v>2012</v>
      </c>
      <c r="G3260">
        <v>6.9</v>
      </c>
      <c r="H3260">
        <v>1939441</v>
      </c>
      <c r="I3260">
        <v>10000000</v>
      </c>
      <c r="J3260">
        <f t="shared" si="50"/>
        <v>-8060559</v>
      </c>
      <c r="K3260">
        <f>Table1[[#This Row],[Profit]]*100/Table1[[#This Row],[budget]]</f>
        <v>-80.605590000000007</v>
      </c>
      <c r="M3260" t="s">
        <v>6359</v>
      </c>
      <c r="N3260" t="s">
        <v>589</v>
      </c>
    </row>
    <row r="3261" spans="1:18" x14ac:dyDescent="0.45">
      <c r="A3261" t="s">
        <v>1845</v>
      </c>
      <c r="B3261">
        <v>109</v>
      </c>
      <c r="C3261" t="s">
        <v>589</v>
      </c>
      <c r="D3261" t="s">
        <v>5210</v>
      </c>
      <c r="E3261" t="s">
        <v>11</v>
      </c>
      <c r="F3261">
        <v>2001</v>
      </c>
      <c r="G3261">
        <v>7</v>
      </c>
      <c r="H3261">
        <v>2326407</v>
      </c>
      <c r="I3261">
        <v>12000000</v>
      </c>
      <c r="J3261">
        <f t="shared" si="50"/>
        <v>-9673593</v>
      </c>
      <c r="K3261">
        <f>Table1[[#This Row],[Profit]]*100/Table1[[#This Row],[budget]]</f>
        <v>-80.613275000000002</v>
      </c>
    </row>
    <row r="3262" spans="1:18" x14ac:dyDescent="0.45">
      <c r="A3262" t="s">
        <v>1474</v>
      </c>
      <c r="B3262">
        <v>122</v>
      </c>
      <c r="C3262" t="s">
        <v>713</v>
      </c>
      <c r="D3262" t="s">
        <v>5790</v>
      </c>
      <c r="E3262" t="s">
        <v>11</v>
      </c>
      <c r="F3262">
        <v>2007</v>
      </c>
      <c r="G3262">
        <v>7.7</v>
      </c>
      <c r="H3262">
        <v>871577</v>
      </c>
      <c r="I3262">
        <v>4500000</v>
      </c>
      <c r="J3262">
        <f t="shared" si="50"/>
        <v>-3628423</v>
      </c>
      <c r="K3262">
        <f>Table1[[#This Row],[Profit]]*100/Table1[[#This Row],[budget]]</f>
        <v>-80.631622222222219</v>
      </c>
      <c r="M3262" t="s">
        <v>589</v>
      </c>
      <c r="N3262" t="s">
        <v>6360</v>
      </c>
    </row>
    <row r="3263" spans="1:18" x14ac:dyDescent="0.45">
      <c r="A3263" t="s">
        <v>1155</v>
      </c>
      <c r="B3263">
        <v>114</v>
      </c>
      <c r="C3263" t="s">
        <v>424</v>
      </c>
      <c r="D3263" t="s">
        <v>3991</v>
      </c>
      <c r="E3263" t="s">
        <v>11</v>
      </c>
      <c r="F3263">
        <v>2000</v>
      </c>
      <c r="G3263">
        <v>5.6</v>
      </c>
      <c r="H3263">
        <v>6543194</v>
      </c>
      <c r="I3263">
        <v>34000000</v>
      </c>
      <c r="J3263">
        <f t="shared" si="50"/>
        <v>-27456806</v>
      </c>
      <c r="K3263">
        <f>Table1[[#This Row],[Profit]]*100/Table1[[#This Row],[budget]]</f>
        <v>-80.75531176470588</v>
      </c>
      <c r="M3263" t="s">
        <v>589</v>
      </c>
      <c r="N3263" t="s">
        <v>2286</v>
      </c>
    </row>
    <row r="3264" spans="1:18" x14ac:dyDescent="0.45">
      <c r="A3264" t="s">
        <v>496</v>
      </c>
      <c r="B3264">
        <v>123</v>
      </c>
      <c r="C3264" t="s">
        <v>1253</v>
      </c>
      <c r="D3264" t="s">
        <v>3801</v>
      </c>
      <c r="E3264" t="s">
        <v>11</v>
      </c>
      <c r="F3264">
        <v>2009</v>
      </c>
      <c r="G3264">
        <v>6.8</v>
      </c>
      <c r="H3264">
        <v>7689458</v>
      </c>
      <c r="I3264">
        <v>40000000</v>
      </c>
      <c r="J3264">
        <f t="shared" si="50"/>
        <v>-32310542</v>
      </c>
      <c r="K3264">
        <f>Table1[[#This Row],[Profit]]*100/Table1[[#This Row],[budget]]</f>
        <v>-80.776354999999995</v>
      </c>
      <c r="M3264" t="s">
        <v>6364</v>
      </c>
      <c r="N3264" t="s">
        <v>6366</v>
      </c>
    </row>
    <row r="3265" spans="1:15" x14ac:dyDescent="0.45">
      <c r="A3265" t="s">
        <v>1688</v>
      </c>
      <c r="B3265">
        <v>118</v>
      </c>
      <c r="C3265" t="s">
        <v>889</v>
      </c>
      <c r="D3265" t="s">
        <v>5552</v>
      </c>
      <c r="E3265" t="s">
        <v>11</v>
      </c>
      <c r="F3265">
        <v>2016</v>
      </c>
      <c r="G3265">
        <v>7</v>
      </c>
      <c r="H3265">
        <v>1330827</v>
      </c>
      <c r="I3265">
        <v>7000000</v>
      </c>
      <c r="J3265">
        <f t="shared" si="50"/>
        <v>-5669173</v>
      </c>
      <c r="K3265">
        <f>Table1[[#This Row],[Profit]]*100/Table1[[#This Row],[budget]]</f>
        <v>-80.98818571428572</v>
      </c>
      <c r="M3265" t="s">
        <v>1426</v>
      </c>
    </row>
    <row r="3266" spans="1:15" x14ac:dyDescent="0.45">
      <c r="A3266" t="s">
        <v>517</v>
      </c>
      <c r="B3266">
        <v>99</v>
      </c>
      <c r="C3266" t="s">
        <v>518</v>
      </c>
      <c r="D3266" t="s">
        <v>3038</v>
      </c>
      <c r="E3266" t="s">
        <v>11</v>
      </c>
      <c r="F3266">
        <v>2007</v>
      </c>
      <c r="G3266">
        <v>5.9</v>
      </c>
      <c r="H3266">
        <v>15071514</v>
      </c>
      <c r="I3266">
        <v>80000000</v>
      </c>
      <c r="J3266">
        <f t="shared" ref="J3266:J3329" si="51">H3266-I3266</f>
        <v>-64928486</v>
      </c>
      <c r="K3266">
        <f>Table1[[#This Row],[Profit]]*100/Table1[[#This Row],[budget]]</f>
        <v>-81.160607499999998</v>
      </c>
      <c r="M3266" t="s">
        <v>1426</v>
      </c>
    </row>
    <row r="3267" spans="1:15" x14ac:dyDescent="0.45">
      <c r="A3267" t="s">
        <v>413</v>
      </c>
      <c r="B3267">
        <v>114</v>
      </c>
      <c r="C3267" t="s">
        <v>396</v>
      </c>
      <c r="D3267" t="s">
        <v>3956</v>
      </c>
      <c r="E3267" t="s">
        <v>11</v>
      </c>
      <c r="F3267">
        <v>2002</v>
      </c>
      <c r="G3267">
        <v>6.3</v>
      </c>
      <c r="H3267">
        <v>6592103</v>
      </c>
      <c r="I3267">
        <v>35000000</v>
      </c>
      <c r="J3267">
        <f t="shared" si="51"/>
        <v>-28407897</v>
      </c>
      <c r="K3267">
        <f>Table1[[#This Row],[Profit]]*100/Table1[[#This Row],[budget]]</f>
        <v>-81.165419999999997</v>
      </c>
      <c r="M3267" t="s">
        <v>589</v>
      </c>
      <c r="N3267" t="s">
        <v>6366</v>
      </c>
      <c r="O3267" t="s">
        <v>1426</v>
      </c>
    </row>
    <row r="3268" spans="1:15" x14ac:dyDescent="0.45">
      <c r="A3268" t="s">
        <v>1540</v>
      </c>
      <c r="B3268">
        <v>93</v>
      </c>
      <c r="C3268" t="s">
        <v>17</v>
      </c>
      <c r="D3268" t="s">
        <v>4671</v>
      </c>
      <c r="E3268" t="s">
        <v>11</v>
      </c>
      <c r="F3268">
        <v>2012</v>
      </c>
      <c r="G3268">
        <v>4.9000000000000004</v>
      </c>
      <c r="H3268">
        <v>3749061</v>
      </c>
      <c r="I3268">
        <v>20000000</v>
      </c>
      <c r="J3268">
        <f t="shared" si="51"/>
        <v>-16250939</v>
      </c>
      <c r="K3268">
        <f>Table1[[#This Row],[Profit]]*100/Table1[[#This Row],[budget]]</f>
        <v>-81.254694999999998</v>
      </c>
      <c r="M3268" t="s">
        <v>1426</v>
      </c>
    </row>
    <row r="3269" spans="1:15" x14ac:dyDescent="0.45">
      <c r="A3269" t="s">
        <v>1421</v>
      </c>
      <c r="B3269">
        <v>111</v>
      </c>
      <c r="C3269" t="s">
        <v>586</v>
      </c>
      <c r="D3269" t="s">
        <v>4485</v>
      </c>
      <c r="E3269" t="s">
        <v>11</v>
      </c>
      <c r="F3269">
        <v>2014</v>
      </c>
      <c r="G3269">
        <v>7.1</v>
      </c>
      <c r="H3269">
        <v>4190530</v>
      </c>
      <c r="I3269">
        <v>22500000</v>
      </c>
      <c r="J3269">
        <f t="shared" si="51"/>
        <v>-18309470</v>
      </c>
      <c r="K3269">
        <f>Table1[[#This Row],[Profit]]*100/Table1[[#This Row],[budget]]</f>
        <v>-81.375422222222227</v>
      </c>
      <c r="M3269" t="s">
        <v>6368</v>
      </c>
    </row>
    <row r="3270" spans="1:15" x14ac:dyDescent="0.45">
      <c r="A3270" t="s">
        <v>1144</v>
      </c>
      <c r="B3270">
        <v>93</v>
      </c>
      <c r="C3270" t="s">
        <v>82</v>
      </c>
      <c r="D3270" t="s">
        <v>4228</v>
      </c>
      <c r="E3270" t="s">
        <v>11</v>
      </c>
      <c r="F3270">
        <v>2001</v>
      </c>
      <c r="G3270">
        <v>6.3</v>
      </c>
      <c r="H3270">
        <v>5204007</v>
      </c>
      <c r="I3270">
        <v>28000000</v>
      </c>
      <c r="J3270">
        <f t="shared" si="51"/>
        <v>-22795993</v>
      </c>
      <c r="K3270">
        <f>Table1[[#This Row],[Profit]]*100/Table1[[#This Row],[budget]]</f>
        <v>-81.414260714285717</v>
      </c>
      <c r="M3270" t="s">
        <v>302</v>
      </c>
      <c r="N3270" t="s">
        <v>6359</v>
      </c>
      <c r="O3270" t="s">
        <v>1426</v>
      </c>
    </row>
    <row r="3271" spans="1:15" x14ac:dyDescent="0.45">
      <c r="A3271" t="s">
        <v>1594</v>
      </c>
      <c r="B3271">
        <v>144</v>
      </c>
      <c r="C3271" t="s">
        <v>1190</v>
      </c>
      <c r="D3271" t="s">
        <v>5158</v>
      </c>
      <c r="E3271" t="s">
        <v>1268</v>
      </c>
      <c r="F3271">
        <v>2009</v>
      </c>
      <c r="G3271">
        <v>7.8</v>
      </c>
      <c r="H3271">
        <v>2222647</v>
      </c>
      <c r="I3271">
        <v>12000000</v>
      </c>
      <c r="J3271">
        <f t="shared" si="51"/>
        <v>-9777353</v>
      </c>
      <c r="K3271">
        <f>Table1[[#This Row],[Profit]]*100/Table1[[#This Row],[budget]]</f>
        <v>-81.477941666666666</v>
      </c>
      <c r="M3271" t="s">
        <v>6366</v>
      </c>
    </row>
    <row r="3272" spans="1:15" x14ac:dyDescent="0.45">
      <c r="A3272" t="s">
        <v>1144</v>
      </c>
      <c r="B3272">
        <v>101</v>
      </c>
      <c r="C3272" t="s">
        <v>13</v>
      </c>
      <c r="D3272" t="s">
        <v>3951</v>
      </c>
      <c r="E3272" t="s">
        <v>11</v>
      </c>
      <c r="F3272">
        <v>1997</v>
      </c>
      <c r="G3272">
        <v>4.5999999999999996</v>
      </c>
      <c r="H3272">
        <v>6448817</v>
      </c>
      <c r="I3272">
        <v>35000000</v>
      </c>
      <c r="J3272">
        <f t="shared" si="51"/>
        <v>-28551183</v>
      </c>
      <c r="K3272">
        <f>Table1[[#This Row],[Profit]]*100/Table1[[#This Row],[budget]]</f>
        <v>-81.574808571428576</v>
      </c>
      <c r="M3272" t="s">
        <v>178</v>
      </c>
      <c r="N3272" t="s">
        <v>6364</v>
      </c>
    </row>
    <row r="3273" spans="1:15" x14ac:dyDescent="0.45">
      <c r="A3273" t="s">
        <v>38</v>
      </c>
      <c r="B3273">
        <v>74</v>
      </c>
      <c r="C3273" t="s">
        <v>946</v>
      </c>
      <c r="D3273" t="s">
        <v>3691</v>
      </c>
      <c r="E3273" t="s">
        <v>11</v>
      </c>
      <c r="F3273">
        <v>2002</v>
      </c>
      <c r="G3273">
        <v>6.5</v>
      </c>
      <c r="H3273">
        <v>7262288</v>
      </c>
      <c r="I3273">
        <v>40000000</v>
      </c>
      <c r="J3273">
        <f t="shared" si="51"/>
        <v>-32737712</v>
      </c>
      <c r="K3273">
        <f>Table1[[#This Row],[Profit]]*100/Table1[[#This Row],[budget]]</f>
        <v>-81.844279999999998</v>
      </c>
      <c r="M3273" t="s">
        <v>6359</v>
      </c>
      <c r="N3273" t="s">
        <v>1426</v>
      </c>
    </row>
    <row r="3274" spans="1:15" x14ac:dyDescent="0.45">
      <c r="A3274" t="s">
        <v>375</v>
      </c>
      <c r="B3274">
        <v>102</v>
      </c>
      <c r="C3274" t="s">
        <v>13</v>
      </c>
      <c r="D3274" t="s">
        <v>2905</v>
      </c>
      <c r="E3274" t="s">
        <v>11</v>
      </c>
      <c r="F3274">
        <v>2014</v>
      </c>
      <c r="G3274">
        <v>5.5</v>
      </c>
      <c r="H3274">
        <v>17176900</v>
      </c>
      <c r="I3274">
        <v>95000000</v>
      </c>
      <c r="J3274">
        <f t="shared" si="51"/>
        <v>-77823100</v>
      </c>
      <c r="K3274">
        <f>Table1[[#This Row],[Profit]]*100/Table1[[#This Row],[budget]]</f>
        <v>-81.91905263157895</v>
      </c>
      <c r="M3274" t="s">
        <v>178</v>
      </c>
      <c r="N3274" t="s">
        <v>6364</v>
      </c>
    </row>
    <row r="3275" spans="1:15" x14ac:dyDescent="0.45">
      <c r="A3275" t="s">
        <v>725</v>
      </c>
      <c r="B3275">
        <v>104</v>
      </c>
      <c r="C3275" t="s">
        <v>680</v>
      </c>
      <c r="D3275" t="s">
        <v>6187</v>
      </c>
      <c r="E3275" t="s">
        <v>11</v>
      </c>
      <c r="F3275">
        <v>1999</v>
      </c>
      <c r="G3275">
        <v>6.5</v>
      </c>
      <c r="H3275">
        <v>144583</v>
      </c>
      <c r="I3275">
        <v>800000</v>
      </c>
      <c r="J3275">
        <f t="shared" si="51"/>
        <v>-655417</v>
      </c>
      <c r="K3275">
        <f>Table1[[#This Row],[Profit]]*100/Table1[[#This Row],[budget]]</f>
        <v>-81.927125000000004</v>
      </c>
      <c r="M3275" t="s">
        <v>1426</v>
      </c>
    </row>
    <row r="3276" spans="1:15" x14ac:dyDescent="0.45">
      <c r="A3276" t="s">
        <v>777</v>
      </c>
      <c r="B3276">
        <v>98</v>
      </c>
      <c r="C3276" t="s">
        <v>854</v>
      </c>
      <c r="D3276" t="s">
        <v>5275</v>
      </c>
      <c r="E3276" t="s">
        <v>11</v>
      </c>
      <c r="F3276">
        <v>2011</v>
      </c>
      <c r="G3276">
        <v>6.7</v>
      </c>
      <c r="H3276">
        <v>1987762</v>
      </c>
      <c r="I3276">
        <v>11000000</v>
      </c>
      <c r="J3276">
        <f t="shared" si="51"/>
        <v>-9012238</v>
      </c>
      <c r="K3276">
        <f>Table1[[#This Row],[Profit]]*100/Table1[[#This Row],[budget]]</f>
        <v>-81.92943636363637</v>
      </c>
      <c r="M3276" t="s">
        <v>589</v>
      </c>
      <c r="N3276" t="s">
        <v>2286</v>
      </c>
      <c r="O3276" t="s">
        <v>1426</v>
      </c>
    </row>
    <row r="3277" spans="1:15" x14ac:dyDescent="0.45">
      <c r="A3277" t="s">
        <v>949</v>
      </c>
      <c r="B3277">
        <v>101</v>
      </c>
      <c r="C3277" t="s">
        <v>250</v>
      </c>
      <c r="D3277" t="s">
        <v>3628</v>
      </c>
      <c r="E3277" t="s">
        <v>11</v>
      </c>
      <c r="F3277">
        <v>2011</v>
      </c>
      <c r="G3277">
        <v>6.3</v>
      </c>
      <c r="H3277">
        <v>8129455</v>
      </c>
      <c r="I3277">
        <v>45000000</v>
      </c>
      <c r="J3277">
        <f t="shared" si="51"/>
        <v>-36870545</v>
      </c>
      <c r="K3277">
        <f>Table1[[#This Row],[Profit]]*100/Table1[[#This Row],[budget]]</f>
        <v>-81.934544444444441</v>
      </c>
      <c r="M3277" t="s">
        <v>178</v>
      </c>
      <c r="N3277" t="s">
        <v>302</v>
      </c>
      <c r="O3277" t="s">
        <v>6359</v>
      </c>
    </row>
    <row r="3278" spans="1:15" x14ac:dyDescent="0.45">
      <c r="A3278" t="s">
        <v>1260</v>
      </c>
      <c r="B3278">
        <v>93</v>
      </c>
      <c r="C3278" t="s">
        <v>530</v>
      </c>
      <c r="D3278" t="s">
        <v>4449</v>
      </c>
      <c r="E3278" t="s">
        <v>11</v>
      </c>
      <c r="F3278">
        <v>1998</v>
      </c>
      <c r="G3278">
        <v>3.9</v>
      </c>
      <c r="H3278">
        <v>4308981</v>
      </c>
      <c r="I3278">
        <v>24000000</v>
      </c>
      <c r="J3278">
        <f t="shared" si="51"/>
        <v>-19691019</v>
      </c>
      <c r="K3278">
        <f>Table1[[#This Row],[Profit]]*100/Table1[[#This Row],[budget]]</f>
        <v>-82.0459125</v>
      </c>
      <c r="M3278" t="s">
        <v>6363</v>
      </c>
    </row>
    <row r="3279" spans="1:15" x14ac:dyDescent="0.45">
      <c r="A3279" t="s">
        <v>1657</v>
      </c>
      <c r="B3279">
        <v>118</v>
      </c>
      <c r="C3279" t="s">
        <v>589</v>
      </c>
      <c r="D3279" t="s">
        <v>4879</v>
      </c>
      <c r="E3279" t="s">
        <v>11</v>
      </c>
      <c r="F3279">
        <v>2007</v>
      </c>
      <c r="G3279">
        <v>7.2</v>
      </c>
      <c r="H3279">
        <v>2849142</v>
      </c>
      <c r="I3279">
        <v>16000000</v>
      </c>
      <c r="J3279">
        <f t="shared" si="51"/>
        <v>-13150858</v>
      </c>
      <c r="K3279">
        <f>Table1[[#This Row],[Profit]]*100/Table1[[#This Row],[budget]]</f>
        <v>-82.192862500000004</v>
      </c>
    </row>
    <row r="3280" spans="1:15" x14ac:dyDescent="0.45">
      <c r="A3280" t="s">
        <v>671</v>
      </c>
      <c r="B3280">
        <v>108</v>
      </c>
      <c r="C3280" t="s">
        <v>306</v>
      </c>
      <c r="D3280" t="s">
        <v>4788</v>
      </c>
      <c r="E3280" t="s">
        <v>11</v>
      </c>
      <c r="F3280">
        <v>2003</v>
      </c>
      <c r="G3280">
        <v>6.4</v>
      </c>
      <c r="H3280">
        <v>3203044</v>
      </c>
      <c r="I3280">
        <v>18000000</v>
      </c>
      <c r="J3280">
        <f t="shared" si="51"/>
        <v>-14796956</v>
      </c>
      <c r="K3280">
        <f>Table1[[#This Row],[Profit]]*100/Table1[[#This Row],[budget]]</f>
        <v>-82.205311111111115</v>
      </c>
      <c r="M3280" t="s">
        <v>2286</v>
      </c>
    </row>
    <row r="3281" spans="1:16" x14ac:dyDescent="0.45">
      <c r="A3281" t="s">
        <v>2213</v>
      </c>
      <c r="B3281">
        <v>85</v>
      </c>
      <c r="C3281" t="s">
        <v>2214</v>
      </c>
      <c r="D3281" t="s">
        <v>6064</v>
      </c>
      <c r="E3281" t="s">
        <v>11</v>
      </c>
      <c r="F3281">
        <v>2000</v>
      </c>
      <c r="G3281">
        <v>6.3</v>
      </c>
      <c r="H3281">
        <v>265107</v>
      </c>
      <c r="I3281">
        <v>1500000</v>
      </c>
      <c r="J3281">
        <f t="shared" si="51"/>
        <v>-1234893</v>
      </c>
      <c r="K3281">
        <f>Table1[[#This Row],[Profit]]*100/Table1[[#This Row],[budget]]</f>
        <v>-82.3262</v>
      </c>
      <c r="M3281" t="s">
        <v>999</v>
      </c>
      <c r="N3281" t="s">
        <v>6366</v>
      </c>
    </row>
    <row r="3282" spans="1:16" x14ac:dyDescent="0.45">
      <c r="A3282" t="s">
        <v>1660</v>
      </c>
      <c r="B3282">
        <v>139</v>
      </c>
      <c r="C3282" t="s">
        <v>965</v>
      </c>
      <c r="D3282" t="s">
        <v>5068</v>
      </c>
      <c r="E3282" t="s">
        <v>11</v>
      </c>
      <c r="F3282">
        <v>1995</v>
      </c>
      <c r="G3282">
        <v>5.7</v>
      </c>
      <c r="H3282">
        <v>2474000</v>
      </c>
      <c r="I3282">
        <v>14000000</v>
      </c>
      <c r="J3282">
        <f t="shared" si="51"/>
        <v>-11526000</v>
      </c>
      <c r="K3282">
        <f>Table1[[#This Row],[Profit]]*100/Table1[[#This Row],[budget]]</f>
        <v>-82.328571428571422</v>
      </c>
      <c r="M3282" t="s">
        <v>589</v>
      </c>
      <c r="N3282" t="s">
        <v>6367</v>
      </c>
      <c r="O3282" t="s">
        <v>2286</v>
      </c>
    </row>
    <row r="3283" spans="1:16" x14ac:dyDescent="0.45">
      <c r="A3283" t="s">
        <v>1257</v>
      </c>
      <c r="B3283">
        <v>251</v>
      </c>
      <c r="C3283" t="s">
        <v>359</v>
      </c>
      <c r="D3283" t="s">
        <v>4154</v>
      </c>
      <c r="E3283" t="s">
        <v>11</v>
      </c>
      <c r="F3283">
        <v>1984</v>
      </c>
      <c r="G3283">
        <v>8.4</v>
      </c>
      <c r="H3283">
        <v>5300000</v>
      </c>
      <c r="I3283">
        <v>30000000</v>
      </c>
      <c r="J3283">
        <f t="shared" si="51"/>
        <v>-24700000</v>
      </c>
      <c r="K3283">
        <f>Table1[[#This Row],[Profit]]*100/Table1[[#This Row],[budget]]</f>
        <v>-82.333333333333329</v>
      </c>
      <c r="M3283" t="s">
        <v>589</v>
      </c>
    </row>
    <row r="3284" spans="1:16" x14ac:dyDescent="0.45">
      <c r="A3284" t="s">
        <v>1206</v>
      </c>
      <c r="B3284">
        <v>114</v>
      </c>
      <c r="C3284" t="s">
        <v>1541</v>
      </c>
      <c r="D3284" t="s">
        <v>4672</v>
      </c>
      <c r="E3284" t="s">
        <v>11</v>
      </c>
      <c r="F3284">
        <v>2008</v>
      </c>
      <c r="G3284">
        <v>6.9</v>
      </c>
      <c r="H3284">
        <v>3519627</v>
      </c>
      <c r="I3284">
        <v>20000000</v>
      </c>
      <c r="J3284">
        <f t="shared" si="51"/>
        <v>-16480373</v>
      </c>
      <c r="K3284">
        <f>Table1[[#This Row],[Profit]]*100/Table1[[#This Row],[budget]]</f>
        <v>-82.401865000000001</v>
      </c>
      <c r="M3284" t="s">
        <v>302</v>
      </c>
      <c r="N3284" t="s">
        <v>589</v>
      </c>
      <c r="O3284" t="s">
        <v>2286</v>
      </c>
    </row>
    <row r="3285" spans="1:16" x14ac:dyDescent="0.45">
      <c r="A3285" t="s">
        <v>369</v>
      </c>
      <c r="B3285">
        <v>94</v>
      </c>
      <c r="C3285" t="s">
        <v>124</v>
      </c>
      <c r="D3285" t="s">
        <v>2963</v>
      </c>
      <c r="E3285" t="s">
        <v>11</v>
      </c>
      <c r="F3285">
        <v>2006</v>
      </c>
      <c r="G3285">
        <v>6</v>
      </c>
      <c r="H3285">
        <v>15131330</v>
      </c>
      <c r="I3285">
        <v>86000000</v>
      </c>
      <c r="J3285">
        <f t="shared" si="51"/>
        <v>-70868670</v>
      </c>
      <c r="K3285">
        <f>Table1[[#This Row],[Profit]]*100/Table1[[#This Row],[budget]]</f>
        <v>-82.405430232558146</v>
      </c>
      <c r="M3285" t="s">
        <v>6362</v>
      </c>
      <c r="N3285" t="s">
        <v>6363</v>
      </c>
      <c r="O3285" t="s">
        <v>6364</v>
      </c>
    </row>
    <row r="3286" spans="1:16" x14ac:dyDescent="0.45">
      <c r="A3286" t="s">
        <v>824</v>
      </c>
      <c r="B3286">
        <v>160</v>
      </c>
      <c r="C3286" t="s">
        <v>944</v>
      </c>
      <c r="D3286" t="s">
        <v>3624</v>
      </c>
      <c r="E3286" t="s">
        <v>11</v>
      </c>
      <c r="F3286">
        <v>2008</v>
      </c>
      <c r="G3286">
        <v>6</v>
      </c>
      <c r="H3286">
        <v>7916887</v>
      </c>
      <c r="I3286">
        <v>45000000</v>
      </c>
      <c r="J3286">
        <f t="shared" si="51"/>
        <v>-37083113</v>
      </c>
      <c r="K3286">
        <f>Table1[[#This Row],[Profit]]*100/Table1[[#This Row],[budget]]</f>
        <v>-82.406917777777778</v>
      </c>
      <c r="M3286" t="s">
        <v>6359</v>
      </c>
      <c r="N3286" t="s">
        <v>589</v>
      </c>
      <c r="O3286" t="s">
        <v>1426</v>
      </c>
      <c r="P3286" t="s">
        <v>6368</v>
      </c>
    </row>
    <row r="3287" spans="1:16" x14ac:dyDescent="0.45">
      <c r="A3287" t="s">
        <v>665</v>
      </c>
      <c r="B3287">
        <v>100</v>
      </c>
      <c r="C3287" t="s">
        <v>302</v>
      </c>
      <c r="D3287" t="s">
        <v>3677</v>
      </c>
      <c r="E3287" t="s">
        <v>11</v>
      </c>
      <c r="F3287">
        <v>2011</v>
      </c>
      <c r="G3287">
        <v>6.2</v>
      </c>
      <c r="H3287">
        <v>7204138</v>
      </c>
      <c r="I3287">
        <v>41000000</v>
      </c>
      <c r="J3287">
        <f t="shared" si="51"/>
        <v>-33795862</v>
      </c>
      <c r="K3287">
        <f>Table1[[#This Row],[Profit]]*100/Table1[[#This Row],[budget]]</f>
        <v>-82.428931707317076</v>
      </c>
    </row>
    <row r="3288" spans="1:16" x14ac:dyDescent="0.45">
      <c r="A3288" t="s">
        <v>45</v>
      </c>
      <c r="B3288">
        <v>98</v>
      </c>
      <c r="C3288" t="s">
        <v>48</v>
      </c>
      <c r="D3288" t="s">
        <v>5367</v>
      </c>
      <c r="E3288" t="s">
        <v>11</v>
      </c>
      <c r="F3288">
        <v>2011</v>
      </c>
      <c r="G3288">
        <v>7.2</v>
      </c>
      <c r="H3288">
        <v>1754319</v>
      </c>
      <c r="I3288">
        <v>10000000</v>
      </c>
      <c r="J3288">
        <f t="shared" si="51"/>
        <v>-8245681</v>
      </c>
      <c r="K3288">
        <f>Table1[[#This Row],[Profit]]*100/Table1[[#This Row],[budget]]</f>
        <v>-82.456810000000004</v>
      </c>
      <c r="M3288" t="s">
        <v>2286</v>
      </c>
    </row>
    <row r="3289" spans="1:16" x14ac:dyDescent="0.45">
      <c r="A3289" t="s">
        <v>1079</v>
      </c>
      <c r="B3289">
        <v>118</v>
      </c>
      <c r="C3289" t="s">
        <v>409</v>
      </c>
      <c r="D3289" t="s">
        <v>3837</v>
      </c>
      <c r="E3289" t="s">
        <v>11</v>
      </c>
      <c r="F3289">
        <v>1997</v>
      </c>
      <c r="G3289">
        <v>6.4</v>
      </c>
      <c r="H3289">
        <v>6482195</v>
      </c>
      <c r="I3289">
        <v>37000000</v>
      </c>
      <c r="J3289">
        <f t="shared" si="51"/>
        <v>-30517805</v>
      </c>
      <c r="K3289">
        <f>Table1[[#This Row],[Profit]]*100/Table1[[#This Row],[budget]]</f>
        <v>-82.480554054054053</v>
      </c>
      <c r="M3289" t="s">
        <v>6366</v>
      </c>
      <c r="N3289" t="s">
        <v>1426</v>
      </c>
    </row>
    <row r="3290" spans="1:16" x14ac:dyDescent="0.45">
      <c r="A3290" t="s">
        <v>2275</v>
      </c>
      <c r="B3290">
        <v>117</v>
      </c>
      <c r="C3290" t="s">
        <v>589</v>
      </c>
      <c r="D3290" t="s">
        <v>5996</v>
      </c>
      <c r="E3290" t="s">
        <v>11</v>
      </c>
      <c r="F3290">
        <v>2007</v>
      </c>
      <c r="G3290">
        <v>5.9</v>
      </c>
      <c r="H3290">
        <v>379643</v>
      </c>
      <c r="I3290">
        <v>2200000</v>
      </c>
      <c r="J3290">
        <f t="shared" si="51"/>
        <v>-1820357</v>
      </c>
      <c r="K3290">
        <f>Table1[[#This Row],[Profit]]*100/Table1[[#This Row],[budget]]</f>
        <v>-82.743499999999997</v>
      </c>
    </row>
    <row r="3291" spans="1:16" x14ac:dyDescent="0.45">
      <c r="A3291" t="s">
        <v>726</v>
      </c>
      <c r="B3291">
        <v>92</v>
      </c>
      <c r="C3291" t="s">
        <v>17</v>
      </c>
      <c r="D3291" t="s">
        <v>3408</v>
      </c>
      <c r="E3291" t="s">
        <v>11</v>
      </c>
      <c r="F3291">
        <v>2012</v>
      </c>
      <c r="G3291">
        <v>5.7</v>
      </c>
      <c r="H3291">
        <v>9483821</v>
      </c>
      <c r="I3291">
        <v>55000000</v>
      </c>
      <c r="J3291">
        <f t="shared" si="51"/>
        <v>-45516179</v>
      </c>
      <c r="K3291">
        <f>Table1[[#This Row],[Profit]]*100/Table1[[#This Row],[budget]]</f>
        <v>-82.756689090909092</v>
      </c>
      <c r="M3291" t="s">
        <v>1426</v>
      </c>
    </row>
    <row r="3292" spans="1:16" x14ac:dyDescent="0.45">
      <c r="A3292" t="s">
        <v>1847</v>
      </c>
      <c r="B3292">
        <v>101</v>
      </c>
      <c r="C3292" t="s">
        <v>1362</v>
      </c>
      <c r="D3292" t="s">
        <v>5211</v>
      </c>
      <c r="E3292" t="s">
        <v>11</v>
      </c>
      <c r="F3292">
        <v>1999</v>
      </c>
      <c r="G3292">
        <v>7.1</v>
      </c>
      <c r="H3292">
        <v>2060953</v>
      </c>
      <c r="I3292">
        <v>12000000</v>
      </c>
      <c r="J3292">
        <f t="shared" si="51"/>
        <v>-9939047</v>
      </c>
      <c r="K3292">
        <f>Table1[[#This Row],[Profit]]*100/Table1[[#This Row],[budget]]</f>
        <v>-82.825391666666661</v>
      </c>
      <c r="M3292" t="s">
        <v>999</v>
      </c>
      <c r="N3292" t="s">
        <v>1426</v>
      </c>
    </row>
    <row r="3293" spans="1:16" x14ac:dyDescent="0.45">
      <c r="A3293" t="s">
        <v>1071</v>
      </c>
      <c r="B3293">
        <v>122</v>
      </c>
      <c r="C3293" t="s">
        <v>1072</v>
      </c>
      <c r="D3293" t="s">
        <v>3812</v>
      </c>
      <c r="E3293" t="s">
        <v>362</v>
      </c>
      <c r="F3293">
        <v>2013</v>
      </c>
      <c r="G3293">
        <v>6.5</v>
      </c>
      <c r="H3293">
        <v>6594136</v>
      </c>
      <c r="I3293">
        <v>38600000</v>
      </c>
      <c r="J3293">
        <f t="shared" si="51"/>
        <v>-32005864</v>
      </c>
      <c r="K3293">
        <f>Table1[[#This Row],[Profit]]*100/Table1[[#This Row],[budget]]</f>
        <v>-82.916746113989632</v>
      </c>
      <c r="M3293" t="s">
        <v>6358</v>
      </c>
      <c r="N3293" t="s">
        <v>589</v>
      </c>
    </row>
    <row r="3294" spans="1:16" x14ac:dyDescent="0.45">
      <c r="A3294" t="s">
        <v>1582</v>
      </c>
      <c r="B3294">
        <v>103</v>
      </c>
      <c r="C3294" t="s">
        <v>259</v>
      </c>
      <c r="D3294" t="s">
        <v>5423</v>
      </c>
      <c r="E3294" t="s">
        <v>11</v>
      </c>
      <c r="F3294">
        <v>2005</v>
      </c>
      <c r="G3294">
        <v>5.7</v>
      </c>
      <c r="H3294">
        <v>1530535</v>
      </c>
      <c r="I3294">
        <v>9000000</v>
      </c>
      <c r="J3294">
        <f t="shared" si="51"/>
        <v>-7469465</v>
      </c>
      <c r="K3294">
        <f>Table1[[#This Row],[Profit]]*100/Table1[[#This Row],[budget]]</f>
        <v>-82.994055555555562</v>
      </c>
      <c r="M3294" t="s">
        <v>589</v>
      </c>
      <c r="N3294" t="s">
        <v>2286</v>
      </c>
    </row>
    <row r="3295" spans="1:16" x14ac:dyDescent="0.45">
      <c r="A3295" t="s">
        <v>2288</v>
      </c>
      <c r="B3295">
        <v>86</v>
      </c>
      <c r="C3295" t="s">
        <v>663</v>
      </c>
      <c r="D3295" t="s">
        <v>5952</v>
      </c>
      <c r="E3295" t="s">
        <v>11</v>
      </c>
      <c r="F3295">
        <v>2006</v>
      </c>
      <c r="G3295">
        <v>6</v>
      </c>
      <c r="H3295">
        <v>475000</v>
      </c>
      <c r="I3295">
        <v>2800000</v>
      </c>
      <c r="J3295">
        <f t="shared" si="51"/>
        <v>-2325000</v>
      </c>
      <c r="K3295">
        <f>Table1[[#This Row],[Profit]]*100/Table1[[#This Row],[budget]]</f>
        <v>-83.035714285714292</v>
      </c>
      <c r="M3295" t="s">
        <v>6361</v>
      </c>
    </row>
    <row r="3296" spans="1:16" x14ac:dyDescent="0.45">
      <c r="A3296" t="s">
        <v>623</v>
      </c>
      <c r="B3296">
        <v>102</v>
      </c>
      <c r="C3296" t="s">
        <v>624</v>
      </c>
      <c r="D3296" t="s">
        <v>3871</v>
      </c>
      <c r="E3296" t="s">
        <v>11</v>
      </c>
      <c r="F3296">
        <v>2007</v>
      </c>
      <c r="G3296">
        <v>5.4</v>
      </c>
      <c r="H3296">
        <v>5932060</v>
      </c>
      <c r="I3296">
        <v>35000000</v>
      </c>
      <c r="J3296">
        <f t="shared" si="51"/>
        <v>-29067940</v>
      </c>
      <c r="K3296">
        <f>Table1[[#This Row],[Profit]]*100/Table1[[#This Row],[budget]]</f>
        <v>-83.051257142857139</v>
      </c>
      <c r="M3296" t="s">
        <v>178</v>
      </c>
      <c r="N3296" t="s">
        <v>6364</v>
      </c>
      <c r="O3296" t="s">
        <v>6368</v>
      </c>
    </row>
    <row r="3297" spans="1:16" x14ac:dyDescent="0.45">
      <c r="A3297" t="s">
        <v>2167</v>
      </c>
      <c r="B3297">
        <v>99</v>
      </c>
      <c r="C3297" t="s">
        <v>891</v>
      </c>
      <c r="D3297" t="s">
        <v>5768</v>
      </c>
      <c r="E3297" t="s">
        <v>11</v>
      </c>
      <c r="F3297">
        <v>2014</v>
      </c>
      <c r="G3297">
        <v>4.4000000000000004</v>
      </c>
      <c r="H3297">
        <v>830210</v>
      </c>
      <c r="I3297">
        <v>5000000</v>
      </c>
      <c r="J3297">
        <f t="shared" si="51"/>
        <v>-4169790</v>
      </c>
      <c r="K3297">
        <f>Table1[[#This Row],[Profit]]*100/Table1[[#This Row],[budget]]</f>
        <v>-83.395799999999994</v>
      </c>
      <c r="M3297" t="s">
        <v>6366</v>
      </c>
      <c r="N3297" t="s">
        <v>1630</v>
      </c>
    </row>
    <row r="3298" spans="1:16" x14ac:dyDescent="0.45">
      <c r="A3298" t="s">
        <v>384</v>
      </c>
      <c r="B3298">
        <v>101</v>
      </c>
      <c r="C3298" t="s">
        <v>794</v>
      </c>
      <c r="D3298" t="s">
        <v>4256</v>
      </c>
      <c r="E3298" t="s">
        <v>11</v>
      </c>
      <c r="F3298">
        <v>2004</v>
      </c>
      <c r="G3298">
        <v>6.4</v>
      </c>
      <c r="H3298">
        <v>4476235</v>
      </c>
      <c r="I3298">
        <v>27000000</v>
      </c>
      <c r="J3298">
        <f t="shared" si="51"/>
        <v>-22523765</v>
      </c>
      <c r="K3298">
        <f>Table1[[#This Row],[Profit]]*100/Table1[[#This Row],[budget]]</f>
        <v>-83.421351851851853</v>
      </c>
      <c r="M3298" t="s">
        <v>999</v>
      </c>
      <c r="N3298" t="s">
        <v>6366</v>
      </c>
      <c r="O3298" t="s">
        <v>1426</v>
      </c>
    </row>
    <row r="3299" spans="1:16" x14ac:dyDescent="0.45">
      <c r="A3299" t="s">
        <v>1943</v>
      </c>
      <c r="B3299">
        <v>101</v>
      </c>
      <c r="C3299" t="s">
        <v>710</v>
      </c>
      <c r="D3299" t="s">
        <v>5368</v>
      </c>
      <c r="E3299" t="s">
        <v>11</v>
      </c>
      <c r="F3299">
        <v>2000</v>
      </c>
      <c r="G3299">
        <v>5.7</v>
      </c>
      <c r="H3299">
        <v>1631839</v>
      </c>
      <c r="I3299">
        <v>10000000</v>
      </c>
      <c r="J3299">
        <f t="shared" si="51"/>
        <v>-8368161</v>
      </c>
      <c r="K3299">
        <f>Table1[[#This Row],[Profit]]*100/Table1[[#This Row],[budget]]</f>
        <v>-83.681610000000006</v>
      </c>
      <c r="M3299" t="s">
        <v>6359</v>
      </c>
      <c r="N3299" t="s">
        <v>2286</v>
      </c>
    </row>
    <row r="3300" spans="1:16" x14ac:dyDescent="0.45">
      <c r="A3300" t="s">
        <v>627</v>
      </c>
      <c r="B3300">
        <v>112</v>
      </c>
      <c r="C3300" t="s">
        <v>456</v>
      </c>
      <c r="D3300" t="s">
        <v>4195</v>
      </c>
      <c r="E3300" t="s">
        <v>11</v>
      </c>
      <c r="F3300">
        <v>1999</v>
      </c>
      <c r="G3300">
        <v>6.9</v>
      </c>
      <c r="H3300">
        <v>4554569</v>
      </c>
      <c r="I3300">
        <v>28000000</v>
      </c>
      <c r="J3300">
        <f t="shared" si="51"/>
        <v>-23445431</v>
      </c>
      <c r="K3300">
        <f>Table1[[#This Row],[Profit]]*100/Table1[[#This Row],[budget]]</f>
        <v>-83.733682142857148</v>
      </c>
      <c r="M3300" t="s">
        <v>589</v>
      </c>
    </row>
    <row r="3301" spans="1:16" x14ac:dyDescent="0.45">
      <c r="A3301" t="s">
        <v>1390</v>
      </c>
      <c r="B3301">
        <v>104</v>
      </c>
      <c r="C3301" t="s">
        <v>353</v>
      </c>
      <c r="D3301" t="s">
        <v>4400</v>
      </c>
      <c r="E3301" t="s">
        <v>11</v>
      </c>
      <c r="F3301">
        <v>1995</v>
      </c>
      <c r="G3301">
        <v>5.2</v>
      </c>
      <c r="H3301">
        <v>4064333</v>
      </c>
      <c r="I3301">
        <v>25000000</v>
      </c>
      <c r="J3301">
        <f t="shared" si="51"/>
        <v>-20935667</v>
      </c>
      <c r="K3301">
        <f>Table1[[#This Row],[Profit]]*100/Table1[[#This Row],[budget]]</f>
        <v>-83.742667999999995</v>
      </c>
      <c r="M3301" t="s">
        <v>302</v>
      </c>
      <c r="N3301" t="s">
        <v>1630</v>
      </c>
    </row>
    <row r="3302" spans="1:16" x14ac:dyDescent="0.45">
      <c r="A3302" t="s">
        <v>1688</v>
      </c>
      <c r="B3302">
        <v>90</v>
      </c>
      <c r="C3302" t="s">
        <v>359</v>
      </c>
      <c r="D3302" t="s">
        <v>5784</v>
      </c>
      <c r="E3302" t="s">
        <v>11</v>
      </c>
      <c r="F3302">
        <v>2013</v>
      </c>
      <c r="G3302">
        <v>5.7</v>
      </c>
      <c r="H3302">
        <v>778565</v>
      </c>
      <c r="I3302">
        <v>4800000</v>
      </c>
      <c r="J3302">
        <f t="shared" si="51"/>
        <v>-4021435</v>
      </c>
      <c r="K3302">
        <f>Table1[[#This Row],[Profit]]*100/Table1[[#This Row],[budget]]</f>
        <v>-83.779895833333327</v>
      </c>
      <c r="M3302" t="s">
        <v>589</v>
      </c>
    </row>
    <row r="3303" spans="1:16" x14ac:dyDescent="0.45">
      <c r="A3303" t="s">
        <v>1795</v>
      </c>
      <c r="B3303">
        <v>91</v>
      </c>
      <c r="C3303" t="s">
        <v>1304</v>
      </c>
      <c r="D3303" t="s">
        <v>5127</v>
      </c>
      <c r="E3303" t="s">
        <v>11</v>
      </c>
      <c r="F3303">
        <v>1996</v>
      </c>
      <c r="G3303">
        <v>5.9</v>
      </c>
      <c r="H3303">
        <v>2104000</v>
      </c>
      <c r="I3303">
        <v>13000000</v>
      </c>
      <c r="J3303">
        <f t="shared" si="51"/>
        <v>-10896000</v>
      </c>
      <c r="K3303">
        <f>Table1[[#This Row],[Profit]]*100/Table1[[#This Row],[budget]]</f>
        <v>-83.815384615384616</v>
      </c>
      <c r="M3303" t="s">
        <v>6359</v>
      </c>
      <c r="N3303" t="s">
        <v>589</v>
      </c>
    </row>
    <row r="3304" spans="1:16" x14ac:dyDescent="0.45">
      <c r="A3304" t="s">
        <v>1373</v>
      </c>
      <c r="B3304">
        <v>133</v>
      </c>
      <c r="C3304" t="s">
        <v>478</v>
      </c>
      <c r="D3304" t="s">
        <v>5798</v>
      </c>
      <c r="E3304" t="s">
        <v>11</v>
      </c>
      <c r="F3304">
        <v>2001</v>
      </c>
      <c r="G3304">
        <v>8.1</v>
      </c>
      <c r="H3304">
        <v>727883</v>
      </c>
      <c r="I3304">
        <v>4500000</v>
      </c>
      <c r="J3304">
        <f t="shared" si="51"/>
        <v>-3772117</v>
      </c>
      <c r="K3304">
        <f>Table1[[#This Row],[Profit]]*100/Table1[[#This Row],[budget]]</f>
        <v>-83.824822222222224</v>
      </c>
      <c r="M3304" t="s">
        <v>1630</v>
      </c>
      <c r="N3304" t="s">
        <v>1426</v>
      </c>
    </row>
    <row r="3305" spans="1:16" x14ac:dyDescent="0.45">
      <c r="A3305" t="s">
        <v>785</v>
      </c>
      <c r="B3305">
        <v>100</v>
      </c>
      <c r="C3305" t="s">
        <v>17</v>
      </c>
      <c r="D3305" t="s">
        <v>3113</v>
      </c>
      <c r="E3305" t="s">
        <v>11</v>
      </c>
      <c r="F3305">
        <v>1997</v>
      </c>
      <c r="G3305">
        <v>4.7</v>
      </c>
      <c r="H3305">
        <v>11466088</v>
      </c>
      <c r="I3305">
        <v>71000000</v>
      </c>
      <c r="J3305">
        <f t="shared" si="51"/>
        <v>-59533912</v>
      </c>
      <c r="K3305">
        <f>Table1[[#This Row],[Profit]]*100/Table1[[#This Row],[budget]]</f>
        <v>-83.850580281690142</v>
      </c>
      <c r="M3305" t="s">
        <v>1426</v>
      </c>
    </row>
    <row r="3306" spans="1:16" x14ac:dyDescent="0.45">
      <c r="A3306" t="s">
        <v>1731</v>
      </c>
      <c r="B3306">
        <v>103</v>
      </c>
      <c r="C3306" t="s">
        <v>884</v>
      </c>
      <c r="D3306" t="s">
        <v>5011</v>
      </c>
      <c r="E3306" t="s">
        <v>11</v>
      </c>
      <c r="F3306">
        <v>2010</v>
      </c>
      <c r="G3306">
        <v>7.2</v>
      </c>
      <c r="H3306">
        <v>2412045</v>
      </c>
      <c r="I3306">
        <v>15000000</v>
      </c>
      <c r="J3306">
        <f t="shared" si="51"/>
        <v>-12587955</v>
      </c>
      <c r="K3306">
        <f>Table1[[#This Row],[Profit]]*100/Table1[[#This Row],[budget]]</f>
        <v>-83.919700000000006</v>
      </c>
      <c r="M3306" t="s">
        <v>2286</v>
      </c>
      <c r="N3306" t="s">
        <v>1630</v>
      </c>
    </row>
    <row r="3307" spans="1:16" x14ac:dyDescent="0.45">
      <c r="A3307" t="s">
        <v>2021</v>
      </c>
      <c r="B3307">
        <v>115</v>
      </c>
      <c r="C3307" t="s">
        <v>589</v>
      </c>
      <c r="D3307" t="s">
        <v>5856</v>
      </c>
      <c r="E3307" t="s">
        <v>1979</v>
      </c>
      <c r="F3307">
        <v>2012</v>
      </c>
      <c r="G3307">
        <v>8.3000000000000007</v>
      </c>
      <c r="H3307">
        <v>610968</v>
      </c>
      <c r="I3307">
        <v>3800000</v>
      </c>
      <c r="J3307">
        <f t="shared" si="51"/>
        <v>-3189032</v>
      </c>
      <c r="K3307">
        <f>Table1[[#This Row],[Profit]]*100/Table1[[#This Row],[budget]]</f>
        <v>-83.921894736842106</v>
      </c>
    </row>
    <row r="3308" spans="1:16" x14ac:dyDescent="0.45">
      <c r="A3308" t="s">
        <v>2119</v>
      </c>
      <c r="B3308">
        <v>93</v>
      </c>
      <c r="C3308" t="s">
        <v>456</v>
      </c>
      <c r="D3308" t="s">
        <v>5853</v>
      </c>
      <c r="E3308" t="s">
        <v>265</v>
      </c>
      <c r="F3308">
        <v>2011</v>
      </c>
      <c r="G3308">
        <v>7.2</v>
      </c>
      <c r="H3308">
        <v>611709</v>
      </c>
      <c r="I3308">
        <v>3850000</v>
      </c>
      <c r="J3308">
        <f t="shared" si="51"/>
        <v>-3238291</v>
      </c>
      <c r="K3308">
        <f>Table1[[#This Row],[Profit]]*100/Table1[[#This Row],[budget]]</f>
        <v>-84.111454545454549</v>
      </c>
      <c r="M3308" t="s">
        <v>589</v>
      </c>
    </row>
    <row r="3309" spans="1:16" x14ac:dyDescent="0.45">
      <c r="A3309" t="s">
        <v>2186</v>
      </c>
      <c r="B3309">
        <v>122</v>
      </c>
      <c r="C3309" t="s">
        <v>534</v>
      </c>
      <c r="D3309" t="s">
        <v>5799</v>
      </c>
      <c r="E3309" t="s">
        <v>1435</v>
      </c>
      <c r="F3309">
        <v>1997</v>
      </c>
      <c r="G3309">
        <v>7.8</v>
      </c>
      <c r="H3309">
        <v>713413</v>
      </c>
      <c r="I3309">
        <v>4500000</v>
      </c>
      <c r="J3309">
        <f t="shared" si="51"/>
        <v>-3786587</v>
      </c>
      <c r="K3309">
        <f>Table1[[#This Row],[Profit]]*100/Table1[[#This Row],[budget]]</f>
        <v>-84.146377777777772</v>
      </c>
      <c r="M3309" t="s">
        <v>589</v>
      </c>
      <c r="N3309" t="s">
        <v>6366</v>
      </c>
    </row>
    <row r="3310" spans="1:16" x14ac:dyDescent="0.45">
      <c r="A3310" t="s">
        <v>1697</v>
      </c>
      <c r="B3310">
        <v>97</v>
      </c>
      <c r="C3310" t="s">
        <v>48</v>
      </c>
      <c r="D3310" t="s">
        <v>5617</v>
      </c>
      <c r="E3310" t="s">
        <v>11</v>
      </c>
      <c r="F3310">
        <v>2004</v>
      </c>
      <c r="G3310">
        <v>6.8</v>
      </c>
      <c r="H3310">
        <v>1029017</v>
      </c>
      <c r="I3310">
        <v>6500000</v>
      </c>
      <c r="J3310">
        <f t="shared" si="51"/>
        <v>-5470983</v>
      </c>
      <c r="K3310">
        <f>Table1[[#This Row],[Profit]]*100/Table1[[#This Row],[budget]]</f>
        <v>-84.168969230769235</v>
      </c>
      <c r="M3310" t="s">
        <v>2286</v>
      </c>
    </row>
    <row r="3311" spans="1:16" x14ac:dyDescent="0.45">
      <c r="A3311" t="s">
        <v>2337</v>
      </c>
      <c r="B3311">
        <v>86</v>
      </c>
      <c r="C3311" t="s">
        <v>302</v>
      </c>
      <c r="D3311" t="s">
        <v>5889</v>
      </c>
      <c r="E3311" t="s">
        <v>11</v>
      </c>
      <c r="F3311">
        <v>2010</v>
      </c>
      <c r="G3311">
        <v>4.5999999999999996</v>
      </c>
      <c r="H3311">
        <v>535249</v>
      </c>
      <c r="I3311">
        <v>3400000</v>
      </c>
      <c r="J3311">
        <f t="shared" si="51"/>
        <v>-2864751</v>
      </c>
      <c r="K3311">
        <f>Table1[[#This Row],[Profit]]*100/Table1[[#This Row],[budget]]</f>
        <v>-84.257382352941178</v>
      </c>
    </row>
    <row r="3312" spans="1:16" x14ac:dyDescent="0.45">
      <c r="A3312" t="s">
        <v>638</v>
      </c>
      <c r="B3312">
        <v>102</v>
      </c>
      <c r="C3312" t="s">
        <v>1802</v>
      </c>
      <c r="D3312" t="s">
        <v>5135</v>
      </c>
      <c r="E3312" t="s">
        <v>11</v>
      </c>
      <c r="F3312">
        <v>2009</v>
      </c>
      <c r="G3312">
        <v>6.6</v>
      </c>
      <c r="H3312">
        <v>2035566</v>
      </c>
      <c r="I3312">
        <v>13000000</v>
      </c>
      <c r="J3312">
        <f t="shared" si="51"/>
        <v>-10964434</v>
      </c>
      <c r="K3312">
        <f>Table1[[#This Row],[Profit]]*100/Table1[[#This Row],[budget]]</f>
        <v>-84.341800000000006</v>
      </c>
      <c r="M3312" t="s">
        <v>302</v>
      </c>
      <c r="N3312" t="s">
        <v>6359</v>
      </c>
      <c r="O3312" t="s">
        <v>589</v>
      </c>
      <c r="P3312" t="s">
        <v>2286</v>
      </c>
    </row>
    <row r="3313" spans="1:15" x14ac:dyDescent="0.45">
      <c r="A3313" t="s">
        <v>630</v>
      </c>
      <c r="B3313">
        <v>105</v>
      </c>
      <c r="C3313" t="s">
        <v>187</v>
      </c>
      <c r="D3313" t="s">
        <v>3215</v>
      </c>
      <c r="E3313" t="s">
        <v>11</v>
      </c>
      <c r="F3313">
        <v>2000</v>
      </c>
      <c r="G3313">
        <v>5</v>
      </c>
      <c r="H3313">
        <v>10014234</v>
      </c>
      <c r="I3313">
        <v>65000000</v>
      </c>
      <c r="J3313">
        <f t="shared" si="51"/>
        <v>-54985766</v>
      </c>
      <c r="K3313">
        <f>Table1[[#This Row],[Profit]]*100/Table1[[#This Row],[budget]]</f>
        <v>-84.593486153846158</v>
      </c>
      <c r="M3313" t="s">
        <v>6359</v>
      </c>
    </row>
    <row r="3314" spans="1:15" x14ac:dyDescent="0.45">
      <c r="A3314" t="s">
        <v>839</v>
      </c>
      <c r="B3314">
        <v>102</v>
      </c>
      <c r="C3314" t="s">
        <v>406</v>
      </c>
      <c r="D3314" t="s">
        <v>3785</v>
      </c>
      <c r="E3314" t="s">
        <v>11</v>
      </c>
      <c r="F3314">
        <v>2001</v>
      </c>
      <c r="G3314">
        <v>6.2</v>
      </c>
      <c r="H3314">
        <v>6114237</v>
      </c>
      <c r="I3314">
        <v>40000000</v>
      </c>
      <c r="J3314">
        <f t="shared" si="51"/>
        <v>-33885763</v>
      </c>
      <c r="K3314">
        <f>Table1[[#This Row],[Profit]]*100/Table1[[#This Row],[budget]]</f>
        <v>-84.714407499999993</v>
      </c>
      <c r="M3314" t="s">
        <v>6366</v>
      </c>
      <c r="N3314" t="s">
        <v>1630</v>
      </c>
      <c r="O3314" t="s">
        <v>1426</v>
      </c>
    </row>
    <row r="3315" spans="1:15" x14ac:dyDescent="0.45">
      <c r="A3315" t="s">
        <v>1357</v>
      </c>
      <c r="B3315">
        <v>113</v>
      </c>
      <c r="C3315" t="s">
        <v>532</v>
      </c>
      <c r="D3315" t="s">
        <v>5543</v>
      </c>
      <c r="E3315" t="s">
        <v>11</v>
      </c>
      <c r="F3315">
        <v>2010</v>
      </c>
      <c r="G3315">
        <v>7.2</v>
      </c>
      <c r="H3315">
        <v>1094798</v>
      </c>
      <c r="I3315">
        <v>7200000</v>
      </c>
      <c r="J3315">
        <f t="shared" si="51"/>
        <v>-6105202</v>
      </c>
      <c r="K3315">
        <f>Table1[[#This Row],[Profit]]*100/Table1[[#This Row],[budget]]</f>
        <v>-84.794472222222225</v>
      </c>
      <c r="M3315" t="s">
        <v>302</v>
      </c>
      <c r="N3315" t="s">
        <v>589</v>
      </c>
      <c r="O3315" t="s">
        <v>6367</v>
      </c>
    </row>
    <row r="3316" spans="1:15" x14ac:dyDescent="0.45">
      <c r="A3316" t="s">
        <v>878</v>
      </c>
      <c r="B3316">
        <v>109</v>
      </c>
      <c r="C3316" t="s">
        <v>859</v>
      </c>
      <c r="D3316" t="s">
        <v>3414</v>
      </c>
      <c r="E3316" t="s">
        <v>11</v>
      </c>
      <c r="F3316">
        <v>2002</v>
      </c>
      <c r="G3316">
        <v>6.4</v>
      </c>
      <c r="H3316">
        <v>8355815</v>
      </c>
      <c r="I3316">
        <v>55000000</v>
      </c>
      <c r="J3316">
        <f t="shared" si="51"/>
        <v>-46644185</v>
      </c>
      <c r="K3316">
        <f>Table1[[#This Row],[Profit]]*100/Table1[[#This Row],[budget]]</f>
        <v>-84.807609090909096</v>
      </c>
      <c r="M3316" t="s">
        <v>6359</v>
      </c>
      <c r="N3316" t="s">
        <v>589</v>
      </c>
      <c r="O3316" t="s">
        <v>1426</v>
      </c>
    </row>
    <row r="3317" spans="1:15" x14ac:dyDescent="0.45">
      <c r="A3317" t="s">
        <v>1664</v>
      </c>
      <c r="B3317">
        <v>122</v>
      </c>
      <c r="C3317" t="s">
        <v>322</v>
      </c>
      <c r="D3317" t="s">
        <v>4885</v>
      </c>
      <c r="E3317" t="s">
        <v>11</v>
      </c>
      <c r="F3317">
        <v>2014</v>
      </c>
      <c r="G3317">
        <v>6.6</v>
      </c>
      <c r="H3317">
        <v>2428883</v>
      </c>
      <c r="I3317">
        <v>16000000</v>
      </c>
      <c r="J3317">
        <f t="shared" si="51"/>
        <v>-13571117</v>
      </c>
      <c r="K3317">
        <f>Table1[[#This Row],[Profit]]*100/Table1[[#This Row],[budget]]</f>
        <v>-84.819481249999995</v>
      </c>
      <c r="M3317" t="s">
        <v>1910</v>
      </c>
    </row>
    <row r="3318" spans="1:15" x14ac:dyDescent="0.45">
      <c r="A3318" t="s">
        <v>770</v>
      </c>
      <c r="B3318">
        <v>110</v>
      </c>
      <c r="C3318" t="s">
        <v>1068</v>
      </c>
      <c r="D3318" t="s">
        <v>3809</v>
      </c>
      <c r="E3318" t="s">
        <v>11</v>
      </c>
      <c r="F3318">
        <v>2004</v>
      </c>
      <c r="G3318">
        <v>5.3</v>
      </c>
      <c r="H3318">
        <v>5881504</v>
      </c>
      <c r="I3318">
        <v>39000000</v>
      </c>
      <c r="J3318">
        <f t="shared" si="51"/>
        <v>-33118496</v>
      </c>
      <c r="K3318">
        <f>Table1[[#This Row],[Profit]]*100/Table1[[#This Row],[budget]]</f>
        <v>-84.919220512820516</v>
      </c>
      <c r="M3318" t="s">
        <v>589</v>
      </c>
      <c r="N3318" t="s">
        <v>2286</v>
      </c>
      <c r="O3318" t="s">
        <v>6361</v>
      </c>
    </row>
    <row r="3319" spans="1:15" x14ac:dyDescent="0.45">
      <c r="A3319" t="s">
        <v>83</v>
      </c>
      <c r="B3319">
        <v>130</v>
      </c>
      <c r="C3319" t="s">
        <v>499</v>
      </c>
      <c r="D3319" t="s">
        <v>4167</v>
      </c>
      <c r="E3319" t="s">
        <v>11</v>
      </c>
      <c r="F3319">
        <v>2011</v>
      </c>
      <c r="G3319">
        <v>6.9</v>
      </c>
      <c r="H3319">
        <v>4463292</v>
      </c>
      <c r="I3319">
        <v>30000000</v>
      </c>
      <c r="J3319">
        <f t="shared" si="51"/>
        <v>-25536708</v>
      </c>
      <c r="K3319">
        <f>Table1[[#This Row],[Profit]]*100/Table1[[#This Row],[budget]]</f>
        <v>-85.12236</v>
      </c>
      <c r="M3319" t="s">
        <v>6367</v>
      </c>
      <c r="N3319" t="s">
        <v>1426</v>
      </c>
    </row>
    <row r="3320" spans="1:15" x14ac:dyDescent="0.45">
      <c r="A3320" t="s">
        <v>865</v>
      </c>
      <c r="B3320">
        <v>91</v>
      </c>
      <c r="C3320" t="s">
        <v>1304</v>
      </c>
      <c r="D3320" t="s">
        <v>5592</v>
      </c>
      <c r="E3320" t="s">
        <v>11</v>
      </c>
      <c r="F3320">
        <v>1996</v>
      </c>
      <c r="G3320">
        <v>7.1</v>
      </c>
      <c r="H3320">
        <v>1040879</v>
      </c>
      <c r="I3320">
        <v>7000000</v>
      </c>
      <c r="J3320">
        <f t="shared" si="51"/>
        <v>-5959121</v>
      </c>
      <c r="K3320">
        <f>Table1[[#This Row],[Profit]]*100/Table1[[#This Row],[budget]]</f>
        <v>-85.130300000000005</v>
      </c>
      <c r="M3320" t="s">
        <v>6359</v>
      </c>
      <c r="N3320" t="s">
        <v>589</v>
      </c>
    </row>
    <row r="3321" spans="1:15" x14ac:dyDescent="0.45">
      <c r="A3321" t="s">
        <v>1850</v>
      </c>
      <c r="B3321">
        <v>104</v>
      </c>
      <c r="C3321" t="s">
        <v>456</v>
      </c>
      <c r="D3321" t="s">
        <v>5213</v>
      </c>
      <c r="E3321" t="s">
        <v>11</v>
      </c>
      <c r="F3321">
        <v>2002</v>
      </c>
      <c r="G3321">
        <v>7.1</v>
      </c>
      <c r="H3321">
        <v>1779284</v>
      </c>
      <c r="I3321">
        <v>12000000</v>
      </c>
      <c r="J3321">
        <f t="shared" si="51"/>
        <v>-10220716</v>
      </c>
      <c r="K3321">
        <f>Table1[[#This Row],[Profit]]*100/Table1[[#This Row],[budget]]</f>
        <v>-85.172633333333337</v>
      </c>
      <c r="M3321" t="s">
        <v>589</v>
      </c>
    </row>
    <row r="3322" spans="1:15" x14ac:dyDescent="0.45">
      <c r="A3322" t="s">
        <v>671</v>
      </c>
      <c r="B3322">
        <v>98</v>
      </c>
      <c r="C3322" t="s">
        <v>259</v>
      </c>
      <c r="D3322" t="s">
        <v>4525</v>
      </c>
      <c r="E3322" t="s">
        <v>11</v>
      </c>
      <c r="F3322">
        <v>2010</v>
      </c>
      <c r="G3322">
        <v>6.3</v>
      </c>
      <c r="H3322">
        <v>3247816</v>
      </c>
      <c r="I3322">
        <v>22000000</v>
      </c>
      <c r="J3322">
        <f t="shared" si="51"/>
        <v>-18752184</v>
      </c>
      <c r="K3322">
        <f>Table1[[#This Row],[Profit]]*100/Table1[[#This Row],[budget]]</f>
        <v>-85.237200000000001</v>
      </c>
      <c r="M3322" t="s">
        <v>589</v>
      </c>
      <c r="N3322" t="s">
        <v>2286</v>
      </c>
    </row>
    <row r="3323" spans="1:15" x14ac:dyDescent="0.45">
      <c r="A3323" t="s">
        <v>1732</v>
      </c>
      <c r="B3323">
        <v>111</v>
      </c>
      <c r="C3323" t="s">
        <v>396</v>
      </c>
      <c r="D3323" t="s">
        <v>5012</v>
      </c>
      <c r="E3323" t="s">
        <v>11</v>
      </c>
      <c r="F3323">
        <v>2008</v>
      </c>
      <c r="G3323">
        <v>6.7</v>
      </c>
      <c r="H3323">
        <v>2203641</v>
      </c>
      <c r="I3323">
        <v>15000000</v>
      </c>
      <c r="J3323">
        <f t="shared" si="51"/>
        <v>-12796359</v>
      </c>
      <c r="K3323">
        <f>Table1[[#This Row],[Profit]]*100/Table1[[#This Row],[budget]]</f>
        <v>-85.309060000000002</v>
      </c>
      <c r="M3323" t="s">
        <v>589</v>
      </c>
      <c r="N3323" t="s">
        <v>6366</v>
      </c>
      <c r="O3323" t="s">
        <v>1426</v>
      </c>
    </row>
    <row r="3324" spans="1:15" x14ac:dyDescent="0.45">
      <c r="A3324" t="s">
        <v>1542</v>
      </c>
      <c r="B3324">
        <v>124</v>
      </c>
      <c r="C3324" t="s">
        <v>259</v>
      </c>
      <c r="D3324" t="s">
        <v>4548</v>
      </c>
      <c r="E3324" t="s">
        <v>11</v>
      </c>
      <c r="F3324">
        <v>2008</v>
      </c>
      <c r="G3324">
        <v>7.5</v>
      </c>
      <c r="H3324">
        <v>3081925</v>
      </c>
      <c r="I3324">
        <v>21000000</v>
      </c>
      <c r="J3324">
        <f t="shared" si="51"/>
        <v>-17918075</v>
      </c>
      <c r="K3324">
        <f>Table1[[#This Row],[Profit]]*100/Table1[[#This Row],[budget]]</f>
        <v>-85.32416666666667</v>
      </c>
      <c r="M3324" t="s">
        <v>589</v>
      </c>
      <c r="N3324" t="s">
        <v>2286</v>
      </c>
    </row>
    <row r="3325" spans="1:15" x14ac:dyDescent="0.45">
      <c r="A3325" t="s">
        <v>1167</v>
      </c>
      <c r="B3325">
        <v>96</v>
      </c>
      <c r="C3325" t="s">
        <v>306</v>
      </c>
      <c r="D3325" t="s">
        <v>5700</v>
      </c>
      <c r="E3325" t="s">
        <v>11</v>
      </c>
      <c r="F3325">
        <v>2007</v>
      </c>
      <c r="G3325">
        <v>5</v>
      </c>
      <c r="H3325">
        <v>766487</v>
      </c>
      <c r="I3325">
        <v>5250000</v>
      </c>
      <c r="J3325">
        <f t="shared" si="51"/>
        <v>-4483513</v>
      </c>
      <c r="K3325">
        <f>Table1[[#This Row],[Profit]]*100/Table1[[#This Row],[budget]]</f>
        <v>-85.400247619047619</v>
      </c>
      <c r="M3325" t="s">
        <v>2286</v>
      </c>
    </row>
    <row r="3326" spans="1:15" x14ac:dyDescent="0.45">
      <c r="A3326" t="s">
        <v>360</v>
      </c>
      <c r="B3326">
        <v>114</v>
      </c>
      <c r="C3326" t="s">
        <v>48</v>
      </c>
      <c r="D3326" t="s">
        <v>3625</v>
      </c>
      <c r="E3326" t="s">
        <v>362</v>
      </c>
      <c r="F3326">
        <v>2006</v>
      </c>
      <c r="G3326">
        <v>7</v>
      </c>
      <c r="H3326">
        <v>6565495</v>
      </c>
      <c r="I3326">
        <v>45000000</v>
      </c>
      <c r="J3326">
        <f t="shared" si="51"/>
        <v>-38434505</v>
      </c>
      <c r="K3326">
        <f>Table1[[#This Row],[Profit]]*100/Table1[[#This Row],[budget]]</f>
        <v>-85.410011111111118</v>
      </c>
      <c r="M3326" t="s">
        <v>2286</v>
      </c>
    </row>
    <row r="3327" spans="1:15" x14ac:dyDescent="0.45">
      <c r="A3327" t="s">
        <v>2034</v>
      </c>
      <c r="B3327">
        <v>153</v>
      </c>
      <c r="C3327" t="s">
        <v>485</v>
      </c>
      <c r="D3327" t="s">
        <v>5632</v>
      </c>
      <c r="E3327" t="s">
        <v>897</v>
      </c>
      <c r="F3327">
        <v>2007</v>
      </c>
      <c r="G3327">
        <v>5.4</v>
      </c>
      <c r="H3327">
        <v>872643</v>
      </c>
      <c r="I3327">
        <v>6000000</v>
      </c>
      <c r="J3327">
        <f t="shared" si="51"/>
        <v>-5127357</v>
      </c>
      <c r="K3327">
        <f>Table1[[#This Row],[Profit]]*100/Table1[[#This Row],[budget]]</f>
        <v>-85.455950000000001</v>
      </c>
      <c r="M3327" t="s">
        <v>6363</v>
      </c>
      <c r="N3327" t="s">
        <v>2286</v>
      </c>
    </row>
    <row r="3328" spans="1:15" x14ac:dyDescent="0.45">
      <c r="A3328" t="s">
        <v>1073</v>
      </c>
      <c r="B3328">
        <v>110</v>
      </c>
      <c r="C3328" t="s">
        <v>101</v>
      </c>
      <c r="D3328" t="s">
        <v>4074</v>
      </c>
      <c r="E3328" t="s">
        <v>11</v>
      </c>
      <c r="F3328">
        <v>1996</v>
      </c>
      <c r="G3328">
        <v>5.3</v>
      </c>
      <c r="H3328">
        <v>4357000</v>
      </c>
      <c r="I3328">
        <v>30000000</v>
      </c>
      <c r="J3328">
        <f t="shared" si="51"/>
        <v>-25643000</v>
      </c>
      <c r="K3328">
        <f>Table1[[#This Row],[Profit]]*100/Table1[[#This Row],[budget]]</f>
        <v>-85.476666666666674</v>
      </c>
      <c r="M3328" t="s">
        <v>6363</v>
      </c>
      <c r="N3328" t="s">
        <v>6364</v>
      </c>
    </row>
    <row r="3329" spans="1:17" x14ac:dyDescent="0.45">
      <c r="A3329" t="s">
        <v>2106</v>
      </c>
      <c r="B3329">
        <v>107</v>
      </c>
      <c r="C3329" t="s">
        <v>10</v>
      </c>
      <c r="D3329" t="s">
        <v>5672</v>
      </c>
      <c r="E3329" t="s">
        <v>11</v>
      </c>
      <c r="F3329">
        <v>1991</v>
      </c>
      <c r="G3329">
        <v>3.8</v>
      </c>
      <c r="H3329">
        <v>869325</v>
      </c>
      <c r="I3329">
        <v>6000000</v>
      </c>
      <c r="J3329">
        <f t="shared" si="51"/>
        <v>-5130675</v>
      </c>
      <c r="K3329">
        <f>Table1[[#This Row],[Profit]]*100/Table1[[#This Row],[budget]]</f>
        <v>-85.511250000000004</v>
      </c>
      <c r="M3329" t="s">
        <v>178</v>
      </c>
      <c r="N3329" t="s">
        <v>6364</v>
      </c>
      <c r="O3329" t="s">
        <v>1630</v>
      </c>
    </row>
    <row r="3330" spans="1:17" x14ac:dyDescent="0.45">
      <c r="A3330" t="s">
        <v>2429</v>
      </c>
      <c r="B3330">
        <v>97</v>
      </c>
      <c r="C3330" t="s">
        <v>2042</v>
      </c>
      <c r="D3330" t="s">
        <v>6155</v>
      </c>
      <c r="E3330" t="s">
        <v>11</v>
      </c>
      <c r="F3330">
        <v>2006</v>
      </c>
      <c r="G3330">
        <v>7.3</v>
      </c>
      <c r="H3330">
        <v>144431</v>
      </c>
      <c r="I3330">
        <v>1000000</v>
      </c>
      <c r="J3330">
        <f t="shared" ref="J3330:J3393" si="52">H3330-I3330</f>
        <v>-855569</v>
      </c>
      <c r="K3330">
        <f>Table1[[#This Row],[Profit]]*100/Table1[[#This Row],[budget]]</f>
        <v>-85.556899999999999</v>
      </c>
      <c r="M3330" t="s">
        <v>6361</v>
      </c>
    </row>
    <row r="3331" spans="1:17" x14ac:dyDescent="0.45">
      <c r="A3331" t="s">
        <v>958</v>
      </c>
      <c r="B3331">
        <v>110</v>
      </c>
      <c r="C3331" t="s">
        <v>554</v>
      </c>
      <c r="D3331" t="s">
        <v>3693</v>
      </c>
      <c r="E3331" t="s">
        <v>11</v>
      </c>
      <c r="F3331">
        <v>2015</v>
      </c>
      <c r="G3331">
        <v>6</v>
      </c>
      <c r="H3331">
        <v>5773519</v>
      </c>
      <c r="I3331">
        <v>40000000</v>
      </c>
      <c r="J3331">
        <f t="shared" si="52"/>
        <v>-34226481</v>
      </c>
      <c r="K3331">
        <f>Table1[[#This Row],[Profit]]*100/Table1[[#This Row],[budget]]</f>
        <v>-85.566202500000003</v>
      </c>
      <c r="M3331" t="s">
        <v>999</v>
      </c>
      <c r="N3331" t="s">
        <v>1630</v>
      </c>
      <c r="O3331" t="s">
        <v>1426</v>
      </c>
    </row>
    <row r="3332" spans="1:17" x14ac:dyDescent="0.45">
      <c r="A3332" t="s">
        <v>540</v>
      </c>
      <c r="B3332">
        <v>90</v>
      </c>
      <c r="C3332" t="s">
        <v>1082</v>
      </c>
      <c r="D3332" t="s">
        <v>3416</v>
      </c>
      <c r="E3332" t="s">
        <v>11</v>
      </c>
      <c r="F3332">
        <v>2008</v>
      </c>
      <c r="G3332">
        <v>6.5</v>
      </c>
      <c r="H3332">
        <v>7871693</v>
      </c>
      <c r="I3332">
        <v>55000000</v>
      </c>
      <c r="J3332">
        <f t="shared" si="52"/>
        <v>-47128307</v>
      </c>
      <c r="K3332">
        <f>Table1[[#This Row],[Profit]]*100/Table1[[#This Row],[budget]]</f>
        <v>-85.687830909090906</v>
      </c>
      <c r="M3332" t="s">
        <v>6363</v>
      </c>
      <c r="N3332" t="s">
        <v>6364</v>
      </c>
      <c r="O3332" t="s">
        <v>1630</v>
      </c>
    </row>
    <row r="3333" spans="1:17" x14ac:dyDescent="0.45">
      <c r="A3333" t="s">
        <v>174</v>
      </c>
      <c r="B3333">
        <v>88</v>
      </c>
      <c r="C3333" t="s">
        <v>92</v>
      </c>
      <c r="D3333" t="s">
        <v>2706</v>
      </c>
      <c r="E3333" t="s">
        <v>11</v>
      </c>
      <c r="F3333">
        <v>2011</v>
      </c>
      <c r="G3333">
        <v>5.4</v>
      </c>
      <c r="H3333">
        <v>21379315</v>
      </c>
      <c r="I3333">
        <v>150000000</v>
      </c>
      <c r="J3333">
        <f t="shared" si="52"/>
        <v>-128620685</v>
      </c>
      <c r="K3333">
        <f>Table1[[#This Row],[Profit]]*100/Table1[[#This Row],[budget]]</f>
        <v>-85.747123333333334</v>
      </c>
      <c r="M3333" t="s">
        <v>178</v>
      </c>
      <c r="N3333" t="s">
        <v>6362</v>
      </c>
      <c r="O3333" t="s">
        <v>302</v>
      </c>
      <c r="P3333" t="s">
        <v>6363</v>
      </c>
      <c r="Q3333" t="s">
        <v>1630</v>
      </c>
    </row>
    <row r="3334" spans="1:17" x14ac:dyDescent="0.45">
      <c r="A3334" t="s">
        <v>1851</v>
      </c>
      <c r="B3334">
        <v>99</v>
      </c>
      <c r="C3334" t="s">
        <v>680</v>
      </c>
      <c r="D3334" t="s">
        <v>5214</v>
      </c>
      <c r="E3334" t="s">
        <v>11</v>
      </c>
      <c r="F3334">
        <v>2013</v>
      </c>
      <c r="G3334">
        <v>6.8</v>
      </c>
      <c r="H3334">
        <v>1702277</v>
      </c>
      <c r="I3334">
        <v>12000000</v>
      </c>
      <c r="J3334">
        <f t="shared" si="52"/>
        <v>-10297723</v>
      </c>
      <c r="K3334">
        <f>Table1[[#This Row],[Profit]]*100/Table1[[#This Row],[budget]]</f>
        <v>-85.814358333333331</v>
      </c>
      <c r="M3334" t="s">
        <v>1426</v>
      </c>
    </row>
    <row r="3335" spans="1:17" x14ac:dyDescent="0.45">
      <c r="A3335" t="s">
        <v>857</v>
      </c>
      <c r="B3335">
        <v>107</v>
      </c>
      <c r="C3335" t="s">
        <v>218</v>
      </c>
      <c r="D3335" t="s">
        <v>4262</v>
      </c>
      <c r="E3335" t="s">
        <v>11</v>
      </c>
      <c r="F3335">
        <v>2007</v>
      </c>
      <c r="G3335">
        <v>7.3</v>
      </c>
      <c r="H3335">
        <v>3675072</v>
      </c>
      <c r="I3335">
        <v>26000000</v>
      </c>
      <c r="J3335">
        <f t="shared" si="52"/>
        <v>-22324928</v>
      </c>
      <c r="K3335">
        <f>Table1[[#This Row],[Profit]]*100/Table1[[#This Row],[budget]]</f>
        <v>-85.865107692307689</v>
      </c>
      <c r="M3335" t="s">
        <v>1630</v>
      </c>
      <c r="N3335" t="s">
        <v>1426</v>
      </c>
    </row>
    <row r="3336" spans="1:17" x14ac:dyDescent="0.45">
      <c r="A3336" t="s">
        <v>820</v>
      </c>
      <c r="B3336">
        <v>109</v>
      </c>
      <c r="C3336" t="s">
        <v>922</v>
      </c>
      <c r="D3336" t="s">
        <v>4316</v>
      </c>
      <c r="E3336" t="s">
        <v>11</v>
      </c>
      <c r="F3336">
        <v>2002</v>
      </c>
      <c r="G3336">
        <v>6.6</v>
      </c>
      <c r="H3336">
        <v>3517797</v>
      </c>
      <c r="I3336">
        <v>25000000</v>
      </c>
      <c r="J3336">
        <f t="shared" si="52"/>
        <v>-21482203</v>
      </c>
      <c r="K3336">
        <f>Table1[[#This Row],[Profit]]*100/Table1[[#This Row],[budget]]</f>
        <v>-85.928811999999994</v>
      </c>
      <c r="M3336" t="s">
        <v>6359</v>
      </c>
      <c r="N3336" t="s">
        <v>589</v>
      </c>
      <c r="O3336" t="s">
        <v>2286</v>
      </c>
      <c r="P3336" t="s">
        <v>1426</v>
      </c>
    </row>
    <row r="3337" spans="1:17" x14ac:dyDescent="0.45">
      <c r="A3337" t="s">
        <v>2211</v>
      </c>
      <c r="B3337">
        <v>99</v>
      </c>
      <c r="C3337" t="s">
        <v>680</v>
      </c>
      <c r="D3337" t="s">
        <v>5839</v>
      </c>
      <c r="E3337" t="s">
        <v>11</v>
      </c>
      <c r="F3337">
        <v>2002</v>
      </c>
      <c r="G3337">
        <v>7</v>
      </c>
      <c r="H3337">
        <v>562059</v>
      </c>
      <c r="I3337">
        <v>4000000</v>
      </c>
      <c r="J3337">
        <f t="shared" si="52"/>
        <v>-3437941</v>
      </c>
      <c r="K3337">
        <f>Table1[[#This Row],[Profit]]*100/Table1[[#This Row],[budget]]</f>
        <v>-85.948525000000004</v>
      </c>
      <c r="M3337" t="s">
        <v>1426</v>
      </c>
    </row>
    <row r="3338" spans="1:17" x14ac:dyDescent="0.45">
      <c r="A3338" t="s">
        <v>2277</v>
      </c>
      <c r="B3338">
        <v>87</v>
      </c>
      <c r="C3338" t="s">
        <v>306</v>
      </c>
      <c r="D3338" t="s">
        <v>5937</v>
      </c>
      <c r="E3338" t="s">
        <v>11</v>
      </c>
      <c r="F3338">
        <v>2012</v>
      </c>
      <c r="G3338">
        <v>5.3</v>
      </c>
      <c r="H3338">
        <v>418268</v>
      </c>
      <c r="I3338">
        <v>3000000</v>
      </c>
      <c r="J3338">
        <f t="shared" si="52"/>
        <v>-2581732</v>
      </c>
      <c r="K3338">
        <f>Table1[[#This Row],[Profit]]*100/Table1[[#This Row],[budget]]</f>
        <v>-86.057733333333331</v>
      </c>
      <c r="M3338" t="s">
        <v>2286</v>
      </c>
    </row>
    <row r="3339" spans="1:17" x14ac:dyDescent="0.45">
      <c r="A3339" t="s">
        <v>974</v>
      </c>
      <c r="B3339">
        <v>112</v>
      </c>
      <c r="C3339" t="s">
        <v>302</v>
      </c>
      <c r="D3339" t="s">
        <v>3651</v>
      </c>
      <c r="E3339" t="s">
        <v>11</v>
      </c>
      <c r="F3339">
        <v>2014</v>
      </c>
      <c r="G3339">
        <v>6.6</v>
      </c>
      <c r="H3339">
        <v>6105175</v>
      </c>
      <c r="I3339">
        <v>44000000</v>
      </c>
      <c r="J3339">
        <f t="shared" si="52"/>
        <v>-37894825</v>
      </c>
      <c r="K3339">
        <f>Table1[[#This Row],[Profit]]*100/Table1[[#This Row],[budget]]</f>
        <v>-86.124602272727273</v>
      </c>
    </row>
    <row r="3340" spans="1:17" x14ac:dyDescent="0.45">
      <c r="A3340" t="s">
        <v>1626</v>
      </c>
      <c r="B3340">
        <v>97</v>
      </c>
      <c r="C3340" t="s">
        <v>1627</v>
      </c>
      <c r="D3340" t="s">
        <v>4835</v>
      </c>
      <c r="E3340" t="s">
        <v>11</v>
      </c>
      <c r="F3340">
        <v>1986</v>
      </c>
      <c r="G3340">
        <v>3</v>
      </c>
      <c r="H3340">
        <v>2315683</v>
      </c>
      <c r="I3340">
        <v>17000000</v>
      </c>
      <c r="J3340">
        <f t="shared" si="52"/>
        <v>-14684317</v>
      </c>
      <c r="K3340">
        <f>Table1[[#This Row],[Profit]]*100/Table1[[#This Row],[budget]]</f>
        <v>-86.378335294117647</v>
      </c>
      <c r="M3340" t="s">
        <v>6359</v>
      </c>
      <c r="N3340" t="s">
        <v>589</v>
      </c>
      <c r="O3340" t="s">
        <v>2286</v>
      </c>
    </row>
    <row r="3341" spans="1:17" x14ac:dyDescent="0.45">
      <c r="A3341" t="s">
        <v>2111</v>
      </c>
      <c r="B3341">
        <v>103</v>
      </c>
      <c r="C3341" t="s">
        <v>367</v>
      </c>
      <c r="D3341" t="s">
        <v>5810</v>
      </c>
      <c r="E3341" t="s">
        <v>1435</v>
      </c>
      <c r="F3341">
        <v>2008</v>
      </c>
      <c r="G3341">
        <v>7.1</v>
      </c>
      <c r="H3341">
        <v>542860</v>
      </c>
      <c r="I3341">
        <v>4000000</v>
      </c>
      <c r="J3341">
        <f t="shared" si="52"/>
        <v>-3457140</v>
      </c>
      <c r="K3341">
        <f>Table1[[#This Row],[Profit]]*100/Table1[[#This Row],[budget]]</f>
        <v>-86.4285</v>
      </c>
      <c r="M3341" t="s">
        <v>6367</v>
      </c>
      <c r="N3341" t="s">
        <v>6368</v>
      </c>
    </row>
    <row r="3342" spans="1:17" x14ac:dyDescent="0.45">
      <c r="A3342" t="s">
        <v>2138</v>
      </c>
      <c r="B3342">
        <v>94</v>
      </c>
      <c r="C3342" t="s">
        <v>48</v>
      </c>
      <c r="D3342" t="s">
        <v>6263</v>
      </c>
      <c r="E3342" t="s">
        <v>11</v>
      </c>
      <c r="F3342">
        <v>1997</v>
      </c>
      <c r="G3342">
        <v>5.5</v>
      </c>
      <c r="H3342">
        <v>40542</v>
      </c>
      <c r="I3342">
        <v>300000</v>
      </c>
      <c r="J3342">
        <f t="shared" si="52"/>
        <v>-259458</v>
      </c>
      <c r="K3342">
        <f>Table1[[#This Row],[Profit]]*100/Table1[[#This Row],[budget]]</f>
        <v>-86.486000000000004</v>
      </c>
      <c r="M3342" t="s">
        <v>2286</v>
      </c>
    </row>
    <row r="3343" spans="1:17" x14ac:dyDescent="0.45">
      <c r="A3343" t="s">
        <v>1439</v>
      </c>
      <c r="B3343">
        <v>92</v>
      </c>
      <c r="C3343" t="s">
        <v>357</v>
      </c>
      <c r="D3343" t="s">
        <v>4515</v>
      </c>
      <c r="E3343" t="s">
        <v>11</v>
      </c>
      <c r="F3343">
        <v>2014</v>
      </c>
      <c r="G3343">
        <v>6.3</v>
      </c>
      <c r="H3343">
        <v>2963012</v>
      </c>
      <c r="I3343">
        <v>22000000</v>
      </c>
      <c r="J3343">
        <f t="shared" si="52"/>
        <v>-19036988</v>
      </c>
      <c r="K3343">
        <f>Table1[[#This Row],[Profit]]*100/Table1[[#This Row],[budget]]</f>
        <v>-86.531763636363635</v>
      </c>
      <c r="M3343" t="s">
        <v>6366</v>
      </c>
      <c r="N3343" t="s">
        <v>1426</v>
      </c>
    </row>
    <row r="3344" spans="1:17" x14ac:dyDescent="0.45">
      <c r="A3344" t="s">
        <v>1863</v>
      </c>
      <c r="B3344">
        <v>202</v>
      </c>
      <c r="C3344" t="s">
        <v>191</v>
      </c>
      <c r="D3344" t="s">
        <v>6042</v>
      </c>
      <c r="E3344" t="s">
        <v>130</v>
      </c>
      <c r="F3344">
        <v>1954</v>
      </c>
      <c r="G3344">
        <v>8.6999999999999993</v>
      </c>
      <c r="H3344">
        <v>269061</v>
      </c>
      <c r="I3344">
        <v>2000000</v>
      </c>
      <c r="J3344">
        <f t="shared" si="52"/>
        <v>-1730939</v>
      </c>
      <c r="K3344">
        <f>Table1[[#This Row],[Profit]]*100/Table1[[#This Row],[budget]]</f>
        <v>-86.546949999999995</v>
      </c>
      <c r="M3344" t="s">
        <v>178</v>
      </c>
      <c r="N3344" t="s">
        <v>589</v>
      </c>
    </row>
    <row r="3345" spans="1:16" x14ac:dyDescent="0.45">
      <c r="A3345" t="s">
        <v>1559</v>
      </c>
      <c r="B3345">
        <v>92</v>
      </c>
      <c r="C3345" t="s">
        <v>281</v>
      </c>
      <c r="D3345" t="s">
        <v>5501</v>
      </c>
      <c r="E3345" t="s">
        <v>11</v>
      </c>
      <c r="F3345">
        <v>2007</v>
      </c>
      <c r="G3345">
        <v>6.9</v>
      </c>
      <c r="H3345">
        <v>1071240</v>
      </c>
      <c r="I3345">
        <v>8000000</v>
      </c>
      <c r="J3345">
        <f t="shared" si="52"/>
        <v>-6928760</v>
      </c>
      <c r="K3345">
        <f>Table1[[#This Row],[Profit]]*100/Table1[[#This Row],[budget]]</f>
        <v>-86.609499999999997</v>
      </c>
      <c r="M3345" t="s">
        <v>589</v>
      </c>
    </row>
    <row r="3346" spans="1:16" x14ac:dyDescent="0.45">
      <c r="A3346" t="s">
        <v>196</v>
      </c>
      <c r="B3346">
        <v>114</v>
      </c>
      <c r="C3346" t="s">
        <v>589</v>
      </c>
      <c r="D3346" t="s">
        <v>3953</v>
      </c>
      <c r="E3346" t="s">
        <v>11</v>
      </c>
      <c r="F3346">
        <v>1992</v>
      </c>
      <c r="G3346">
        <v>6.9</v>
      </c>
      <c r="H3346">
        <v>4651977</v>
      </c>
      <c r="I3346">
        <v>35000000</v>
      </c>
      <c r="J3346">
        <f t="shared" si="52"/>
        <v>-30348023</v>
      </c>
      <c r="K3346">
        <f>Table1[[#This Row],[Profit]]*100/Table1[[#This Row],[budget]]</f>
        <v>-86.708637142857143</v>
      </c>
    </row>
    <row r="3347" spans="1:16" x14ac:dyDescent="0.45">
      <c r="A3347" t="s">
        <v>2124</v>
      </c>
      <c r="B3347">
        <v>98</v>
      </c>
      <c r="C3347" t="s">
        <v>988</v>
      </c>
      <c r="D3347" t="s">
        <v>5680</v>
      </c>
      <c r="E3347" t="s">
        <v>11</v>
      </c>
      <c r="F3347">
        <v>2004</v>
      </c>
      <c r="G3347">
        <v>7.6</v>
      </c>
      <c r="H3347">
        <v>795126</v>
      </c>
      <c r="I3347">
        <v>6000000</v>
      </c>
      <c r="J3347">
        <f t="shared" si="52"/>
        <v>-5204874</v>
      </c>
      <c r="K3347">
        <f>Table1[[#This Row],[Profit]]*100/Table1[[#This Row],[budget]]</f>
        <v>-86.747900000000001</v>
      </c>
      <c r="M3347" t="s">
        <v>589</v>
      </c>
      <c r="N3347" t="s">
        <v>6361</v>
      </c>
    </row>
    <row r="3348" spans="1:16" x14ac:dyDescent="0.45">
      <c r="A3348" t="s">
        <v>686</v>
      </c>
      <c r="B3348">
        <v>128</v>
      </c>
      <c r="C3348" t="s">
        <v>680</v>
      </c>
      <c r="D3348" t="s">
        <v>3409</v>
      </c>
      <c r="E3348" t="s">
        <v>11</v>
      </c>
      <c r="F3348">
        <v>2006</v>
      </c>
      <c r="G3348">
        <v>6.2</v>
      </c>
      <c r="H3348">
        <v>7221458</v>
      </c>
      <c r="I3348">
        <v>55000000</v>
      </c>
      <c r="J3348">
        <f t="shared" si="52"/>
        <v>-47778542</v>
      </c>
      <c r="K3348">
        <f>Table1[[#This Row],[Profit]]*100/Table1[[#This Row],[budget]]</f>
        <v>-86.870076363636358</v>
      </c>
      <c r="M3348" t="s">
        <v>1426</v>
      </c>
    </row>
    <row r="3349" spans="1:16" x14ac:dyDescent="0.45">
      <c r="A3349" t="s">
        <v>695</v>
      </c>
      <c r="B3349">
        <v>133</v>
      </c>
      <c r="C3349" t="s">
        <v>791</v>
      </c>
      <c r="D3349" t="s">
        <v>3572</v>
      </c>
      <c r="E3349" t="s">
        <v>265</v>
      </c>
      <c r="F3349">
        <v>2004</v>
      </c>
      <c r="G3349">
        <v>7.7</v>
      </c>
      <c r="H3349">
        <v>6167817</v>
      </c>
      <c r="I3349">
        <v>47000000</v>
      </c>
      <c r="J3349">
        <f t="shared" si="52"/>
        <v>-40832183</v>
      </c>
      <c r="K3349">
        <f>Table1[[#This Row],[Profit]]*100/Table1[[#This Row],[budget]]</f>
        <v>-86.876985106382975</v>
      </c>
      <c r="M3349" t="s">
        <v>6366</v>
      </c>
      <c r="N3349" t="s">
        <v>2286</v>
      </c>
      <c r="O3349" t="s">
        <v>6368</v>
      </c>
    </row>
    <row r="3350" spans="1:16" x14ac:dyDescent="0.45">
      <c r="A3350" t="s">
        <v>1405</v>
      </c>
      <c r="B3350">
        <v>132</v>
      </c>
      <c r="C3350" t="s">
        <v>48</v>
      </c>
      <c r="D3350" t="s">
        <v>5369</v>
      </c>
      <c r="E3350" t="s">
        <v>11</v>
      </c>
      <c r="F3350">
        <v>2002</v>
      </c>
      <c r="G3350">
        <v>7.2</v>
      </c>
      <c r="H3350">
        <v>1309849</v>
      </c>
      <c r="I3350">
        <v>10000000</v>
      </c>
      <c r="J3350">
        <f t="shared" si="52"/>
        <v>-8690151</v>
      </c>
      <c r="K3350">
        <f>Table1[[#This Row],[Profit]]*100/Table1[[#This Row],[budget]]</f>
        <v>-86.901510000000002</v>
      </c>
      <c r="M3350" t="s">
        <v>2286</v>
      </c>
    </row>
    <row r="3351" spans="1:16" x14ac:dyDescent="0.45">
      <c r="A3351" t="s">
        <v>1734</v>
      </c>
      <c r="B3351">
        <v>111</v>
      </c>
      <c r="C3351" t="s">
        <v>1304</v>
      </c>
      <c r="D3351" t="s">
        <v>5014</v>
      </c>
      <c r="E3351" t="s">
        <v>11</v>
      </c>
      <c r="F3351">
        <v>1999</v>
      </c>
      <c r="G3351">
        <v>6.3</v>
      </c>
      <c r="H3351">
        <v>1954202</v>
      </c>
      <c r="I3351">
        <v>15000000</v>
      </c>
      <c r="J3351">
        <f t="shared" si="52"/>
        <v>-13045798</v>
      </c>
      <c r="K3351">
        <f>Table1[[#This Row],[Profit]]*100/Table1[[#This Row],[budget]]</f>
        <v>-86.971986666666666</v>
      </c>
      <c r="M3351" t="s">
        <v>6359</v>
      </c>
      <c r="N3351" t="s">
        <v>589</v>
      </c>
    </row>
    <row r="3352" spans="1:16" x14ac:dyDescent="0.45">
      <c r="A3352" t="s">
        <v>1733</v>
      </c>
      <c r="B3352">
        <v>98</v>
      </c>
      <c r="C3352" t="s">
        <v>247</v>
      </c>
      <c r="D3352" t="s">
        <v>5013</v>
      </c>
      <c r="E3352" t="s">
        <v>11</v>
      </c>
      <c r="F3352">
        <v>1986</v>
      </c>
      <c r="G3352">
        <v>5.3</v>
      </c>
      <c r="H3352">
        <v>1953732</v>
      </c>
      <c r="I3352">
        <v>15000000</v>
      </c>
      <c r="J3352">
        <f t="shared" si="52"/>
        <v>-13046268</v>
      </c>
      <c r="K3352">
        <f>Table1[[#This Row],[Profit]]*100/Table1[[#This Row],[budget]]</f>
        <v>-86.975120000000004</v>
      </c>
      <c r="M3352" t="s">
        <v>589</v>
      </c>
      <c r="N3352" t="s">
        <v>6364</v>
      </c>
    </row>
    <row r="3353" spans="1:16" x14ac:dyDescent="0.45">
      <c r="A3353" t="s">
        <v>1263</v>
      </c>
      <c r="B3353">
        <v>160</v>
      </c>
      <c r="C3353" t="s">
        <v>1264</v>
      </c>
      <c r="D3353" t="s">
        <v>4157</v>
      </c>
      <c r="E3353" t="s">
        <v>11</v>
      </c>
      <c r="F3353">
        <v>2007</v>
      </c>
      <c r="G3353">
        <v>7.5</v>
      </c>
      <c r="H3353">
        <v>3904982</v>
      </c>
      <c r="I3353">
        <v>30000000</v>
      </c>
      <c r="J3353">
        <f t="shared" si="52"/>
        <v>-26095018</v>
      </c>
      <c r="K3353">
        <f>Table1[[#This Row],[Profit]]*100/Table1[[#This Row],[budget]]</f>
        <v>-86.983393333333339</v>
      </c>
      <c r="M3353" t="s">
        <v>6359</v>
      </c>
      <c r="N3353" t="s">
        <v>589</v>
      </c>
      <c r="O3353" t="s">
        <v>6367</v>
      </c>
      <c r="P3353" t="s">
        <v>1910</v>
      </c>
    </row>
    <row r="3354" spans="1:16" x14ac:dyDescent="0.45">
      <c r="A3354" t="s">
        <v>81</v>
      </c>
      <c r="B3354">
        <v>80</v>
      </c>
      <c r="C3354" t="s">
        <v>306</v>
      </c>
      <c r="D3354" t="s">
        <v>6082</v>
      </c>
      <c r="E3354" t="s">
        <v>11</v>
      </c>
      <c r="F3354">
        <v>2006</v>
      </c>
      <c r="G3354">
        <v>6.2</v>
      </c>
      <c r="H3354">
        <v>194568</v>
      </c>
      <c r="I3354">
        <v>1500000</v>
      </c>
      <c r="J3354">
        <f t="shared" si="52"/>
        <v>-1305432</v>
      </c>
      <c r="K3354">
        <f>Table1[[#This Row],[Profit]]*100/Table1[[#This Row],[budget]]</f>
        <v>-87.028800000000004</v>
      </c>
      <c r="M3354" t="s">
        <v>2286</v>
      </c>
    </row>
    <row r="3355" spans="1:16" x14ac:dyDescent="0.45">
      <c r="A3355" t="s">
        <v>879</v>
      </c>
      <c r="B3355">
        <v>88</v>
      </c>
      <c r="C3355" t="s">
        <v>187</v>
      </c>
      <c r="D3355" t="s">
        <v>3537</v>
      </c>
      <c r="E3355" t="s">
        <v>11</v>
      </c>
      <c r="F3355">
        <v>2004</v>
      </c>
      <c r="G3355">
        <v>4.9000000000000004</v>
      </c>
      <c r="H3355">
        <v>6471394</v>
      </c>
      <c r="I3355">
        <v>50000000</v>
      </c>
      <c r="J3355">
        <f t="shared" si="52"/>
        <v>-43528606</v>
      </c>
      <c r="K3355">
        <f>Table1[[#This Row],[Profit]]*100/Table1[[#This Row],[budget]]</f>
        <v>-87.057212000000007</v>
      </c>
      <c r="M3355" t="s">
        <v>6359</v>
      </c>
    </row>
    <row r="3356" spans="1:16" x14ac:dyDescent="0.45">
      <c r="A3356" t="s">
        <v>128</v>
      </c>
      <c r="B3356">
        <v>96</v>
      </c>
      <c r="C3356" t="s">
        <v>1304</v>
      </c>
      <c r="D3356" t="s">
        <v>5981</v>
      </c>
      <c r="E3356" t="s">
        <v>11</v>
      </c>
      <c r="F3356">
        <v>2010</v>
      </c>
      <c r="G3356">
        <v>6.8</v>
      </c>
      <c r="H3356">
        <v>322157</v>
      </c>
      <c r="I3356">
        <v>2500000</v>
      </c>
      <c r="J3356">
        <f t="shared" si="52"/>
        <v>-2177843</v>
      </c>
      <c r="K3356">
        <f>Table1[[#This Row],[Profit]]*100/Table1[[#This Row],[budget]]</f>
        <v>-87.113720000000001</v>
      </c>
      <c r="M3356" t="s">
        <v>6359</v>
      </c>
      <c r="N3356" t="s">
        <v>589</v>
      </c>
    </row>
    <row r="3357" spans="1:16" x14ac:dyDescent="0.45">
      <c r="A3357" t="s">
        <v>641</v>
      </c>
      <c r="B3357">
        <v>330</v>
      </c>
      <c r="C3357" t="s">
        <v>359</v>
      </c>
      <c r="D3357" t="s">
        <v>3954</v>
      </c>
      <c r="E3357" t="s">
        <v>11</v>
      </c>
      <c r="F3357">
        <v>1993</v>
      </c>
      <c r="G3357">
        <v>8</v>
      </c>
      <c r="H3357">
        <v>4496583</v>
      </c>
      <c r="I3357">
        <v>35000000</v>
      </c>
      <c r="J3357">
        <f t="shared" si="52"/>
        <v>-30503417</v>
      </c>
      <c r="K3357">
        <f>Table1[[#This Row],[Profit]]*100/Table1[[#This Row],[budget]]</f>
        <v>-87.152619999999999</v>
      </c>
      <c r="M3357" t="s">
        <v>589</v>
      </c>
    </row>
    <row r="3358" spans="1:16" x14ac:dyDescent="0.45">
      <c r="A3358" t="s">
        <v>1787</v>
      </c>
      <c r="B3358">
        <v>87</v>
      </c>
      <c r="C3358" t="s">
        <v>946</v>
      </c>
      <c r="D3358" t="s">
        <v>5371</v>
      </c>
      <c r="E3358" t="s">
        <v>11</v>
      </c>
      <c r="F3358">
        <v>2000</v>
      </c>
      <c r="G3358">
        <v>6.2</v>
      </c>
      <c r="H3358">
        <v>1276984</v>
      </c>
      <c r="I3358">
        <v>10000000</v>
      </c>
      <c r="J3358">
        <f t="shared" si="52"/>
        <v>-8723016</v>
      </c>
      <c r="K3358">
        <f>Table1[[#This Row],[Profit]]*100/Table1[[#This Row],[budget]]</f>
        <v>-87.230159999999998</v>
      </c>
      <c r="M3358" t="s">
        <v>6359</v>
      </c>
      <c r="N3358" t="s">
        <v>1426</v>
      </c>
    </row>
    <row r="3359" spans="1:16" x14ac:dyDescent="0.45">
      <c r="A3359" t="s">
        <v>738</v>
      </c>
      <c r="B3359">
        <v>132</v>
      </c>
      <c r="C3359" t="s">
        <v>266</v>
      </c>
      <c r="D3359" t="s">
        <v>3047</v>
      </c>
      <c r="E3359" t="s">
        <v>739</v>
      </c>
      <c r="F3359">
        <v>2005</v>
      </c>
      <c r="G3359">
        <v>6.7</v>
      </c>
      <c r="H3359">
        <v>10166502</v>
      </c>
      <c r="I3359">
        <v>80000000</v>
      </c>
      <c r="J3359">
        <f t="shared" si="52"/>
        <v>-69833498</v>
      </c>
      <c r="K3359">
        <f>Table1[[#This Row],[Profit]]*100/Table1[[#This Row],[budget]]</f>
        <v>-87.291872499999997</v>
      </c>
      <c r="M3359" t="s">
        <v>589</v>
      </c>
      <c r="N3359" t="s">
        <v>6368</v>
      </c>
    </row>
    <row r="3360" spans="1:16" x14ac:dyDescent="0.45">
      <c r="A3360" t="s">
        <v>735</v>
      </c>
      <c r="B3360">
        <v>107</v>
      </c>
      <c r="C3360" t="s">
        <v>736</v>
      </c>
      <c r="D3360" t="s">
        <v>3319</v>
      </c>
      <c r="E3360" t="s">
        <v>11</v>
      </c>
      <c r="F3360">
        <v>2015</v>
      </c>
      <c r="G3360">
        <v>5.5</v>
      </c>
      <c r="H3360">
        <v>7605668</v>
      </c>
      <c r="I3360">
        <v>60000000</v>
      </c>
      <c r="J3360">
        <f t="shared" si="52"/>
        <v>-52394332</v>
      </c>
      <c r="K3360">
        <f>Table1[[#This Row],[Profit]]*100/Table1[[#This Row],[budget]]</f>
        <v>-87.323886666666667</v>
      </c>
      <c r="M3360" t="s">
        <v>302</v>
      </c>
      <c r="N3360" t="s">
        <v>6366</v>
      </c>
      <c r="O3360" t="s">
        <v>2286</v>
      </c>
    </row>
    <row r="3361" spans="1:17" x14ac:dyDescent="0.45">
      <c r="A3361" t="s">
        <v>66</v>
      </c>
      <c r="B3361">
        <v>127</v>
      </c>
      <c r="C3361" t="s">
        <v>226</v>
      </c>
      <c r="D3361" t="s">
        <v>3872</v>
      </c>
      <c r="E3361" t="s">
        <v>11</v>
      </c>
      <c r="F3361">
        <v>2003</v>
      </c>
      <c r="G3361">
        <v>6.5</v>
      </c>
      <c r="H3361">
        <v>4426297</v>
      </c>
      <c r="I3361">
        <v>35000000</v>
      </c>
      <c r="J3361">
        <f t="shared" si="52"/>
        <v>-30573703</v>
      </c>
      <c r="K3361">
        <f>Table1[[#This Row],[Profit]]*100/Table1[[#This Row],[budget]]</f>
        <v>-87.353437142857146</v>
      </c>
      <c r="M3361" t="s">
        <v>589</v>
      </c>
      <c r="N3361" t="s">
        <v>2286</v>
      </c>
      <c r="O3361" t="s">
        <v>6368</v>
      </c>
    </row>
    <row r="3362" spans="1:17" x14ac:dyDescent="0.45">
      <c r="A3362" t="s">
        <v>975</v>
      </c>
      <c r="B3362">
        <v>100</v>
      </c>
      <c r="C3362" t="s">
        <v>976</v>
      </c>
      <c r="D3362" t="s">
        <v>3631</v>
      </c>
      <c r="E3362" t="s">
        <v>11</v>
      </c>
      <c r="F3362">
        <v>2010</v>
      </c>
      <c r="G3362">
        <v>6.3</v>
      </c>
      <c r="H3362">
        <v>5664251</v>
      </c>
      <c r="I3362">
        <v>45000000</v>
      </c>
      <c r="J3362">
        <f t="shared" si="52"/>
        <v>-39335749</v>
      </c>
      <c r="K3362">
        <f>Table1[[#This Row],[Profit]]*100/Table1[[#This Row],[budget]]</f>
        <v>-87.412775555555555</v>
      </c>
      <c r="M3362" t="s">
        <v>6364</v>
      </c>
      <c r="N3362" t="s">
        <v>1910</v>
      </c>
    </row>
    <row r="3363" spans="1:17" x14ac:dyDescent="0.45">
      <c r="A3363" t="s">
        <v>531</v>
      </c>
      <c r="B3363">
        <v>87</v>
      </c>
      <c r="C3363" t="s">
        <v>881</v>
      </c>
      <c r="D3363" t="s">
        <v>3538</v>
      </c>
      <c r="E3363" t="s">
        <v>11</v>
      </c>
      <c r="F3363">
        <v>2000</v>
      </c>
      <c r="G3363">
        <v>5.6</v>
      </c>
      <c r="H3363">
        <v>6291602</v>
      </c>
      <c r="I3363">
        <v>50000000</v>
      </c>
      <c r="J3363">
        <f t="shared" si="52"/>
        <v>-43708398</v>
      </c>
      <c r="K3363">
        <f>Table1[[#This Row],[Profit]]*100/Table1[[#This Row],[budget]]</f>
        <v>-87.416796000000005</v>
      </c>
      <c r="M3363" t="s">
        <v>1630</v>
      </c>
    </row>
    <row r="3364" spans="1:17" x14ac:dyDescent="0.45">
      <c r="A3364" t="s">
        <v>1853</v>
      </c>
      <c r="B3364">
        <v>91</v>
      </c>
      <c r="C3364" t="s">
        <v>792</v>
      </c>
      <c r="D3364" t="s">
        <v>5216</v>
      </c>
      <c r="E3364" t="s">
        <v>11</v>
      </c>
      <c r="F3364">
        <v>2007</v>
      </c>
      <c r="G3364">
        <v>6.3</v>
      </c>
      <c r="H3364">
        <v>1506998</v>
      </c>
      <c r="I3364">
        <v>12000000</v>
      </c>
      <c r="J3364">
        <f t="shared" si="52"/>
        <v>-10493002</v>
      </c>
      <c r="K3364">
        <f>Table1[[#This Row],[Profit]]*100/Table1[[#This Row],[budget]]</f>
        <v>-87.44168333333333</v>
      </c>
      <c r="M3364" t="s">
        <v>589</v>
      </c>
      <c r="N3364" t="s">
        <v>2286</v>
      </c>
    </row>
    <row r="3365" spans="1:17" x14ac:dyDescent="0.45">
      <c r="A3365" t="s">
        <v>657</v>
      </c>
      <c r="B3365">
        <v>90</v>
      </c>
      <c r="C3365" t="s">
        <v>259</v>
      </c>
      <c r="D3365" t="s">
        <v>5071</v>
      </c>
      <c r="E3365" t="s">
        <v>11</v>
      </c>
      <c r="F3365">
        <v>2010</v>
      </c>
      <c r="G3365">
        <v>7.7</v>
      </c>
      <c r="H3365">
        <v>1752214</v>
      </c>
      <c r="I3365">
        <v>14000000</v>
      </c>
      <c r="J3365">
        <f t="shared" si="52"/>
        <v>-12247786</v>
      </c>
      <c r="K3365">
        <f>Table1[[#This Row],[Profit]]*100/Table1[[#This Row],[budget]]</f>
        <v>-87.484185714285715</v>
      </c>
      <c r="M3365" t="s">
        <v>589</v>
      </c>
      <c r="N3365" t="s">
        <v>2286</v>
      </c>
    </row>
    <row r="3366" spans="1:17" x14ac:dyDescent="0.45">
      <c r="A3366" t="s">
        <v>1283</v>
      </c>
      <c r="B3366">
        <v>120</v>
      </c>
      <c r="C3366" t="s">
        <v>48</v>
      </c>
      <c r="D3366" t="s">
        <v>4881</v>
      </c>
      <c r="E3366" t="s">
        <v>11</v>
      </c>
      <c r="F3366">
        <v>2013</v>
      </c>
      <c r="G3366">
        <v>6.6</v>
      </c>
      <c r="H3366">
        <v>1984743</v>
      </c>
      <c r="I3366">
        <v>16000000</v>
      </c>
      <c r="J3366">
        <f t="shared" si="52"/>
        <v>-14015257</v>
      </c>
      <c r="K3366">
        <f>Table1[[#This Row],[Profit]]*100/Table1[[#This Row],[budget]]</f>
        <v>-87.595356249999995</v>
      </c>
      <c r="M3366" t="s">
        <v>2286</v>
      </c>
    </row>
    <row r="3367" spans="1:17" x14ac:dyDescent="0.45">
      <c r="A3367" t="s">
        <v>1319</v>
      </c>
      <c r="B3367">
        <v>121</v>
      </c>
      <c r="C3367" t="s">
        <v>406</v>
      </c>
      <c r="D3367" t="s">
        <v>4401</v>
      </c>
      <c r="E3367" t="s">
        <v>11</v>
      </c>
      <c r="F3367">
        <v>2008</v>
      </c>
      <c r="G3367">
        <v>6.6</v>
      </c>
      <c r="H3367">
        <v>3073392</v>
      </c>
      <c r="I3367">
        <v>25000000</v>
      </c>
      <c r="J3367">
        <f t="shared" si="52"/>
        <v>-21926608</v>
      </c>
      <c r="K3367">
        <f>Table1[[#This Row],[Profit]]*100/Table1[[#This Row],[budget]]</f>
        <v>-87.706432000000007</v>
      </c>
      <c r="M3367" t="s">
        <v>6366</v>
      </c>
      <c r="N3367" t="s">
        <v>1630</v>
      </c>
      <c r="O3367" t="s">
        <v>1426</v>
      </c>
    </row>
    <row r="3368" spans="1:17" x14ac:dyDescent="0.45">
      <c r="A3368" t="s">
        <v>1023</v>
      </c>
      <c r="B3368">
        <v>93</v>
      </c>
      <c r="C3368" t="s">
        <v>15</v>
      </c>
      <c r="D3368" t="s">
        <v>3786</v>
      </c>
      <c r="E3368" t="s">
        <v>11</v>
      </c>
      <c r="F3368">
        <v>2002</v>
      </c>
      <c r="G3368">
        <v>4.5</v>
      </c>
      <c r="H3368">
        <v>4835968</v>
      </c>
      <c r="I3368">
        <v>40000000</v>
      </c>
      <c r="J3368">
        <f t="shared" si="52"/>
        <v>-35164032</v>
      </c>
      <c r="K3368">
        <f>Table1[[#This Row],[Profit]]*100/Table1[[#This Row],[budget]]</f>
        <v>-87.910079999999994</v>
      </c>
      <c r="M3368" t="s">
        <v>178</v>
      </c>
      <c r="N3368" t="s">
        <v>1426</v>
      </c>
    </row>
    <row r="3369" spans="1:17" x14ac:dyDescent="0.45">
      <c r="A3369" t="s">
        <v>287</v>
      </c>
      <c r="B3369">
        <v>88</v>
      </c>
      <c r="C3369" t="s">
        <v>608</v>
      </c>
      <c r="D3369" t="s">
        <v>3148</v>
      </c>
      <c r="E3369" t="s">
        <v>11</v>
      </c>
      <c r="F3369">
        <v>2013</v>
      </c>
      <c r="G3369">
        <v>5.6</v>
      </c>
      <c r="H3369">
        <v>8460990</v>
      </c>
      <c r="I3369">
        <v>70000000</v>
      </c>
      <c r="J3369">
        <f t="shared" si="52"/>
        <v>-61539010</v>
      </c>
      <c r="K3369">
        <f>Table1[[#This Row],[Profit]]*100/Table1[[#This Row],[budget]]</f>
        <v>-87.912871428571435</v>
      </c>
      <c r="M3369" t="s">
        <v>6362</v>
      </c>
      <c r="N3369" t="s">
        <v>6363</v>
      </c>
      <c r="O3369" t="s">
        <v>6364</v>
      </c>
      <c r="P3369" t="s">
        <v>6365</v>
      </c>
    </row>
    <row r="3370" spans="1:17" x14ac:dyDescent="0.45">
      <c r="A3370" t="s">
        <v>1050</v>
      </c>
      <c r="B3370">
        <v>84</v>
      </c>
      <c r="C3370" t="s">
        <v>1051</v>
      </c>
      <c r="D3370" t="s">
        <v>3787</v>
      </c>
      <c r="E3370" t="s">
        <v>11</v>
      </c>
      <c r="F3370">
        <v>2001</v>
      </c>
      <c r="G3370">
        <v>5.8</v>
      </c>
      <c r="H3370">
        <v>4777007</v>
      </c>
      <c r="I3370">
        <v>40000000</v>
      </c>
      <c r="J3370">
        <f t="shared" si="52"/>
        <v>-35222993</v>
      </c>
      <c r="K3370">
        <f>Table1[[#This Row],[Profit]]*100/Table1[[#This Row],[budget]]</f>
        <v>-88.057482500000006</v>
      </c>
      <c r="M3370" t="s">
        <v>6364</v>
      </c>
      <c r="N3370" t="s">
        <v>1630</v>
      </c>
    </row>
    <row r="3371" spans="1:17" x14ac:dyDescent="0.45">
      <c r="A3371" t="s">
        <v>903</v>
      </c>
      <c r="B3371">
        <v>108</v>
      </c>
      <c r="C3371" t="s">
        <v>585</v>
      </c>
      <c r="D3371" t="s">
        <v>3575</v>
      </c>
      <c r="E3371" t="s">
        <v>11</v>
      </c>
      <c r="F3371">
        <v>1996</v>
      </c>
      <c r="G3371">
        <v>5.8</v>
      </c>
      <c r="H3371">
        <v>5600000</v>
      </c>
      <c r="I3371">
        <v>47000000</v>
      </c>
      <c r="J3371">
        <f t="shared" si="52"/>
        <v>-41400000</v>
      </c>
      <c r="K3371">
        <f>Table1[[#This Row],[Profit]]*100/Table1[[#This Row],[budget]]</f>
        <v>-88.085106382978722</v>
      </c>
      <c r="M3371" t="s">
        <v>999</v>
      </c>
      <c r="N3371" t="s">
        <v>2286</v>
      </c>
      <c r="O3371" t="s">
        <v>1426</v>
      </c>
    </row>
    <row r="3372" spans="1:17" x14ac:dyDescent="0.45">
      <c r="A3372" t="s">
        <v>584</v>
      </c>
      <c r="B3372">
        <v>95</v>
      </c>
      <c r="C3372" t="s">
        <v>529</v>
      </c>
      <c r="D3372" t="s">
        <v>3358</v>
      </c>
      <c r="E3372" t="s">
        <v>11</v>
      </c>
      <c r="F3372">
        <v>2004</v>
      </c>
      <c r="G3372">
        <v>4.2</v>
      </c>
      <c r="H3372">
        <v>6768055</v>
      </c>
      <c r="I3372">
        <v>57000000</v>
      </c>
      <c r="J3372">
        <f t="shared" si="52"/>
        <v>-50231945</v>
      </c>
      <c r="K3372">
        <f>Table1[[#This Row],[Profit]]*100/Table1[[#This Row],[budget]]</f>
        <v>-88.126219298245616</v>
      </c>
      <c r="M3372" t="s">
        <v>178</v>
      </c>
      <c r="N3372" t="s">
        <v>302</v>
      </c>
      <c r="O3372" t="s">
        <v>6363</v>
      </c>
      <c r="P3372" t="s">
        <v>1630</v>
      </c>
    </row>
    <row r="3373" spans="1:17" x14ac:dyDescent="0.45">
      <c r="A3373" t="s">
        <v>2499</v>
      </c>
      <c r="B3373">
        <v>96</v>
      </c>
      <c r="C3373" t="s">
        <v>2500</v>
      </c>
      <c r="D3373" t="s">
        <v>6307</v>
      </c>
      <c r="E3373" t="s">
        <v>11</v>
      </c>
      <c r="F3373">
        <v>2003</v>
      </c>
      <c r="G3373">
        <v>4.7</v>
      </c>
      <c r="H3373">
        <v>11798</v>
      </c>
      <c r="I3373">
        <v>100000</v>
      </c>
      <c r="J3373">
        <f t="shared" si="52"/>
        <v>-88202</v>
      </c>
      <c r="K3373">
        <f>Table1[[#This Row],[Profit]]*100/Table1[[#This Row],[budget]]</f>
        <v>-88.201999999999998</v>
      </c>
      <c r="M3373" t="s">
        <v>6364</v>
      </c>
      <c r="N3373" t="s">
        <v>999</v>
      </c>
      <c r="O3373" t="s">
        <v>6365</v>
      </c>
    </row>
    <row r="3374" spans="1:17" x14ac:dyDescent="0.45">
      <c r="A3374" t="s">
        <v>903</v>
      </c>
      <c r="B3374">
        <v>100</v>
      </c>
      <c r="C3374" t="s">
        <v>259</v>
      </c>
      <c r="D3374" t="s">
        <v>4478</v>
      </c>
      <c r="E3374" t="s">
        <v>11</v>
      </c>
      <c r="F3374">
        <v>2009</v>
      </c>
      <c r="G3374">
        <v>6.2</v>
      </c>
      <c r="H3374">
        <v>2708188</v>
      </c>
      <c r="I3374">
        <v>23000000</v>
      </c>
      <c r="J3374">
        <f t="shared" si="52"/>
        <v>-20291812</v>
      </c>
      <c r="K3374">
        <f>Table1[[#This Row],[Profit]]*100/Table1[[#This Row],[budget]]</f>
        <v>-88.225269565217388</v>
      </c>
      <c r="M3374" t="s">
        <v>589</v>
      </c>
      <c r="N3374" t="s">
        <v>2286</v>
      </c>
    </row>
    <row r="3375" spans="1:17" x14ac:dyDescent="0.45">
      <c r="A3375" t="s">
        <v>1146</v>
      </c>
      <c r="B3375">
        <v>114</v>
      </c>
      <c r="C3375" t="s">
        <v>1543</v>
      </c>
      <c r="D3375" t="s">
        <v>4673</v>
      </c>
      <c r="E3375" t="s">
        <v>265</v>
      </c>
      <c r="F3375">
        <v>2003</v>
      </c>
      <c r="G3375">
        <v>6.9</v>
      </c>
      <c r="H3375">
        <v>2353728</v>
      </c>
      <c r="I3375">
        <v>20000000</v>
      </c>
      <c r="J3375">
        <f t="shared" si="52"/>
        <v>-17646272</v>
      </c>
      <c r="K3375">
        <f>Table1[[#This Row],[Profit]]*100/Table1[[#This Row],[budget]]</f>
        <v>-88.231359999999995</v>
      </c>
      <c r="M3375" t="s">
        <v>589</v>
      </c>
      <c r="N3375" t="s">
        <v>6366</v>
      </c>
      <c r="O3375" t="s">
        <v>2286</v>
      </c>
      <c r="P3375" t="s">
        <v>1426</v>
      </c>
      <c r="Q3375" t="s">
        <v>6368</v>
      </c>
    </row>
    <row r="3376" spans="1:17" x14ac:dyDescent="0.45">
      <c r="A3376" t="s">
        <v>1628</v>
      </c>
      <c r="B3376">
        <v>102</v>
      </c>
      <c r="C3376" t="s">
        <v>1247</v>
      </c>
      <c r="D3376" t="s">
        <v>4836</v>
      </c>
      <c r="E3376" t="s">
        <v>11</v>
      </c>
      <c r="F3376">
        <v>1981</v>
      </c>
      <c r="G3376">
        <v>6.4</v>
      </c>
      <c r="H3376">
        <v>2000000</v>
      </c>
      <c r="I3376">
        <v>17000000</v>
      </c>
      <c r="J3376">
        <f t="shared" si="52"/>
        <v>-15000000</v>
      </c>
      <c r="K3376">
        <f>Table1[[#This Row],[Profit]]*100/Table1[[#This Row],[budget]]</f>
        <v>-88.235294117647058</v>
      </c>
      <c r="M3376" t="s">
        <v>999</v>
      </c>
      <c r="N3376" t="s">
        <v>1426</v>
      </c>
    </row>
    <row r="3377" spans="1:16" x14ac:dyDescent="0.45">
      <c r="A3377" t="s">
        <v>1061</v>
      </c>
      <c r="B3377">
        <v>126</v>
      </c>
      <c r="C3377" t="s">
        <v>253</v>
      </c>
      <c r="D3377" t="s">
        <v>3806</v>
      </c>
      <c r="E3377" t="s">
        <v>11</v>
      </c>
      <c r="F3377">
        <v>2013</v>
      </c>
      <c r="G3377">
        <v>7</v>
      </c>
      <c r="H3377">
        <v>4563029</v>
      </c>
      <c r="I3377">
        <v>39200000</v>
      </c>
      <c r="J3377">
        <f t="shared" si="52"/>
        <v>-34636971</v>
      </c>
      <c r="K3377">
        <f>Table1[[#This Row],[Profit]]*100/Table1[[#This Row],[budget]]</f>
        <v>-88.359619897959178</v>
      </c>
      <c r="M3377" t="s">
        <v>589</v>
      </c>
      <c r="N3377" t="s">
        <v>1630</v>
      </c>
      <c r="O3377" t="s">
        <v>1426</v>
      </c>
    </row>
    <row r="3378" spans="1:16" x14ac:dyDescent="0.45">
      <c r="A3378" t="s">
        <v>1980</v>
      </c>
      <c r="B3378">
        <v>97</v>
      </c>
      <c r="C3378" t="s">
        <v>1013</v>
      </c>
      <c r="D3378" t="s">
        <v>5429</v>
      </c>
      <c r="E3378" t="s">
        <v>11</v>
      </c>
      <c r="F3378">
        <v>2005</v>
      </c>
      <c r="G3378">
        <v>4.2</v>
      </c>
      <c r="H3378">
        <v>1046166</v>
      </c>
      <c r="I3378">
        <v>9000000</v>
      </c>
      <c r="J3378">
        <f t="shared" si="52"/>
        <v>-7953834</v>
      </c>
      <c r="K3378">
        <f>Table1[[#This Row],[Profit]]*100/Table1[[#This Row],[budget]]</f>
        <v>-88.375933333333336</v>
      </c>
      <c r="M3378" t="s">
        <v>6360</v>
      </c>
      <c r="N3378" t="s">
        <v>2286</v>
      </c>
    </row>
    <row r="3379" spans="1:16" x14ac:dyDescent="0.45">
      <c r="A3379" t="s">
        <v>205</v>
      </c>
      <c r="B3379">
        <v>128</v>
      </c>
      <c r="C3379" t="s">
        <v>620</v>
      </c>
      <c r="D3379" t="s">
        <v>4230</v>
      </c>
      <c r="E3379" t="s">
        <v>11</v>
      </c>
      <c r="F3379">
        <v>2013</v>
      </c>
      <c r="G3379">
        <v>6.2</v>
      </c>
      <c r="H3379">
        <v>3254172</v>
      </c>
      <c r="I3379">
        <v>28000000</v>
      </c>
      <c r="J3379">
        <f t="shared" si="52"/>
        <v>-24745828</v>
      </c>
      <c r="K3379">
        <f>Table1[[#This Row],[Profit]]*100/Table1[[#This Row],[budget]]</f>
        <v>-88.377957142857142</v>
      </c>
      <c r="M3379" t="s">
        <v>589</v>
      </c>
      <c r="N3379" t="s">
        <v>1426</v>
      </c>
    </row>
    <row r="3380" spans="1:16" x14ac:dyDescent="0.45">
      <c r="A3380" t="s">
        <v>857</v>
      </c>
      <c r="B3380">
        <v>101</v>
      </c>
      <c r="C3380" t="s">
        <v>396</v>
      </c>
      <c r="D3380" t="s">
        <v>4695</v>
      </c>
      <c r="E3380" t="s">
        <v>11</v>
      </c>
      <c r="F3380">
        <v>2013</v>
      </c>
      <c r="G3380">
        <v>7</v>
      </c>
      <c r="H3380">
        <v>2319187</v>
      </c>
      <c r="I3380">
        <v>20000000</v>
      </c>
      <c r="J3380">
        <f t="shared" si="52"/>
        <v>-17680813</v>
      </c>
      <c r="K3380">
        <f>Table1[[#This Row],[Profit]]*100/Table1[[#This Row],[budget]]</f>
        <v>-88.404065000000003</v>
      </c>
      <c r="M3380" t="s">
        <v>589</v>
      </c>
      <c r="N3380" t="s">
        <v>6366</v>
      </c>
      <c r="O3380" t="s">
        <v>1426</v>
      </c>
    </row>
    <row r="3381" spans="1:16" x14ac:dyDescent="0.45">
      <c r="A3381" t="s">
        <v>985</v>
      </c>
      <c r="B3381">
        <v>84</v>
      </c>
      <c r="C3381" t="s">
        <v>495</v>
      </c>
      <c r="D3381" t="s">
        <v>6085</v>
      </c>
      <c r="E3381" t="s">
        <v>11</v>
      </c>
      <c r="F3381">
        <v>2007</v>
      </c>
      <c r="G3381">
        <v>6.3</v>
      </c>
      <c r="H3381">
        <v>173066</v>
      </c>
      <c r="I3381">
        <v>1500000</v>
      </c>
      <c r="J3381">
        <f t="shared" si="52"/>
        <v>-1326934</v>
      </c>
      <c r="K3381">
        <f>Table1[[#This Row],[Profit]]*100/Table1[[#This Row],[budget]]</f>
        <v>-88.462266666666665</v>
      </c>
      <c r="M3381" t="s">
        <v>6364</v>
      </c>
    </row>
    <row r="3382" spans="1:16" x14ac:dyDescent="0.45">
      <c r="A3382" t="s">
        <v>1546</v>
      </c>
      <c r="B3382">
        <v>118</v>
      </c>
      <c r="C3382" t="s">
        <v>297</v>
      </c>
      <c r="D3382" t="s">
        <v>4675</v>
      </c>
      <c r="E3382" t="s">
        <v>11</v>
      </c>
      <c r="F3382">
        <v>2015</v>
      </c>
      <c r="G3382">
        <v>7</v>
      </c>
      <c r="H3382">
        <v>2246000</v>
      </c>
      <c r="I3382">
        <v>20000000</v>
      </c>
      <c r="J3382">
        <f t="shared" si="52"/>
        <v>-17754000</v>
      </c>
      <c r="K3382">
        <f>Table1[[#This Row],[Profit]]*100/Table1[[#This Row],[budget]]</f>
        <v>-88.77</v>
      </c>
      <c r="M3382" t="s">
        <v>589</v>
      </c>
      <c r="N3382" t="s">
        <v>6361</v>
      </c>
    </row>
    <row r="3383" spans="1:16" x14ac:dyDescent="0.45">
      <c r="A3383" t="s">
        <v>384</v>
      </c>
      <c r="B3383">
        <v>124</v>
      </c>
      <c r="C3383" t="s">
        <v>295</v>
      </c>
      <c r="D3383" t="s">
        <v>2900</v>
      </c>
      <c r="E3383" t="s">
        <v>11</v>
      </c>
      <c r="F3383">
        <v>1995</v>
      </c>
      <c r="G3383">
        <v>5.6</v>
      </c>
      <c r="H3383">
        <v>11000000</v>
      </c>
      <c r="I3383">
        <v>98000000</v>
      </c>
      <c r="J3383">
        <f t="shared" si="52"/>
        <v>-87000000</v>
      </c>
      <c r="K3383">
        <f>Table1[[#This Row],[Profit]]*100/Table1[[#This Row],[budget]]</f>
        <v>-88.775510204081627</v>
      </c>
      <c r="M3383" t="s">
        <v>178</v>
      </c>
      <c r="N3383" t="s">
        <v>302</v>
      </c>
    </row>
    <row r="3384" spans="1:16" x14ac:dyDescent="0.45">
      <c r="A3384" t="s">
        <v>2435</v>
      </c>
      <c r="B3384">
        <v>95</v>
      </c>
      <c r="C3384" t="s">
        <v>999</v>
      </c>
      <c r="D3384" t="s">
        <v>6173</v>
      </c>
      <c r="E3384" t="s">
        <v>11</v>
      </c>
      <c r="F3384">
        <v>2009</v>
      </c>
      <c r="G3384">
        <v>6.4</v>
      </c>
      <c r="H3384">
        <v>100659</v>
      </c>
      <c r="I3384">
        <v>900000</v>
      </c>
      <c r="J3384">
        <f t="shared" si="52"/>
        <v>-799341</v>
      </c>
      <c r="K3384">
        <f>Table1[[#This Row],[Profit]]*100/Table1[[#This Row],[budget]]</f>
        <v>-88.815666666666672</v>
      </c>
    </row>
    <row r="3385" spans="1:16" x14ac:dyDescent="0.45">
      <c r="A3385" t="s">
        <v>2180</v>
      </c>
      <c r="B3385">
        <v>100</v>
      </c>
      <c r="C3385" t="s">
        <v>259</v>
      </c>
      <c r="D3385" t="s">
        <v>5787</v>
      </c>
      <c r="E3385" t="s">
        <v>265</v>
      </c>
      <c r="F3385">
        <v>2010</v>
      </c>
      <c r="G3385">
        <v>7.2</v>
      </c>
      <c r="H3385">
        <v>513836</v>
      </c>
      <c r="I3385">
        <v>4600000</v>
      </c>
      <c r="J3385">
        <f t="shared" si="52"/>
        <v>-4086164</v>
      </c>
      <c r="K3385">
        <f>Table1[[#This Row],[Profit]]*100/Table1[[#This Row],[budget]]</f>
        <v>-88.829652173913047</v>
      </c>
      <c r="M3385" t="s">
        <v>589</v>
      </c>
      <c r="N3385" t="s">
        <v>2286</v>
      </c>
    </row>
    <row r="3386" spans="1:16" x14ac:dyDescent="0.45">
      <c r="A3386" t="s">
        <v>1562</v>
      </c>
      <c r="B3386">
        <v>92</v>
      </c>
      <c r="C3386" t="s">
        <v>1563</v>
      </c>
      <c r="D3386" t="s">
        <v>4727</v>
      </c>
      <c r="E3386" t="s">
        <v>11</v>
      </c>
      <c r="F3386">
        <v>1993</v>
      </c>
      <c r="G3386">
        <v>5.7</v>
      </c>
      <c r="H3386">
        <v>2119994</v>
      </c>
      <c r="I3386">
        <v>19000000</v>
      </c>
      <c r="J3386">
        <f t="shared" si="52"/>
        <v>-16880006</v>
      </c>
      <c r="K3386">
        <f>Table1[[#This Row],[Profit]]*100/Table1[[#This Row],[budget]]</f>
        <v>-88.842136842105262</v>
      </c>
      <c r="M3386" t="s">
        <v>6364</v>
      </c>
      <c r="N3386" t="s">
        <v>6360</v>
      </c>
    </row>
    <row r="3387" spans="1:16" x14ac:dyDescent="0.45">
      <c r="A3387" t="s">
        <v>326</v>
      </c>
      <c r="B3387">
        <v>75</v>
      </c>
      <c r="C3387" t="s">
        <v>1183</v>
      </c>
      <c r="D3387" t="s">
        <v>4033</v>
      </c>
      <c r="E3387" t="s">
        <v>11</v>
      </c>
      <c r="F3387">
        <v>1997</v>
      </c>
      <c r="G3387">
        <v>6.9</v>
      </c>
      <c r="H3387">
        <v>3562749</v>
      </c>
      <c r="I3387">
        <v>32000000</v>
      </c>
      <c r="J3387">
        <f t="shared" si="52"/>
        <v>-28437251</v>
      </c>
      <c r="K3387">
        <f>Table1[[#This Row],[Profit]]*100/Table1[[#This Row],[budget]]</f>
        <v>-88.866409375000003</v>
      </c>
      <c r="M3387" t="s">
        <v>302</v>
      </c>
      <c r="N3387" t="s">
        <v>6363</v>
      </c>
      <c r="O3387" t="s">
        <v>6364</v>
      </c>
      <c r="P3387" t="s">
        <v>6365</v>
      </c>
    </row>
    <row r="3388" spans="1:16" x14ac:dyDescent="0.45">
      <c r="A3388" t="s">
        <v>2054</v>
      </c>
      <c r="B3388">
        <v>107</v>
      </c>
      <c r="C3388" t="s">
        <v>226</v>
      </c>
      <c r="D3388" t="s">
        <v>5433</v>
      </c>
      <c r="E3388" t="s">
        <v>11</v>
      </c>
      <c r="F3388">
        <v>1977</v>
      </c>
      <c r="G3388">
        <v>6.3</v>
      </c>
      <c r="H3388">
        <v>1000000</v>
      </c>
      <c r="I3388">
        <v>9000000</v>
      </c>
      <c r="J3388">
        <f t="shared" si="52"/>
        <v>-8000000</v>
      </c>
      <c r="K3388">
        <f>Table1[[#This Row],[Profit]]*100/Table1[[#This Row],[budget]]</f>
        <v>-88.888888888888886</v>
      </c>
      <c r="M3388" t="s">
        <v>589</v>
      </c>
      <c r="N3388" t="s">
        <v>2286</v>
      </c>
      <c r="O3388" t="s">
        <v>6368</v>
      </c>
    </row>
    <row r="3389" spans="1:16" x14ac:dyDescent="0.45">
      <c r="A3389" t="s">
        <v>360</v>
      </c>
      <c r="B3389">
        <v>119</v>
      </c>
      <c r="C3389" t="s">
        <v>47</v>
      </c>
      <c r="D3389" t="s">
        <v>2897</v>
      </c>
      <c r="E3389" t="s">
        <v>362</v>
      </c>
      <c r="F3389">
        <v>2004</v>
      </c>
      <c r="G3389">
        <v>7.6</v>
      </c>
      <c r="H3389">
        <v>11041228</v>
      </c>
      <c r="I3389">
        <v>100000000</v>
      </c>
      <c r="J3389">
        <f t="shared" si="52"/>
        <v>-88958772</v>
      </c>
      <c r="K3389">
        <f>Table1[[#This Row],[Profit]]*100/Table1[[#This Row],[budget]]</f>
        <v>-88.958771999999996</v>
      </c>
      <c r="M3389" t="s">
        <v>178</v>
      </c>
      <c r="N3389" t="s">
        <v>589</v>
      </c>
      <c r="O3389" t="s">
        <v>2286</v>
      </c>
    </row>
    <row r="3390" spans="1:16" x14ac:dyDescent="0.45">
      <c r="A3390" t="s">
        <v>2375</v>
      </c>
      <c r="B3390">
        <v>87</v>
      </c>
      <c r="C3390" t="s">
        <v>666</v>
      </c>
      <c r="D3390" t="s">
        <v>6083</v>
      </c>
      <c r="E3390" t="s">
        <v>11</v>
      </c>
      <c r="F3390">
        <v>1936</v>
      </c>
      <c r="G3390">
        <v>8.6</v>
      </c>
      <c r="H3390">
        <v>163245</v>
      </c>
      <c r="I3390">
        <v>1500000</v>
      </c>
      <c r="J3390">
        <f t="shared" si="52"/>
        <v>-1336755</v>
      </c>
      <c r="K3390">
        <f>Table1[[#This Row],[Profit]]*100/Table1[[#This Row],[budget]]</f>
        <v>-89.117000000000004</v>
      </c>
      <c r="M3390" t="s">
        <v>589</v>
      </c>
      <c r="N3390" t="s">
        <v>6363</v>
      </c>
    </row>
    <row r="3391" spans="1:16" x14ac:dyDescent="0.45">
      <c r="A3391" t="s">
        <v>1987</v>
      </c>
      <c r="B3391">
        <v>124</v>
      </c>
      <c r="C3391" t="s">
        <v>586</v>
      </c>
      <c r="D3391" t="s">
        <v>6059</v>
      </c>
      <c r="E3391" t="s">
        <v>11</v>
      </c>
      <c r="F3391">
        <v>2010</v>
      </c>
      <c r="G3391">
        <v>5.8</v>
      </c>
      <c r="H3391">
        <v>183490</v>
      </c>
      <c r="I3391">
        <v>1700000</v>
      </c>
      <c r="J3391">
        <f t="shared" si="52"/>
        <v>-1516510</v>
      </c>
      <c r="K3391">
        <f>Table1[[#This Row],[Profit]]*100/Table1[[#This Row],[budget]]</f>
        <v>-89.206470588235291</v>
      </c>
      <c r="M3391" t="s">
        <v>6368</v>
      </c>
    </row>
    <row r="3392" spans="1:16" x14ac:dyDescent="0.45">
      <c r="A3392" t="s">
        <v>79</v>
      </c>
      <c r="B3392">
        <v>84</v>
      </c>
      <c r="C3392" t="s">
        <v>302</v>
      </c>
      <c r="D3392" t="s">
        <v>6234</v>
      </c>
      <c r="E3392" t="s">
        <v>11</v>
      </c>
      <c r="F3392">
        <v>2007</v>
      </c>
      <c r="G3392">
        <v>6.2</v>
      </c>
      <c r="H3392">
        <v>52850</v>
      </c>
      <c r="I3392">
        <v>500000</v>
      </c>
      <c r="J3392">
        <f t="shared" si="52"/>
        <v>-447150</v>
      </c>
      <c r="K3392">
        <f>Table1[[#This Row],[Profit]]*100/Table1[[#This Row],[budget]]</f>
        <v>-89.43</v>
      </c>
    </row>
    <row r="3393" spans="1:16" x14ac:dyDescent="0.45">
      <c r="A3393" t="s">
        <v>2012</v>
      </c>
      <c r="B3393">
        <v>75</v>
      </c>
      <c r="C3393" t="s">
        <v>124</v>
      </c>
      <c r="D3393" t="s">
        <v>5604</v>
      </c>
      <c r="E3393" t="s">
        <v>11</v>
      </c>
      <c r="F3393">
        <v>2009</v>
      </c>
      <c r="G3393">
        <v>7.7</v>
      </c>
      <c r="H3393">
        <v>686383</v>
      </c>
      <c r="I3393">
        <v>6500000</v>
      </c>
      <c r="J3393">
        <f t="shared" si="52"/>
        <v>-5813617</v>
      </c>
      <c r="K3393">
        <f>Table1[[#This Row],[Profit]]*100/Table1[[#This Row],[budget]]</f>
        <v>-89.440261538461542</v>
      </c>
      <c r="M3393" t="s">
        <v>6362</v>
      </c>
      <c r="N3393" t="s">
        <v>6363</v>
      </c>
      <c r="O3393" t="s">
        <v>6364</v>
      </c>
    </row>
    <row r="3394" spans="1:16" x14ac:dyDescent="0.45">
      <c r="A3394" t="s">
        <v>1343</v>
      </c>
      <c r="B3394">
        <v>120</v>
      </c>
      <c r="C3394" t="s">
        <v>803</v>
      </c>
      <c r="D3394" t="s">
        <v>5362</v>
      </c>
      <c r="E3394" t="s">
        <v>11</v>
      </c>
      <c r="F3394">
        <v>2006</v>
      </c>
      <c r="G3394">
        <v>7.3</v>
      </c>
      <c r="H3394">
        <v>1055654</v>
      </c>
      <c r="I3394">
        <v>10000000</v>
      </c>
      <c r="J3394">
        <f t="shared" ref="J3394:J3457" si="53">H3394-I3394</f>
        <v>-8944346</v>
      </c>
      <c r="K3394">
        <f>Table1[[#This Row],[Profit]]*100/Table1[[#This Row],[budget]]</f>
        <v>-89.443460000000002</v>
      </c>
      <c r="M3394" t="s">
        <v>2286</v>
      </c>
      <c r="N3394" t="s">
        <v>6361</v>
      </c>
    </row>
    <row r="3395" spans="1:16" x14ac:dyDescent="0.45">
      <c r="A3395" t="s">
        <v>1658</v>
      </c>
      <c r="B3395">
        <v>97</v>
      </c>
      <c r="C3395" t="s">
        <v>1659</v>
      </c>
      <c r="D3395" t="s">
        <v>4880</v>
      </c>
      <c r="E3395" t="s">
        <v>11</v>
      </c>
      <c r="F3395">
        <v>1997</v>
      </c>
      <c r="G3395">
        <v>2.8</v>
      </c>
      <c r="H3395">
        <v>1686429</v>
      </c>
      <c r="I3395">
        <v>16000000</v>
      </c>
      <c r="J3395">
        <f t="shared" si="53"/>
        <v>-14313571</v>
      </c>
      <c r="K3395">
        <f>Table1[[#This Row],[Profit]]*100/Table1[[#This Row],[budget]]</f>
        <v>-89.459818749999997</v>
      </c>
      <c r="M3395" t="s">
        <v>6359</v>
      </c>
      <c r="N3395" t="s">
        <v>1630</v>
      </c>
    </row>
    <row r="3396" spans="1:16" x14ac:dyDescent="0.45">
      <c r="A3396" t="s">
        <v>438</v>
      </c>
      <c r="B3396">
        <v>121</v>
      </c>
      <c r="C3396" t="s">
        <v>710</v>
      </c>
      <c r="D3396" t="s">
        <v>3425</v>
      </c>
      <c r="E3396" t="s">
        <v>11</v>
      </c>
      <c r="F3396">
        <v>2003</v>
      </c>
      <c r="G3396">
        <v>2.4</v>
      </c>
      <c r="H3396">
        <v>5660084</v>
      </c>
      <c r="I3396">
        <v>54000000</v>
      </c>
      <c r="J3396">
        <f t="shared" si="53"/>
        <v>-48339916</v>
      </c>
      <c r="K3396">
        <f>Table1[[#This Row],[Profit]]*100/Table1[[#This Row],[budget]]</f>
        <v>-89.518362962962968</v>
      </c>
      <c r="M3396" t="s">
        <v>6359</v>
      </c>
      <c r="N3396" t="s">
        <v>2286</v>
      </c>
    </row>
    <row r="3397" spans="1:16" x14ac:dyDescent="0.45">
      <c r="A3397" t="s">
        <v>802</v>
      </c>
      <c r="B3397">
        <v>124</v>
      </c>
      <c r="C3397" t="s">
        <v>803</v>
      </c>
      <c r="D3397" t="s">
        <v>3411</v>
      </c>
      <c r="E3397" t="s">
        <v>11</v>
      </c>
      <c r="F3397">
        <v>2007</v>
      </c>
      <c r="G3397">
        <v>5.9</v>
      </c>
      <c r="H3397">
        <v>5755286</v>
      </c>
      <c r="I3397">
        <v>55000000</v>
      </c>
      <c r="J3397">
        <f t="shared" si="53"/>
        <v>-49244714</v>
      </c>
      <c r="K3397">
        <f>Table1[[#This Row],[Profit]]*100/Table1[[#This Row],[budget]]</f>
        <v>-89.535843636363637</v>
      </c>
      <c r="M3397" t="s">
        <v>2286</v>
      </c>
      <c r="N3397" t="s">
        <v>6361</v>
      </c>
    </row>
    <row r="3398" spans="1:16" x14ac:dyDescent="0.45">
      <c r="A3398" t="s">
        <v>1660</v>
      </c>
      <c r="B3398">
        <v>135</v>
      </c>
      <c r="C3398" t="s">
        <v>361</v>
      </c>
      <c r="D3398" t="s">
        <v>4882</v>
      </c>
      <c r="E3398" t="s">
        <v>11</v>
      </c>
      <c r="F3398">
        <v>2005</v>
      </c>
      <c r="G3398">
        <v>6.7</v>
      </c>
      <c r="H3398">
        <v>1666262</v>
      </c>
      <c r="I3398">
        <v>16000000</v>
      </c>
      <c r="J3398">
        <f t="shared" si="53"/>
        <v>-14333738</v>
      </c>
      <c r="K3398">
        <f>Table1[[#This Row],[Profit]]*100/Table1[[#This Row],[budget]]</f>
        <v>-89.585862500000005</v>
      </c>
      <c r="M3398" t="s">
        <v>6367</v>
      </c>
      <c r="N3398" t="s">
        <v>2286</v>
      </c>
      <c r="O3398" t="s">
        <v>6368</v>
      </c>
    </row>
    <row r="3399" spans="1:16" x14ac:dyDescent="0.45">
      <c r="A3399" t="s">
        <v>2423</v>
      </c>
      <c r="B3399">
        <v>88</v>
      </c>
      <c r="C3399" t="s">
        <v>450</v>
      </c>
      <c r="D3399" t="s">
        <v>6151</v>
      </c>
      <c r="E3399" t="s">
        <v>11</v>
      </c>
      <c r="F3399">
        <v>2006</v>
      </c>
      <c r="G3399">
        <v>7.4</v>
      </c>
      <c r="H3399">
        <v>104077</v>
      </c>
      <c r="I3399">
        <v>1000000</v>
      </c>
      <c r="J3399">
        <f t="shared" si="53"/>
        <v>-895923</v>
      </c>
      <c r="K3399">
        <f>Table1[[#This Row],[Profit]]*100/Table1[[#This Row],[budget]]</f>
        <v>-89.592299999999994</v>
      </c>
      <c r="M3399" t="s">
        <v>589</v>
      </c>
      <c r="N3399" t="s">
        <v>6364</v>
      </c>
      <c r="O3399" t="s">
        <v>2286</v>
      </c>
    </row>
    <row r="3400" spans="1:16" x14ac:dyDescent="0.45">
      <c r="A3400" t="s">
        <v>2367</v>
      </c>
      <c r="B3400">
        <v>90</v>
      </c>
      <c r="C3400" t="s">
        <v>259</v>
      </c>
      <c r="D3400" t="s">
        <v>6071</v>
      </c>
      <c r="E3400" t="s">
        <v>1566</v>
      </c>
      <c r="F3400">
        <v>2006</v>
      </c>
      <c r="G3400">
        <v>7.3</v>
      </c>
      <c r="H3400">
        <v>155972</v>
      </c>
      <c r="I3400">
        <v>1500000</v>
      </c>
      <c r="J3400">
        <f t="shared" si="53"/>
        <v>-1344028</v>
      </c>
      <c r="K3400">
        <f>Table1[[#This Row],[Profit]]*100/Table1[[#This Row],[budget]]</f>
        <v>-89.601866666666666</v>
      </c>
      <c r="M3400" t="s">
        <v>589</v>
      </c>
      <c r="N3400" t="s">
        <v>2286</v>
      </c>
    </row>
    <row r="3401" spans="1:16" x14ac:dyDescent="0.45">
      <c r="A3401" t="s">
        <v>2435</v>
      </c>
      <c r="B3401">
        <v>101</v>
      </c>
      <c r="C3401" t="s">
        <v>999</v>
      </c>
      <c r="D3401" t="s">
        <v>6193</v>
      </c>
      <c r="E3401" t="s">
        <v>11</v>
      </c>
      <c r="F3401">
        <v>2011</v>
      </c>
      <c r="G3401">
        <v>5.5</v>
      </c>
      <c r="H3401">
        <v>77501</v>
      </c>
      <c r="I3401">
        <v>750000</v>
      </c>
      <c r="J3401">
        <f t="shared" si="53"/>
        <v>-672499</v>
      </c>
      <c r="K3401">
        <f>Table1[[#This Row],[Profit]]*100/Table1[[#This Row],[budget]]</f>
        <v>-89.666533333333334</v>
      </c>
    </row>
    <row r="3402" spans="1:16" x14ac:dyDescent="0.45">
      <c r="A3402" t="s">
        <v>1287</v>
      </c>
      <c r="B3402">
        <v>110</v>
      </c>
      <c r="C3402" t="s">
        <v>259</v>
      </c>
      <c r="D3402" t="s">
        <v>4242</v>
      </c>
      <c r="E3402" t="s">
        <v>11</v>
      </c>
      <c r="F3402">
        <v>2008</v>
      </c>
      <c r="G3402">
        <v>6.5</v>
      </c>
      <c r="H3402">
        <v>2775593</v>
      </c>
      <c r="I3402">
        <v>27000000</v>
      </c>
      <c r="J3402">
        <f t="shared" si="53"/>
        <v>-24224407</v>
      </c>
      <c r="K3402">
        <f>Table1[[#This Row],[Profit]]*100/Table1[[#This Row],[budget]]</f>
        <v>-89.720025925925924</v>
      </c>
      <c r="M3402" t="s">
        <v>589</v>
      </c>
      <c r="N3402" t="s">
        <v>2286</v>
      </c>
    </row>
    <row r="3403" spans="1:16" x14ac:dyDescent="0.45">
      <c r="A3403" t="s">
        <v>75</v>
      </c>
      <c r="B3403">
        <v>139</v>
      </c>
      <c r="C3403" t="s">
        <v>48</v>
      </c>
      <c r="D3403" t="s">
        <v>3626</v>
      </c>
      <c r="E3403" t="s">
        <v>11</v>
      </c>
      <c r="F3403">
        <v>2007</v>
      </c>
      <c r="G3403">
        <v>6.4</v>
      </c>
      <c r="H3403">
        <v>4584886</v>
      </c>
      <c r="I3403">
        <v>45000000</v>
      </c>
      <c r="J3403">
        <f t="shared" si="53"/>
        <v>-40415114</v>
      </c>
      <c r="K3403">
        <f>Table1[[#This Row],[Profit]]*100/Table1[[#This Row],[budget]]</f>
        <v>-89.81136444444445</v>
      </c>
      <c r="M3403" t="s">
        <v>2286</v>
      </c>
    </row>
    <row r="3404" spans="1:16" x14ac:dyDescent="0.45">
      <c r="A3404" t="s">
        <v>296</v>
      </c>
      <c r="B3404">
        <v>133</v>
      </c>
      <c r="C3404" t="s">
        <v>209</v>
      </c>
      <c r="D3404" t="s">
        <v>3149</v>
      </c>
      <c r="E3404" t="s">
        <v>11</v>
      </c>
      <c r="F3404">
        <v>2015</v>
      </c>
      <c r="G3404">
        <v>5.4</v>
      </c>
      <c r="H3404">
        <v>7097125</v>
      </c>
      <c r="I3404">
        <v>70000000</v>
      </c>
      <c r="J3404">
        <f t="shared" si="53"/>
        <v>-62902875</v>
      </c>
      <c r="K3404">
        <f>Table1[[#This Row],[Profit]]*100/Table1[[#This Row],[budget]]</f>
        <v>-89.861249999999998</v>
      </c>
      <c r="M3404" t="s">
        <v>6359</v>
      </c>
      <c r="N3404" t="s">
        <v>589</v>
      </c>
      <c r="O3404" t="s">
        <v>6366</v>
      </c>
      <c r="P3404" t="s">
        <v>1426</v>
      </c>
    </row>
    <row r="3405" spans="1:16" x14ac:dyDescent="0.45">
      <c r="A3405" t="s">
        <v>1945</v>
      </c>
      <c r="B3405">
        <v>104</v>
      </c>
      <c r="C3405" t="s">
        <v>392</v>
      </c>
      <c r="D3405" t="s">
        <v>5372</v>
      </c>
      <c r="E3405" t="s">
        <v>11</v>
      </c>
      <c r="F3405">
        <v>2003</v>
      </c>
      <c r="G3405">
        <v>7.2</v>
      </c>
      <c r="H3405">
        <v>1011054</v>
      </c>
      <c r="I3405">
        <v>10000000</v>
      </c>
      <c r="J3405">
        <f t="shared" si="53"/>
        <v>-8988946</v>
      </c>
      <c r="K3405">
        <f>Table1[[#This Row],[Profit]]*100/Table1[[#This Row],[budget]]</f>
        <v>-89.88946</v>
      </c>
      <c r="M3405" t="s">
        <v>589</v>
      </c>
      <c r="N3405" t="s">
        <v>1426</v>
      </c>
    </row>
    <row r="3406" spans="1:16" x14ac:dyDescent="0.45">
      <c r="A3406" t="s">
        <v>2212</v>
      </c>
      <c r="B3406">
        <v>99</v>
      </c>
      <c r="C3406" t="s">
        <v>710</v>
      </c>
      <c r="D3406" t="s">
        <v>5902</v>
      </c>
      <c r="E3406" t="s">
        <v>11</v>
      </c>
      <c r="F3406">
        <v>1997</v>
      </c>
      <c r="G3406">
        <v>6.6</v>
      </c>
      <c r="H3406">
        <v>302204</v>
      </c>
      <c r="I3406">
        <v>3000000</v>
      </c>
      <c r="J3406">
        <f t="shared" si="53"/>
        <v>-2697796</v>
      </c>
      <c r="K3406">
        <f>Table1[[#This Row],[Profit]]*100/Table1[[#This Row],[budget]]</f>
        <v>-89.926533333333339</v>
      </c>
      <c r="M3406" t="s">
        <v>6359</v>
      </c>
      <c r="N3406" t="s">
        <v>2286</v>
      </c>
    </row>
    <row r="3407" spans="1:16" x14ac:dyDescent="0.45">
      <c r="A3407" t="s">
        <v>2432</v>
      </c>
      <c r="B3407">
        <v>93</v>
      </c>
      <c r="C3407" t="s">
        <v>19</v>
      </c>
      <c r="D3407" t="s">
        <v>6157</v>
      </c>
      <c r="E3407" t="s">
        <v>11</v>
      </c>
      <c r="F3407">
        <v>2014</v>
      </c>
      <c r="G3407">
        <v>6.8</v>
      </c>
      <c r="H3407">
        <v>100240</v>
      </c>
      <c r="I3407">
        <v>1000000</v>
      </c>
      <c r="J3407">
        <f t="shared" si="53"/>
        <v>-899760</v>
      </c>
      <c r="K3407">
        <f>Table1[[#This Row],[Profit]]*100/Table1[[#This Row],[budget]]</f>
        <v>-89.975999999999999</v>
      </c>
    </row>
    <row r="3408" spans="1:16" x14ac:dyDescent="0.45">
      <c r="A3408" t="s">
        <v>1544</v>
      </c>
      <c r="B3408">
        <v>124</v>
      </c>
      <c r="C3408" t="s">
        <v>1545</v>
      </c>
      <c r="D3408" t="s">
        <v>4674</v>
      </c>
      <c r="E3408" t="s">
        <v>11</v>
      </c>
      <c r="F3408">
        <v>1980</v>
      </c>
      <c r="G3408">
        <v>4.5</v>
      </c>
      <c r="H3408">
        <v>2000000</v>
      </c>
      <c r="I3408">
        <v>20000000</v>
      </c>
      <c r="J3408">
        <f t="shared" si="53"/>
        <v>-18000000</v>
      </c>
      <c r="K3408">
        <f>Table1[[#This Row],[Profit]]*100/Table1[[#This Row],[budget]]</f>
        <v>-90</v>
      </c>
      <c r="M3408" t="s">
        <v>302</v>
      </c>
      <c r="N3408" t="s">
        <v>6365</v>
      </c>
    </row>
    <row r="3409" spans="1:15" x14ac:dyDescent="0.45">
      <c r="A3409" t="s">
        <v>2197</v>
      </c>
      <c r="B3409">
        <v>106</v>
      </c>
      <c r="C3409" t="s">
        <v>589</v>
      </c>
      <c r="D3409" t="s">
        <v>5840</v>
      </c>
      <c r="E3409" t="s">
        <v>11</v>
      </c>
      <c r="F3409">
        <v>1999</v>
      </c>
      <c r="G3409">
        <v>5.4</v>
      </c>
      <c r="H3409">
        <v>399793</v>
      </c>
      <c r="I3409">
        <v>4000000</v>
      </c>
      <c r="J3409">
        <f t="shared" si="53"/>
        <v>-3600207</v>
      </c>
      <c r="K3409">
        <f>Table1[[#This Row],[Profit]]*100/Table1[[#This Row],[budget]]</f>
        <v>-90.005174999999994</v>
      </c>
    </row>
    <row r="3410" spans="1:15" x14ac:dyDescent="0.45">
      <c r="A3410" t="s">
        <v>810</v>
      </c>
      <c r="B3410">
        <v>84</v>
      </c>
      <c r="C3410" t="s">
        <v>71</v>
      </c>
      <c r="D3410" t="s">
        <v>5160</v>
      </c>
      <c r="E3410" t="s">
        <v>265</v>
      </c>
      <c r="F3410">
        <v>2004</v>
      </c>
      <c r="G3410">
        <v>7.2</v>
      </c>
      <c r="H3410">
        <v>1197786</v>
      </c>
      <c r="I3410">
        <v>12000000</v>
      </c>
      <c r="J3410">
        <f t="shared" si="53"/>
        <v>-10802214</v>
      </c>
      <c r="K3410">
        <f>Table1[[#This Row],[Profit]]*100/Table1[[#This Row],[budget]]</f>
        <v>-90.018450000000001</v>
      </c>
      <c r="M3410" t="s">
        <v>6359</v>
      </c>
      <c r="N3410" t="s">
        <v>1426</v>
      </c>
    </row>
    <row r="3411" spans="1:15" x14ac:dyDescent="0.45">
      <c r="A3411" t="s">
        <v>2344</v>
      </c>
      <c r="B3411">
        <v>96</v>
      </c>
      <c r="C3411" t="s">
        <v>589</v>
      </c>
      <c r="D3411" t="s">
        <v>6033</v>
      </c>
      <c r="E3411" t="s">
        <v>11</v>
      </c>
      <c r="F3411">
        <v>2006</v>
      </c>
      <c r="G3411">
        <v>6.6</v>
      </c>
      <c r="H3411">
        <v>198407</v>
      </c>
      <c r="I3411">
        <v>2000000</v>
      </c>
      <c r="J3411">
        <f t="shared" si="53"/>
        <v>-1801593</v>
      </c>
      <c r="K3411">
        <f>Table1[[#This Row],[Profit]]*100/Table1[[#This Row],[budget]]</f>
        <v>-90.079650000000001</v>
      </c>
    </row>
    <row r="3412" spans="1:15" x14ac:dyDescent="0.45">
      <c r="A3412" t="s">
        <v>1207</v>
      </c>
      <c r="B3412">
        <v>88</v>
      </c>
      <c r="C3412" t="s">
        <v>994</v>
      </c>
      <c r="D3412" t="s">
        <v>4156</v>
      </c>
      <c r="E3412" t="s">
        <v>11</v>
      </c>
      <c r="F3412">
        <v>2006</v>
      </c>
      <c r="G3412">
        <v>7</v>
      </c>
      <c r="H3412">
        <v>2975649</v>
      </c>
      <c r="I3412">
        <v>30000000</v>
      </c>
      <c r="J3412">
        <f t="shared" si="53"/>
        <v>-27024351</v>
      </c>
      <c r="K3412">
        <f>Table1[[#This Row],[Profit]]*100/Table1[[#This Row],[budget]]</f>
        <v>-90.08117</v>
      </c>
      <c r="M3412" t="s">
        <v>589</v>
      </c>
      <c r="N3412" t="s">
        <v>2286</v>
      </c>
    </row>
    <row r="3413" spans="1:15" x14ac:dyDescent="0.45">
      <c r="A3413" t="s">
        <v>1977</v>
      </c>
      <c r="B3413">
        <v>97</v>
      </c>
      <c r="C3413" t="s">
        <v>589</v>
      </c>
      <c r="D3413" t="s">
        <v>5428</v>
      </c>
      <c r="E3413" t="s">
        <v>11</v>
      </c>
      <c r="F3413">
        <v>2009</v>
      </c>
      <c r="G3413">
        <v>6.2</v>
      </c>
      <c r="H3413">
        <v>883887</v>
      </c>
      <c r="I3413">
        <v>9000000</v>
      </c>
      <c r="J3413">
        <f t="shared" si="53"/>
        <v>-8116113</v>
      </c>
      <c r="K3413">
        <f>Table1[[#This Row],[Profit]]*100/Table1[[#This Row],[budget]]</f>
        <v>-90.179033333333336</v>
      </c>
    </row>
    <row r="3414" spans="1:15" x14ac:dyDescent="0.45">
      <c r="A3414" t="s">
        <v>1808</v>
      </c>
      <c r="B3414">
        <v>99</v>
      </c>
      <c r="C3414" t="s">
        <v>359</v>
      </c>
      <c r="D3414" t="s">
        <v>5152</v>
      </c>
      <c r="E3414" t="s">
        <v>11</v>
      </c>
      <c r="F3414">
        <v>1996</v>
      </c>
      <c r="G3414">
        <v>6.6</v>
      </c>
      <c r="H3414">
        <v>1227324</v>
      </c>
      <c r="I3414">
        <v>12500000</v>
      </c>
      <c r="J3414">
        <f t="shared" si="53"/>
        <v>-11272676</v>
      </c>
      <c r="K3414">
        <f>Table1[[#This Row],[Profit]]*100/Table1[[#This Row],[budget]]</f>
        <v>-90.181408000000005</v>
      </c>
      <c r="M3414" t="s">
        <v>589</v>
      </c>
    </row>
    <row r="3415" spans="1:15" x14ac:dyDescent="0.45">
      <c r="A3415" t="s">
        <v>2437</v>
      </c>
      <c r="B3415">
        <v>93</v>
      </c>
      <c r="C3415" t="s">
        <v>946</v>
      </c>
      <c r="D3415" t="s">
        <v>6213</v>
      </c>
      <c r="E3415" t="s">
        <v>11</v>
      </c>
      <c r="F3415">
        <v>2010</v>
      </c>
      <c r="G3415">
        <v>6.8</v>
      </c>
      <c r="H3415">
        <v>48430</v>
      </c>
      <c r="I3415">
        <v>500000</v>
      </c>
      <c r="J3415">
        <f t="shared" si="53"/>
        <v>-451570</v>
      </c>
      <c r="K3415">
        <f>Table1[[#This Row],[Profit]]*100/Table1[[#This Row],[budget]]</f>
        <v>-90.313999999999993</v>
      </c>
      <c r="M3415" t="s">
        <v>6359</v>
      </c>
      <c r="N3415" t="s">
        <v>1426</v>
      </c>
    </row>
    <row r="3416" spans="1:15" x14ac:dyDescent="0.45">
      <c r="A3416" t="s">
        <v>2433</v>
      </c>
      <c r="B3416">
        <v>112</v>
      </c>
      <c r="C3416" t="s">
        <v>147</v>
      </c>
      <c r="D3416" t="s">
        <v>6158</v>
      </c>
      <c r="E3416" t="s">
        <v>11</v>
      </c>
      <c r="F3416">
        <v>2012</v>
      </c>
      <c r="G3416">
        <v>5.6</v>
      </c>
      <c r="H3416">
        <v>96734</v>
      </c>
      <c r="I3416">
        <v>1000000</v>
      </c>
      <c r="J3416">
        <f t="shared" si="53"/>
        <v>-903266</v>
      </c>
      <c r="K3416">
        <f>Table1[[#This Row],[Profit]]*100/Table1[[#This Row],[budget]]</f>
        <v>-90.326599999999999</v>
      </c>
      <c r="M3416" t="s">
        <v>589</v>
      </c>
    </row>
    <row r="3417" spans="1:15" x14ac:dyDescent="0.45">
      <c r="A3417" t="s">
        <v>709</v>
      </c>
      <c r="B3417">
        <v>111</v>
      </c>
      <c r="C3417" t="s">
        <v>495</v>
      </c>
      <c r="D3417" t="s">
        <v>4062</v>
      </c>
      <c r="E3417" t="s">
        <v>11</v>
      </c>
      <c r="F3417">
        <v>1994</v>
      </c>
      <c r="G3417">
        <v>7.3</v>
      </c>
      <c r="H3417">
        <v>2869369</v>
      </c>
      <c r="I3417">
        <v>30000000</v>
      </c>
      <c r="J3417">
        <f t="shared" si="53"/>
        <v>-27130631</v>
      </c>
      <c r="K3417">
        <f>Table1[[#This Row],[Profit]]*100/Table1[[#This Row],[budget]]</f>
        <v>-90.435436666666661</v>
      </c>
      <c r="M3417" t="s">
        <v>6364</v>
      </c>
    </row>
    <row r="3418" spans="1:15" x14ac:dyDescent="0.45">
      <c r="A3418" t="s">
        <v>2555</v>
      </c>
      <c r="B3418">
        <v>111</v>
      </c>
      <c r="C3418" t="s">
        <v>794</v>
      </c>
      <c r="D3418" t="s">
        <v>6166</v>
      </c>
      <c r="E3418" t="s">
        <v>130</v>
      </c>
      <c r="F3418">
        <v>1997</v>
      </c>
      <c r="G3418">
        <v>7.4</v>
      </c>
      <c r="H3418">
        <v>94596</v>
      </c>
      <c r="I3418">
        <v>1000000</v>
      </c>
      <c r="J3418">
        <f t="shared" si="53"/>
        <v>-905404</v>
      </c>
      <c r="K3418">
        <f>Table1[[#This Row],[Profit]]*100/Table1[[#This Row],[budget]]</f>
        <v>-90.540400000000005</v>
      </c>
      <c r="M3418" t="s">
        <v>999</v>
      </c>
      <c r="N3418" t="s">
        <v>6366</v>
      </c>
      <c r="O3418" t="s">
        <v>1426</v>
      </c>
    </row>
    <row r="3419" spans="1:15" x14ac:dyDescent="0.45">
      <c r="A3419" t="s">
        <v>2181</v>
      </c>
      <c r="B3419">
        <v>97</v>
      </c>
      <c r="C3419" t="s">
        <v>589</v>
      </c>
      <c r="D3419" t="s">
        <v>5788</v>
      </c>
      <c r="E3419" t="s">
        <v>11</v>
      </c>
      <c r="F3419">
        <v>2007</v>
      </c>
      <c r="G3419">
        <v>5.9</v>
      </c>
      <c r="H3419">
        <v>434417</v>
      </c>
      <c r="I3419">
        <v>4600000</v>
      </c>
      <c r="J3419">
        <f t="shared" si="53"/>
        <v>-4165583</v>
      </c>
      <c r="K3419">
        <f>Table1[[#This Row],[Profit]]*100/Table1[[#This Row],[budget]]</f>
        <v>-90.556152173913048</v>
      </c>
    </row>
    <row r="3420" spans="1:15" x14ac:dyDescent="0.45">
      <c r="A3420" t="s">
        <v>1674</v>
      </c>
      <c r="B3420">
        <v>132</v>
      </c>
      <c r="C3420" t="s">
        <v>48</v>
      </c>
      <c r="D3420" t="s">
        <v>4892</v>
      </c>
      <c r="E3420" t="s">
        <v>11</v>
      </c>
      <c r="F3420">
        <v>1997</v>
      </c>
      <c r="G3420">
        <v>6.7</v>
      </c>
      <c r="H3420">
        <v>1508689</v>
      </c>
      <c r="I3420">
        <v>16000000</v>
      </c>
      <c r="J3420">
        <f t="shared" si="53"/>
        <v>-14491311</v>
      </c>
      <c r="K3420">
        <f>Table1[[#This Row],[Profit]]*100/Table1[[#This Row],[budget]]</f>
        <v>-90.570693750000004</v>
      </c>
      <c r="M3420" t="s">
        <v>2286</v>
      </c>
    </row>
    <row r="3421" spans="1:15" x14ac:dyDescent="0.45">
      <c r="A3421" t="s">
        <v>2393</v>
      </c>
      <c r="B3421">
        <v>112</v>
      </c>
      <c r="C3421" t="s">
        <v>456</v>
      </c>
      <c r="D3421" t="s">
        <v>5851</v>
      </c>
      <c r="E3421" t="s">
        <v>1865</v>
      </c>
      <c r="F3421">
        <v>2015</v>
      </c>
      <c r="G3421">
        <v>7.9</v>
      </c>
      <c r="H3421">
        <v>375723</v>
      </c>
      <c r="I3421">
        <v>4000000</v>
      </c>
      <c r="J3421">
        <f t="shared" si="53"/>
        <v>-3624277</v>
      </c>
      <c r="K3421">
        <f>Table1[[#This Row],[Profit]]*100/Table1[[#This Row],[budget]]</f>
        <v>-90.606925000000004</v>
      </c>
      <c r="M3421" t="s">
        <v>589</v>
      </c>
    </row>
    <row r="3422" spans="1:15" x14ac:dyDescent="0.45">
      <c r="A3422" t="s">
        <v>870</v>
      </c>
      <c r="B3422">
        <v>117</v>
      </c>
      <c r="C3422" t="s">
        <v>589</v>
      </c>
      <c r="D3422" t="s">
        <v>5841</v>
      </c>
      <c r="E3422" t="s">
        <v>11</v>
      </c>
      <c r="F3422">
        <v>2013</v>
      </c>
      <c r="G3422">
        <v>6.9</v>
      </c>
      <c r="H3422">
        <v>371897</v>
      </c>
      <c r="I3422">
        <v>4000000</v>
      </c>
      <c r="J3422">
        <f t="shared" si="53"/>
        <v>-3628103</v>
      </c>
      <c r="K3422">
        <f>Table1[[#This Row],[Profit]]*100/Table1[[#This Row],[budget]]</f>
        <v>-90.702574999999996</v>
      </c>
    </row>
    <row r="3423" spans="1:15" x14ac:dyDescent="0.45">
      <c r="A3423" t="s">
        <v>243</v>
      </c>
      <c r="B3423">
        <v>98</v>
      </c>
      <c r="C3423" t="s">
        <v>909</v>
      </c>
      <c r="D3423" t="s">
        <v>4837</v>
      </c>
      <c r="E3423" t="s">
        <v>11</v>
      </c>
      <c r="F3423">
        <v>2003</v>
      </c>
      <c r="G3423">
        <v>6.9</v>
      </c>
      <c r="H3423">
        <v>1569918</v>
      </c>
      <c r="I3423">
        <v>17000000</v>
      </c>
      <c r="J3423">
        <f t="shared" si="53"/>
        <v>-15430082</v>
      </c>
      <c r="K3423">
        <f>Table1[[#This Row],[Profit]]*100/Table1[[#This Row],[budget]]</f>
        <v>-90.765188235294119</v>
      </c>
      <c r="M3423" t="s">
        <v>6359</v>
      </c>
      <c r="N3423" t="s">
        <v>589</v>
      </c>
      <c r="O3423" t="s">
        <v>1426</v>
      </c>
    </row>
    <row r="3424" spans="1:15" x14ac:dyDescent="0.45">
      <c r="A3424" t="s">
        <v>2536</v>
      </c>
      <c r="B3424">
        <v>88</v>
      </c>
      <c r="C3424" t="s">
        <v>302</v>
      </c>
      <c r="D3424" t="s">
        <v>6116</v>
      </c>
      <c r="E3424" t="s">
        <v>11</v>
      </c>
      <c r="F3424">
        <v>1999</v>
      </c>
      <c r="G3424">
        <v>7.3</v>
      </c>
      <c r="H3424">
        <v>110720</v>
      </c>
      <c r="I3424">
        <v>1200000</v>
      </c>
      <c r="J3424">
        <f t="shared" si="53"/>
        <v>-1089280</v>
      </c>
      <c r="K3424">
        <f>Table1[[#This Row],[Profit]]*100/Table1[[#This Row],[budget]]</f>
        <v>-90.773333333333326</v>
      </c>
    </row>
    <row r="3425" spans="1:15" x14ac:dyDescent="0.45">
      <c r="A3425" t="s">
        <v>868</v>
      </c>
      <c r="B3425">
        <v>115</v>
      </c>
      <c r="C3425" t="s">
        <v>721</v>
      </c>
      <c r="D3425" t="s">
        <v>4051</v>
      </c>
      <c r="E3425" t="s">
        <v>11</v>
      </c>
      <c r="F3425">
        <v>1999</v>
      </c>
      <c r="G3425">
        <v>6.8</v>
      </c>
      <c r="H3425">
        <v>2840417</v>
      </c>
      <c r="I3425">
        <v>31000000</v>
      </c>
      <c r="J3425">
        <f t="shared" si="53"/>
        <v>-28159583</v>
      </c>
      <c r="K3425">
        <f>Table1[[#This Row],[Profit]]*100/Table1[[#This Row],[budget]]</f>
        <v>-90.837364516129028</v>
      </c>
      <c r="M3425" t="s">
        <v>1630</v>
      </c>
      <c r="N3425" t="s">
        <v>1426</v>
      </c>
    </row>
    <row r="3426" spans="1:15" x14ac:dyDescent="0.45">
      <c r="A3426" t="s">
        <v>1184</v>
      </c>
      <c r="B3426">
        <v>132</v>
      </c>
      <c r="C3426" t="s">
        <v>589</v>
      </c>
      <c r="D3426" t="s">
        <v>4034</v>
      </c>
      <c r="E3426" t="s">
        <v>11</v>
      </c>
      <c r="F3426">
        <v>1999</v>
      </c>
      <c r="G3426">
        <v>6.9</v>
      </c>
      <c r="H3426">
        <v>2899970</v>
      </c>
      <c r="I3426">
        <v>32000000</v>
      </c>
      <c r="J3426">
        <f t="shared" si="53"/>
        <v>-29100030</v>
      </c>
      <c r="K3426">
        <f>Table1[[#This Row],[Profit]]*100/Table1[[#This Row],[budget]]</f>
        <v>-90.937593750000005</v>
      </c>
    </row>
    <row r="3427" spans="1:15" x14ac:dyDescent="0.45">
      <c r="A3427" t="s">
        <v>179</v>
      </c>
      <c r="B3427">
        <v>109</v>
      </c>
      <c r="C3427" t="s">
        <v>620</v>
      </c>
      <c r="D3427" t="s">
        <v>4912</v>
      </c>
      <c r="E3427" t="s">
        <v>11</v>
      </c>
      <c r="F3427">
        <v>2011</v>
      </c>
      <c r="G3427">
        <v>7.1</v>
      </c>
      <c r="H3427">
        <v>1357042</v>
      </c>
      <c r="I3427">
        <v>15000000</v>
      </c>
      <c r="J3427">
        <f t="shared" si="53"/>
        <v>-13642958</v>
      </c>
      <c r="K3427">
        <f>Table1[[#This Row],[Profit]]*100/Table1[[#This Row],[budget]]</f>
        <v>-90.95305333333333</v>
      </c>
      <c r="M3427" t="s">
        <v>589</v>
      </c>
      <c r="N3427" t="s">
        <v>1426</v>
      </c>
    </row>
    <row r="3428" spans="1:15" x14ac:dyDescent="0.45">
      <c r="A3428" t="s">
        <v>1403</v>
      </c>
      <c r="B3428">
        <v>125</v>
      </c>
      <c r="C3428" t="s">
        <v>338</v>
      </c>
      <c r="D3428" t="s">
        <v>5128</v>
      </c>
      <c r="E3428" t="s">
        <v>11</v>
      </c>
      <c r="F3428">
        <v>2006</v>
      </c>
      <c r="G3428">
        <v>7.1</v>
      </c>
      <c r="H3428">
        <v>1172769</v>
      </c>
      <c r="I3428">
        <v>13000000</v>
      </c>
      <c r="J3428">
        <f t="shared" si="53"/>
        <v>-11827231</v>
      </c>
      <c r="K3428">
        <f>Table1[[#This Row],[Profit]]*100/Table1[[#This Row],[budget]]</f>
        <v>-90.978700000000003</v>
      </c>
      <c r="M3428" t="s">
        <v>302</v>
      </c>
      <c r="N3428" t="s">
        <v>6359</v>
      </c>
      <c r="O3428" t="s">
        <v>589</v>
      </c>
    </row>
    <row r="3429" spans="1:15" x14ac:dyDescent="0.45">
      <c r="A3429" t="s">
        <v>1946</v>
      </c>
      <c r="B3429">
        <v>93</v>
      </c>
      <c r="C3429" t="s">
        <v>302</v>
      </c>
      <c r="D3429" t="s">
        <v>5373</v>
      </c>
      <c r="E3429" t="s">
        <v>11</v>
      </c>
      <c r="F3429">
        <v>2007</v>
      </c>
      <c r="G3429">
        <v>5.3</v>
      </c>
      <c r="H3429">
        <v>900926</v>
      </c>
      <c r="I3429">
        <v>10000000</v>
      </c>
      <c r="J3429">
        <f t="shared" si="53"/>
        <v>-9099074</v>
      </c>
      <c r="K3429">
        <f>Table1[[#This Row],[Profit]]*100/Table1[[#This Row],[budget]]</f>
        <v>-90.990740000000002</v>
      </c>
    </row>
    <row r="3430" spans="1:15" x14ac:dyDescent="0.45">
      <c r="A3430" t="s">
        <v>1405</v>
      </c>
      <c r="B3430">
        <v>118</v>
      </c>
      <c r="C3430" t="s">
        <v>311</v>
      </c>
      <c r="D3430" t="s">
        <v>5130</v>
      </c>
      <c r="E3430" t="s">
        <v>11</v>
      </c>
      <c r="F3430">
        <v>2006</v>
      </c>
      <c r="G3430">
        <v>7.1</v>
      </c>
      <c r="H3430">
        <v>1150403</v>
      </c>
      <c r="I3430">
        <v>13000000</v>
      </c>
      <c r="J3430">
        <f t="shared" si="53"/>
        <v>-11849597</v>
      </c>
      <c r="K3430">
        <f>Table1[[#This Row],[Profit]]*100/Table1[[#This Row],[budget]]</f>
        <v>-91.150746153846157</v>
      </c>
      <c r="M3430" t="s">
        <v>6359</v>
      </c>
      <c r="N3430" t="s">
        <v>589</v>
      </c>
    </row>
    <row r="3431" spans="1:15" x14ac:dyDescent="0.45">
      <c r="A3431" t="s">
        <v>2025</v>
      </c>
      <c r="B3431">
        <v>90</v>
      </c>
      <c r="C3431" t="s">
        <v>603</v>
      </c>
      <c r="D3431" t="s">
        <v>5390</v>
      </c>
      <c r="E3431" t="s">
        <v>11</v>
      </c>
      <c r="F3431">
        <v>1989</v>
      </c>
      <c r="G3431">
        <v>6.5</v>
      </c>
      <c r="H3431">
        <v>882290</v>
      </c>
      <c r="I3431">
        <v>10000000</v>
      </c>
      <c r="J3431">
        <f t="shared" si="53"/>
        <v>-9117710</v>
      </c>
      <c r="K3431">
        <f>Table1[[#This Row],[Profit]]*100/Table1[[#This Row],[budget]]</f>
        <v>-91.177099999999996</v>
      </c>
      <c r="M3431" t="s">
        <v>1630</v>
      </c>
      <c r="N3431" t="s">
        <v>6361</v>
      </c>
    </row>
    <row r="3432" spans="1:15" x14ac:dyDescent="0.45">
      <c r="A3432" t="s">
        <v>1813</v>
      </c>
      <c r="B3432">
        <v>118</v>
      </c>
      <c r="C3432" t="s">
        <v>1119</v>
      </c>
      <c r="D3432" t="s">
        <v>5154</v>
      </c>
      <c r="E3432" t="s">
        <v>11</v>
      </c>
      <c r="F3432">
        <v>2009</v>
      </c>
      <c r="G3432">
        <v>7</v>
      </c>
      <c r="H3432">
        <v>1089445</v>
      </c>
      <c r="I3432">
        <v>12500000</v>
      </c>
      <c r="J3432">
        <f t="shared" si="53"/>
        <v>-11410555</v>
      </c>
      <c r="K3432">
        <f>Table1[[#This Row],[Profit]]*100/Table1[[#This Row],[budget]]</f>
        <v>-91.284440000000004</v>
      </c>
      <c r="M3432" t="s">
        <v>589</v>
      </c>
      <c r="N3432" t="s">
        <v>6363</v>
      </c>
      <c r="O3432" t="s">
        <v>6361</v>
      </c>
    </row>
    <row r="3433" spans="1:15" x14ac:dyDescent="0.45">
      <c r="A3433" t="s">
        <v>1812</v>
      </c>
      <c r="B3433">
        <v>148</v>
      </c>
      <c r="C3433" t="s">
        <v>266</v>
      </c>
      <c r="D3433" t="s">
        <v>5143</v>
      </c>
      <c r="E3433" t="s">
        <v>1671</v>
      </c>
      <c r="F3433">
        <v>2004</v>
      </c>
      <c r="G3433">
        <v>8.1</v>
      </c>
      <c r="H3433">
        <v>1110186</v>
      </c>
      <c r="I3433">
        <v>12800000</v>
      </c>
      <c r="J3433">
        <f t="shared" si="53"/>
        <v>-11689814</v>
      </c>
      <c r="K3433">
        <f>Table1[[#This Row],[Profit]]*100/Table1[[#This Row],[budget]]</f>
        <v>-91.326671875000002</v>
      </c>
      <c r="M3433" t="s">
        <v>589</v>
      </c>
      <c r="N3433" t="s">
        <v>6368</v>
      </c>
    </row>
    <row r="3434" spans="1:15" x14ac:dyDescent="0.45">
      <c r="A3434" t="s">
        <v>1071</v>
      </c>
      <c r="B3434">
        <v>95</v>
      </c>
      <c r="C3434" t="s">
        <v>48</v>
      </c>
      <c r="D3434" t="s">
        <v>5374</v>
      </c>
      <c r="E3434" t="s">
        <v>11</v>
      </c>
      <c r="F3434">
        <v>2007</v>
      </c>
      <c r="G3434">
        <v>6.7</v>
      </c>
      <c r="H3434">
        <v>866778</v>
      </c>
      <c r="I3434">
        <v>10000000</v>
      </c>
      <c r="J3434">
        <f t="shared" si="53"/>
        <v>-9133222</v>
      </c>
      <c r="K3434">
        <f>Table1[[#This Row],[Profit]]*100/Table1[[#This Row],[budget]]</f>
        <v>-91.332220000000007</v>
      </c>
      <c r="M3434" t="s">
        <v>2286</v>
      </c>
    </row>
    <row r="3435" spans="1:15" x14ac:dyDescent="0.45">
      <c r="A3435" t="s">
        <v>1594</v>
      </c>
      <c r="B3435">
        <v>111</v>
      </c>
      <c r="C3435" t="s">
        <v>1024</v>
      </c>
      <c r="D3435" t="s">
        <v>5015</v>
      </c>
      <c r="E3435" t="s">
        <v>11</v>
      </c>
      <c r="F3435">
        <v>2007</v>
      </c>
      <c r="G3435">
        <v>6.5</v>
      </c>
      <c r="H3435">
        <v>1294640</v>
      </c>
      <c r="I3435">
        <v>15000000</v>
      </c>
      <c r="J3435">
        <f t="shared" si="53"/>
        <v>-13705360</v>
      </c>
      <c r="K3435">
        <f>Table1[[#This Row],[Profit]]*100/Table1[[#This Row],[budget]]</f>
        <v>-91.369066666666669</v>
      </c>
      <c r="M3435" t="s">
        <v>589</v>
      </c>
      <c r="N3435" t="s">
        <v>999</v>
      </c>
      <c r="O3435" t="s">
        <v>1426</v>
      </c>
    </row>
    <row r="3436" spans="1:15" x14ac:dyDescent="0.45">
      <c r="A3436" t="s">
        <v>2024</v>
      </c>
      <c r="B3436">
        <v>90</v>
      </c>
      <c r="C3436" t="s">
        <v>259</v>
      </c>
      <c r="D3436" t="s">
        <v>5523</v>
      </c>
      <c r="E3436" t="s">
        <v>11</v>
      </c>
      <c r="F3436">
        <v>2005</v>
      </c>
      <c r="G3436">
        <v>6.9</v>
      </c>
      <c r="H3436">
        <v>671240</v>
      </c>
      <c r="I3436">
        <v>7900000</v>
      </c>
      <c r="J3436">
        <f t="shared" si="53"/>
        <v>-7228760</v>
      </c>
      <c r="K3436">
        <f>Table1[[#This Row],[Profit]]*100/Table1[[#This Row],[budget]]</f>
        <v>-91.503291139240503</v>
      </c>
      <c r="M3436" t="s">
        <v>589</v>
      </c>
      <c r="N3436" t="s">
        <v>2286</v>
      </c>
    </row>
    <row r="3437" spans="1:15" x14ac:dyDescent="0.45">
      <c r="A3437" t="s">
        <v>1396</v>
      </c>
      <c r="B3437">
        <v>122</v>
      </c>
      <c r="C3437" t="s">
        <v>359</v>
      </c>
      <c r="D3437" t="s">
        <v>4559</v>
      </c>
      <c r="E3437" t="s">
        <v>11</v>
      </c>
      <c r="F3437">
        <v>2009</v>
      </c>
      <c r="G3437">
        <v>6.7</v>
      </c>
      <c r="H3437">
        <v>1697956</v>
      </c>
      <c r="I3437">
        <v>20000000</v>
      </c>
      <c r="J3437">
        <f t="shared" si="53"/>
        <v>-18302044</v>
      </c>
      <c r="K3437">
        <f>Table1[[#This Row],[Profit]]*100/Table1[[#This Row],[budget]]</f>
        <v>-91.510220000000004</v>
      </c>
      <c r="M3437" t="s">
        <v>589</v>
      </c>
    </row>
    <row r="3438" spans="1:15" x14ac:dyDescent="0.45">
      <c r="A3438" t="s">
        <v>610</v>
      </c>
      <c r="B3438">
        <v>116</v>
      </c>
      <c r="C3438" t="s">
        <v>409</v>
      </c>
      <c r="D3438" t="s">
        <v>3151</v>
      </c>
      <c r="E3438" t="s">
        <v>11</v>
      </c>
      <c r="F3438">
        <v>2006</v>
      </c>
      <c r="G3438">
        <v>4.2</v>
      </c>
      <c r="H3438">
        <v>5851188</v>
      </c>
      <c r="I3438">
        <v>70000000</v>
      </c>
      <c r="J3438">
        <f t="shared" si="53"/>
        <v>-64148812</v>
      </c>
      <c r="K3438">
        <f>Table1[[#This Row],[Profit]]*100/Table1[[#This Row],[budget]]</f>
        <v>-91.641159999999999</v>
      </c>
      <c r="M3438" t="s">
        <v>6366</v>
      </c>
      <c r="N3438" t="s">
        <v>1426</v>
      </c>
    </row>
    <row r="3439" spans="1:15" x14ac:dyDescent="0.45">
      <c r="A3439" t="s">
        <v>1386</v>
      </c>
      <c r="B3439">
        <v>80</v>
      </c>
      <c r="C3439" t="s">
        <v>1001</v>
      </c>
      <c r="D3439" t="s">
        <v>4676</v>
      </c>
      <c r="E3439" t="s">
        <v>11</v>
      </c>
      <c r="F3439">
        <v>2003</v>
      </c>
      <c r="G3439">
        <v>2.8</v>
      </c>
      <c r="H3439">
        <v>1646664</v>
      </c>
      <c r="I3439">
        <v>20000000</v>
      </c>
      <c r="J3439">
        <f t="shared" si="53"/>
        <v>-18353336</v>
      </c>
      <c r="K3439">
        <f>Table1[[#This Row],[Profit]]*100/Table1[[#This Row],[budget]]</f>
        <v>-91.766679999999994</v>
      </c>
      <c r="M3439" t="s">
        <v>6360</v>
      </c>
    </row>
    <row r="3440" spans="1:15" x14ac:dyDescent="0.45">
      <c r="A3440" t="s">
        <v>858</v>
      </c>
      <c r="B3440">
        <v>95</v>
      </c>
      <c r="C3440" t="s">
        <v>1098</v>
      </c>
      <c r="D3440" t="s">
        <v>3864</v>
      </c>
      <c r="E3440" t="s">
        <v>11</v>
      </c>
      <c r="F3440">
        <v>2000</v>
      </c>
      <c r="G3440">
        <v>5.3</v>
      </c>
      <c r="H3440">
        <v>2954405</v>
      </c>
      <c r="I3440">
        <v>36000000</v>
      </c>
      <c r="J3440">
        <f t="shared" si="53"/>
        <v>-33045595</v>
      </c>
      <c r="K3440">
        <f>Table1[[#This Row],[Profit]]*100/Table1[[#This Row],[budget]]</f>
        <v>-91.79331944444445</v>
      </c>
      <c r="M3440" t="s">
        <v>302</v>
      </c>
      <c r="N3440" t="s">
        <v>2286</v>
      </c>
    </row>
    <row r="3441" spans="1:15" x14ac:dyDescent="0.45">
      <c r="A3441" t="s">
        <v>1440</v>
      </c>
      <c r="B3441">
        <v>105</v>
      </c>
      <c r="C3441" t="s">
        <v>680</v>
      </c>
      <c r="D3441" t="s">
        <v>4516</v>
      </c>
      <c r="E3441" t="s">
        <v>11</v>
      </c>
      <c r="F3441">
        <v>2010</v>
      </c>
      <c r="G3441">
        <v>5.4</v>
      </c>
      <c r="H3441">
        <v>1796024</v>
      </c>
      <c r="I3441">
        <v>22000000</v>
      </c>
      <c r="J3441">
        <f t="shared" si="53"/>
        <v>-20203976</v>
      </c>
      <c r="K3441">
        <f>Table1[[#This Row],[Profit]]*100/Table1[[#This Row],[budget]]</f>
        <v>-91.836254545454551</v>
      </c>
      <c r="M3441" t="s">
        <v>1426</v>
      </c>
    </row>
    <row r="3442" spans="1:15" x14ac:dyDescent="0.45">
      <c r="A3442" t="s">
        <v>2376</v>
      </c>
      <c r="B3442">
        <v>91</v>
      </c>
      <c r="C3442" t="s">
        <v>589</v>
      </c>
      <c r="D3442" t="s">
        <v>6084</v>
      </c>
      <c r="E3442" t="s">
        <v>11</v>
      </c>
      <c r="F3442">
        <v>2002</v>
      </c>
      <c r="G3442">
        <v>6.5</v>
      </c>
      <c r="H3442">
        <v>119841</v>
      </c>
      <c r="I3442">
        <v>1500000</v>
      </c>
      <c r="J3442">
        <f t="shared" si="53"/>
        <v>-1380159</v>
      </c>
      <c r="K3442">
        <f>Table1[[#This Row],[Profit]]*100/Table1[[#This Row],[budget]]</f>
        <v>-92.010599999999997</v>
      </c>
    </row>
    <row r="3443" spans="1:15" x14ac:dyDescent="0.45">
      <c r="A3443" t="s">
        <v>1645</v>
      </c>
      <c r="B3443">
        <v>88</v>
      </c>
      <c r="C3443" t="s">
        <v>1133</v>
      </c>
      <c r="D3443" t="s">
        <v>5131</v>
      </c>
      <c r="E3443" t="s">
        <v>11</v>
      </c>
      <c r="F3443">
        <v>2011</v>
      </c>
      <c r="G3443">
        <v>6.6</v>
      </c>
      <c r="H3443">
        <v>1024175</v>
      </c>
      <c r="I3443">
        <v>13000000</v>
      </c>
      <c r="J3443">
        <f t="shared" si="53"/>
        <v>-11975825</v>
      </c>
      <c r="K3443">
        <f>Table1[[#This Row],[Profit]]*100/Table1[[#This Row],[budget]]</f>
        <v>-92.121730769230766</v>
      </c>
      <c r="M3443" t="s">
        <v>302</v>
      </c>
      <c r="N3443" t="s">
        <v>1630</v>
      </c>
      <c r="O3443" t="s">
        <v>1426</v>
      </c>
    </row>
    <row r="3444" spans="1:15" x14ac:dyDescent="0.45">
      <c r="A3444" t="s">
        <v>2513</v>
      </c>
      <c r="B3444">
        <v>95</v>
      </c>
      <c r="C3444" t="s">
        <v>48</v>
      </c>
      <c r="D3444" t="s">
        <v>6298</v>
      </c>
      <c r="E3444" t="s">
        <v>11</v>
      </c>
      <c r="F3444">
        <v>1964</v>
      </c>
      <c r="G3444">
        <v>8.1</v>
      </c>
      <c r="H3444">
        <v>12438</v>
      </c>
      <c r="I3444">
        <v>160000</v>
      </c>
      <c r="J3444">
        <f t="shared" si="53"/>
        <v>-147562</v>
      </c>
      <c r="K3444">
        <f>Table1[[#This Row],[Profit]]*100/Table1[[#This Row],[budget]]</f>
        <v>-92.226249999999993</v>
      </c>
      <c r="M3444" t="s">
        <v>2286</v>
      </c>
    </row>
    <row r="3445" spans="1:15" x14ac:dyDescent="0.45">
      <c r="A3445" t="s">
        <v>1666</v>
      </c>
      <c r="B3445">
        <v>93</v>
      </c>
      <c r="C3445" t="s">
        <v>357</v>
      </c>
      <c r="D3445" t="s">
        <v>4899</v>
      </c>
      <c r="E3445" t="s">
        <v>11</v>
      </c>
      <c r="F3445">
        <v>2005</v>
      </c>
      <c r="G3445">
        <v>5.9</v>
      </c>
      <c r="H3445">
        <v>1181197</v>
      </c>
      <c r="I3445">
        <v>15500000</v>
      </c>
      <c r="J3445">
        <f t="shared" si="53"/>
        <v>-14318803</v>
      </c>
      <c r="K3445">
        <f>Table1[[#This Row],[Profit]]*100/Table1[[#This Row],[budget]]</f>
        <v>-92.379374193548387</v>
      </c>
      <c r="M3445" t="s">
        <v>6366</v>
      </c>
      <c r="N3445" t="s">
        <v>1426</v>
      </c>
    </row>
    <row r="3446" spans="1:15" x14ac:dyDescent="0.45">
      <c r="A3446" t="s">
        <v>1899</v>
      </c>
      <c r="B3446">
        <v>103</v>
      </c>
      <c r="C3446" t="s">
        <v>994</v>
      </c>
      <c r="D3446" t="s">
        <v>5586</v>
      </c>
      <c r="E3446" t="s">
        <v>11</v>
      </c>
      <c r="F3446">
        <v>2015</v>
      </c>
      <c r="G3446">
        <v>6.5</v>
      </c>
      <c r="H3446">
        <v>532988</v>
      </c>
      <c r="I3446">
        <v>7000000</v>
      </c>
      <c r="J3446">
        <f t="shared" si="53"/>
        <v>-6467012</v>
      </c>
      <c r="K3446">
        <f>Table1[[#This Row],[Profit]]*100/Table1[[#This Row],[budget]]</f>
        <v>-92.38588571428572</v>
      </c>
      <c r="M3446" t="s">
        <v>589</v>
      </c>
      <c r="N3446" t="s">
        <v>2286</v>
      </c>
    </row>
    <row r="3447" spans="1:15" x14ac:dyDescent="0.45">
      <c r="A3447" t="s">
        <v>2508</v>
      </c>
      <c r="B3447">
        <v>84</v>
      </c>
      <c r="C3447" t="s">
        <v>2334</v>
      </c>
      <c r="D3447" t="s">
        <v>6246</v>
      </c>
      <c r="E3447" t="s">
        <v>1566</v>
      </c>
      <c r="F3447">
        <v>2015</v>
      </c>
      <c r="G3447">
        <v>7.2</v>
      </c>
      <c r="H3447">
        <v>34151</v>
      </c>
      <c r="I3447">
        <v>450000</v>
      </c>
      <c r="J3447">
        <f t="shared" si="53"/>
        <v>-415849</v>
      </c>
      <c r="K3447">
        <f>Table1[[#This Row],[Profit]]*100/Table1[[#This Row],[budget]]</f>
        <v>-92.410888888888891</v>
      </c>
      <c r="M3447" t="s">
        <v>6367</v>
      </c>
    </row>
    <row r="3448" spans="1:15" x14ac:dyDescent="0.45">
      <c r="A3448" t="s">
        <v>839</v>
      </c>
      <c r="B3448">
        <v>115</v>
      </c>
      <c r="C3448" t="s">
        <v>359</v>
      </c>
      <c r="D3448" t="s">
        <v>5546</v>
      </c>
      <c r="E3448" t="s">
        <v>11</v>
      </c>
      <c r="F3448">
        <v>1995</v>
      </c>
      <c r="G3448">
        <v>6.8</v>
      </c>
      <c r="H3448">
        <v>529766</v>
      </c>
      <c r="I3448">
        <v>7000000</v>
      </c>
      <c r="J3448">
        <f t="shared" si="53"/>
        <v>-6470234</v>
      </c>
      <c r="K3448">
        <f>Table1[[#This Row],[Profit]]*100/Table1[[#This Row],[budget]]</f>
        <v>-92.431914285714285</v>
      </c>
      <c r="M3448" t="s">
        <v>589</v>
      </c>
    </row>
    <row r="3449" spans="1:15" x14ac:dyDescent="0.45">
      <c r="A3449" t="s">
        <v>737</v>
      </c>
      <c r="B3449">
        <v>156</v>
      </c>
      <c r="C3449" t="s">
        <v>358</v>
      </c>
      <c r="D3449" t="s">
        <v>3320</v>
      </c>
      <c r="E3449" t="s">
        <v>11</v>
      </c>
      <c r="F3449">
        <v>2007</v>
      </c>
      <c r="G3449">
        <v>3.8</v>
      </c>
      <c r="H3449">
        <v>4535117</v>
      </c>
      <c r="I3449">
        <v>60000000</v>
      </c>
      <c r="J3449">
        <f t="shared" si="53"/>
        <v>-55464883</v>
      </c>
      <c r="K3449">
        <f>Table1[[#This Row],[Profit]]*100/Table1[[#This Row],[budget]]</f>
        <v>-92.441471666666672</v>
      </c>
      <c r="M3449" t="s">
        <v>178</v>
      </c>
      <c r="N3449" t="s">
        <v>6364</v>
      </c>
      <c r="O3449" t="s">
        <v>1426</v>
      </c>
    </row>
    <row r="3450" spans="1:15" x14ac:dyDescent="0.45">
      <c r="A3450" t="s">
        <v>304</v>
      </c>
      <c r="B3450">
        <v>104</v>
      </c>
      <c r="C3450" t="s">
        <v>306</v>
      </c>
      <c r="D3450" t="s">
        <v>2926</v>
      </c>
      <c r="E3450" t="s">
        <v>11</v>
      </c>
      <c r="F3450">
        <v>2001</v>
      </c>
      <c r="G3450">
        <v>4.4000000000000004</v>
      </c>
      <c r="H3450">
        <v>6712451</v>
      </c>
      <c r="I3450">
        <v>90000000</v>
      </c>
      <c r="J3450">
        <f t="shared" si="53"/>
        <v>-83287549</v>
      </c>
      <c r="K3450">
        <f>Table1[[#This Row],[Profit]]*100/Table1[[#This Row],[budget]]</f>
        <v>-92.541721111111116</v>
      </c>
      <c r="M3450" t="s">
        <v>2286</v>
      </c>
    </row>
    <row r="3451" spans="1:15" x14ac:dyDescent="0.45">
      <c r="A3451" t="s">
        <v>2307</v>
      </c>
      <c r="B3451">
        <v>105</v>
      </c>
      <c r="C3451" t="s">
        <v>2183</v>
      </c>
      <c r="D3451" t="s">
        <v>5984</v>
      </c>
      <c r="E3451" t="s">
        <v>11</v>
      </c>
      <c r="F3451">
        <v>2011</v>
      </c>
      <c r="G3451">
        <v>3.9</v>
      </c>
      <c r="H3451">
        <v>178739</v>
      </c>
      <c r="I3451">
        <v>2450000</v>
      </c>
      <c r="J3451">
        <f t="shared" si="53"/>
        <v>-2271261</v>
      </c>
      <c r="K3451">
        <f>Table1[[#This Row],[Profit]]*100/Table1[[#This Row],[budget]]</f>
        <v>-92.704530612244895</v>
      </c>
      <c r="M3451" t="s">
        <v>6365</v>
      </c>
    </row>
    <row r="3452" spans="1:15" x14ac:dyDescent="0.45">
      <c r="A3452" t="s">
        <v>2523</v>
      </c>
      <c r="B3452">
        <v>81</v>
      </c>
      <c r="C3452" t="s">
        <v>1630</v>
      </c>
      <c r="D3452" t="s">
        <v>6277</v>
      </c>
      <c r="E3452" t="s">
        <v>11</v>
      </c>
      <c r="F3452">
        <v>1997</v>
      </c>
      <c r="G3452">
        <v>6.3</v>
      </c>
      <c r="H3452">
        <v>18195</v>
      </c>
      <c r="I3452">
        <v>250000</v>
      </c>
      <c r="J3452">
        <f t="shared" si="53"/>
        <v>-231805</v>
      </c>
      <c r="K3452">
        <f>Table1[[#This Row],[Profit]]*100/Table1[[#This Row],[budget]]</f>
        <v>-92.721999999999994</v>
      </c>
    </row>
    <row r="3453" spans="1:15" x14ac:dyDescent="0.45">
      <c r="A3453" t="s">
        <v>555</v>
      </c>
      <c r="B3453">
        <v>93</v>
      </c>
      <c r="C3453" t="s">
        <v>556</v>
      </c>
      <c r="D3453" t="s">
        <v>3092</v>
      </c>
      <c r="E3453" t="s">
        <v>11</v>
      </c>
      <c r="F3453">
        <v>2001</v>
      </c>
      <c r="G3453">
        <v>4.7</v>
      </c>
      <c r="H3453">
        <v>5409517</v>
      </c>
      <c r="I3453">
        <v>75000000</v>
      </c>
      <c r="J3453">
        <f t="shared" si="53"/>
        <v>-69590483</v>
      </c>
      <c r="K3453">
        <f>Table1[[#This Row],[Profit]]*100/Table1[[#This Row],[budget]]</f>
        <v>-92.78731066666667</v>
      </c>
      <c r="M3453" t="s">
        <v>302</v>
      </c>
      <c r="N3453" t="s">
        <v>6364</v>
      </c>
    </row>
    <row r="3454" spans="1:15" x14ac:dyDescent="0.45">
      <c r="A3454" t="s">
        <v>1854</v>
      </c>
      <c r="B3454">
        <v>100</v>
      </c>
      <c r="C3454" t="s">
        <v>570</v>
      </c>
      <c r="D3454" t="s">
        <v>5217</v>
      </c>
      <c r="E3454" t="s">
        <v>11</v>
      </c>
      <c r="F3454">
        <v>2005</v>
      </c>
      <c r="G3454">
        <v>7.3</v>
      </c>
      <c r="H3454">
        <v>860002</v>
      </c>
      <c r="I3454">
        <v>12000000</v>
      </c>
      <c r="J3454">
        <f t="shared" si="53"/>
        <v>-11139998</v>
      </c>
      <c r="K3454">
        <f>Table1[[#This Row],[Profit]]*100/Table1[[#This Row],[budget]]</f>
        <v>-92.833316666666661</v>
      </c>
      <c r="M3454" t="s">
        <v>589</v>
      </c>
      <c r="N3454" t="s">
        <v>6363</v>
      </c>
    </row>
    <row r="3455" spans="1:15" x14ac:dyDescent="0.45">
      <c r="A3455" t="s">
        <v>1765</v>
      </c>
      <c r="B3455">
        <v>127</v>
      </c>
      <c r="C3455" t="s">
        <v>241</v>
      </c>
      <c r="D3455" t="s">
        <v>5069</v>
      </c>
      <c r="E3455" t="s">
        <v>11</v>
      </c>
      <c r="F3455">
        <v>1978</v>
      </c>
      <c r="G3455">
        <v>6.5</v>
      </c>
      <c r="H3455">
        <v>1000000</v>
      </c>
      <c r="I3455">
        <v>14000000</v>
      </c>
      <c r="J3455">
        <f t="shared" si="53"/>
        <v>-13000000</v>
      </c>
      <c r="K3455">
        <f>Table1[[#This Row],[Profit]]*100/Table1[[#This Row],[budget]]</f>
        <v>-92.857142857142861</v>
      </c>
      <c r="M3455" t="s">
        <v>178</v>
      </c>
      <c r="N3455" t="s">
        <v>6367</v>
      </c>
    </row>
    <row r="3456" spans="1:15" x14ac:dyDescent="0.45">
      <c r="A3456" t="s">
        <v>2014</v>
      </c>
      <c r="B3456">
        <v>108</v>
      </c>
      <c r="C3456" t="s">
        <v>1279</v>
      </c>
      <c r="D3456" t="s">
        <v>5504</v>
      </c>
      <c r="E3456" t="s">
        <v>11</v>
      </c>
      <c r="F3456">
        <v>2005</v>
      </c>
      <c r="G3456">
        <v>6.5</v>
      </c>
      <c r="H3456">
        <v>568695</v>
      </c>
      <c r="I3456">
        <v>8000000</v>
      </c>
      <c r="J3456">
        <f t="shared" si="53"/>
        <v>-7431305</v>
      </c>
      <c r="K3456">
        <f>Table1[[#This Row],[Profit]]*100/Table1[[#This Row],[budget]]</f>
        <v>-92.891312499999998</v>
      </c>
      <c r="M3456" t="s">
        <v>2286</v>
      </c>
      <c r="N3456" t="s">
        <v>1426</v>
      </c>
    </row>
    <row r="3457" spans="1:15" x14ac:dyDescent="0.45">
      <c r="A3457" t="s">
        <v>2377</v>
      </c>
      <c r="B3457">
        <v>98</v>
      </c>
      <c r="C3457" t="s">
        <v>302</v>
      </c>
      <c r="D3457" t="s">
        <v>6087</v>
      </c>
      <c r="E3457" t="s">
        <v>11</v>
      </c>
      <c r="F3457">
        <v>2015</v>
      </c>
      <c r="G3457">
        <v>6.1</v>
      </c>
      <c r="H3457">
        <v>105943</v>
      </c>
      <c r="I3457">
        <v>1500000</v>
      </c>
      <c r="J3457">
        <f t="shared" si="53"/>
        <v>-1394057</v>
      </c>
      <c r="K3457">
        <f>Table1[[#This Row],[Profit]]*100/Table1[[#This Row],[budget]]</f>
        <v>-92.937133333333335</v>
      </c>
    </row>
    <row r="3458" spans="1:15" x14ac:dyDescent="0.45">
      <c r="A3458" t="s">
        <v>2300</v>
      </c>
      <c r="B3458">
        <v>112</v>
      </c>
      <c r="C3458" t="s">
        <v>19</v>
      </c>
      <c r="D3458" t="s">
        <v>5976</v>
      </c>
      <c r="E3458" t="s">
        <v>11</v>
      </c>
      <c r="F3458">
        <v>2008</v>
      </c>
      <c r="G3458">
        <v>7.6</v>
      </c>
      <c r="H3458">
        <v>173783</v>
      </c>
      <c r="I3458">
        <v>2500000</v>
      </c>
      <c r="J3458">
        <f t="shared" ref="J3458:J3521" si="54">H3458-I3458</f>
        <v>-2326217</v>
      </c>
      <c r="K3458">
        <f>Table1[[#This Row],[Profit]]*100/Table1[[#This Row],[budget]]</f>
        <v>-93.048680000000004</v>
      </c>
    </row>
    <row r="3459" spans="1:15" x14ac:dyDescent="0.45">
      <c r="A3459" t="s">
        <v>1811</v>
      </c>
      <c r="B3459">
        <v>108</v>
      </c>
      <c r="C3459" t="s">
        <v>338</v>
      </c>
      <c r="D3459" t="s">
        <v>5028</v>
      </c>
      <c r="E3459" t="s">
        <v>11</v>
      </c>
      <c r="F3459">
        <v>2010</v>
      </c>
      <c r="G3459">
        <v>6.2</v>
      </c>
      <c r="H3459">
        <v>1039869</v>
      </c>
      <c r="I3459">
        <v>15000000</v>
      </c>
      <c r="J3459">
        <f t="shared" si="54"/>
        <v>-13960131</v>
      </c>
      <c r="K3459">
        <f>Table1[[#This Row],[Profit]]*100/Table1[[#This Row],[budget]]</f>
        <v>-93.067539999999994</v>
      </c>
      <c r="M3459" t="s">
        <v>302</v>
      </c>
      <c r="N3459" t="s">
        <v>6359</v>
      </c>
      <c r="O3459" t="s">
        <v>589</v>
      </c>
    </row>
    <row r="3460" spans="1:15" x14ac:dyDescent="0.45">
      <c r="A3460" t="s">
        <v>2178</v>
      </c>
      <c r="B3460">
        <v>99</v>
      </c>
      <c r="C3460" t="s">
        <v>456</v>
      </c>
      <c r="D3460" t="s">
        <v>5814</v>
      </c>
      <c r="E3460" t="s">
        <v>1268</v>
      </c>
      <c r="F3460">
        <v>2009</v>
      </c>
      <c r="G3460">
        <v>7.3</v>
      </c>
      <c r="H3460">
        <v>274385</v>
      </c>
      <c r="I3460">
        <v>4000000</v>
      </c>
      <c r="J3460">
        <f t="shared" si="54"/>
        <v>-3725615</v>
      </c>
      <c r="K3460">
        <f>Table1[[#This Row],[Profit]]*100/Table1[[#This Row],[budget]]</f>
        <v>-93.140375000000006</v>
      </c>
      <c r="M3460" t="s">
        <v>589</v>
      </c>
    </row>
    <row r="3461" spans="1:15" x14ac:dyDescent="0.45">
      <c r="A3461" t="s">
        <v>1564</v>
      </c>
      <c r="B3461">
        <v>116</v>
      </c>
      <c r="C3461" t="s">
        <v>1565</v>
      </c>
      <c r="D3461" t="s">
        <v>4728</v>
      </c>
      <c r="E3461" t="s">
        <v>11</v>
      </c>
      <c r="F3461">
        <v>1996</v>
      </c>
      <c r="G3461">
        <v>6.3</v>
      </c>
      <c r="H3461">
        <v>1292527</v>
      </c>
      <c r="I3461">
        <v>19000000</v>
      </c>
      <c r="J3461">
        <f t="shared" si="54"/>
        <v>-17707473</v>
      </c>
      <c r="K3461">
        <f>Table1[[#This Row],[Profit]]*100/Table1[[#This Row],[budget]]</f>
        <v>-93.197226315789479</v>
      </c>
      <c r="M3461" t="s">
        <v>589</v>
      </c>
      <c r="N3461" t="s">
        <v>6360</v>
      </c>
      <c r="O3461" t="s">
        <v>1426</v>
      </c>
    </row>
    <row r="3462" spans="1:15" x14ac:dyDescent="0.45">
      <c r="A3462" t="s">
        <v>959</v>
      </c>
      <c r="B3462">
        <v>103</v>
      </c>
      <c r="C3462" t="s">
        <v>1021</v>
      </c>
      <c r="D3462" t="s">
        <v>5864</v>
      </c>
      <c r="E3462" t="s">
        <v>11</v>
      </c>
      <c r="F3462">
        <v>2002</v>
      </c>
      <c r="G3462">
        <v>6.2</v>
      </c>
      <c r="H3462">
        <v>236266</v>
      </c>
      <c r="I3462">
        <v>3500000</v>
      </c>
      <c r="J3462">
        <f t="shared" si="54"/>
        <v>-3263734</v>
      </c>
      <c r="K3462">
        <f>Table1[[#This Row],[Profit]]*100/Table1[[#This Row],[budget]]</f>
        <v>-93.249542857142856</v>
      </c>
      <c r="M3462" t="s">
        <v>589</v>
      </c>
      <c r="N3462" t="s">
        <v>6366</v>
      </c>
    </row>
    <row r="3463" spans="1:15" x14ac:dyDescent="0.45">
      <c r="A3463" t="s">
        <v>509</v>
      </c>
      <c r="B3463">
        <v>81</v>
      </c>
      <c r="C3463" t="s">
        <v>19</v>
      </c>
      <c r="D3463" t="s">
        <v>2672</v>
      </c>
      <c r="E3463" t="s">
        <v>11</v>
      </c>
      <c r="F3463">
        <v>2001</v>
      </c>
      <c r="G3463">
        <v>8</v>
      </c>
      <c r="H3463">
        <v>10762178</v>
      </c>
      <c r="I3463">
        <v>160000000</v>
      </c>
      <c r="J3463">
        <f t="shared" si="54"/>
        <v>-149237822</v>
      </c>
      <c r="K3463">
        <f>Table1[[#This Row],[Profit]]*100/Table1[[#This Row],[budget]]</f>
        <v>-93.273638750000003</v>
      </c>
    </row>
    <row r="3464" spans="1:15" x14ac:dyDescent="0.45">
      <c r="A3464" t="s">
        <v>274</v>
      </c>
      <c r="B3464">
        <v>93</v>
      </c>
      <c r="C3464" t="s">
        <v>302</v>
      </c>
      <c r="D3464" t="s">
        <v>5938</v>
      </c>
      <c r="E3464" t="s">
        <v>11</v>
      </c>
      <c r="F3464">
        <v>2012</v>
      </c>
      <c r="G3464">
        <v>5.3</v>
      </c>
      <c r="H3464">
        <v>200803</v>
      </c>
      <c r="I3464">
        <v>3000000</v>
      </c>
      <c r="J3464">
        <f t="shared" si="54"/>
        <v>-2799197</v>
      </c>
      <c r="K3464">
        <f>Table1[[#This Row],[Profit]]*100/Table1[[#This Row],[budget]]</f>
        <v>-93.306566666666669</v>
      </c>
    </row>
    <row r="3465" spans="1:15" x14ac:dyDescent="0.45">
      <c r="A3465" t="s">
        <v>2389</v>
      </c>
      <c r="B3465">
        <v>97</v>
      </c>
      <c r="C3465" t="s">
        <v>1526</v>
      </c>
      <c r="D3465" t="s">
        <v>6090</v>
      </c>
      <c r="E3465" t="s">
        <v>11</v>
      </c>
      <c r="F3465">
        <v>2005</v>
      </c>
      <c r="G3465">
        <v>3.3</v>
      </c>
      <c r="H3465">
        <v>100358</v>
      </c>
      <c r="I3465">
        <v>1500000</v>
      </c>
      <c r="J3465">
        <f t="shared" si="54"/>
        <v>-1399642</v>
      </c>
      <c r="K3465">
        <f>Table1[[#This Row],[Profit]]*100/Table1[[#This Row],[budget]]</f>
        <v>-93.309466666666665</v>
      </c>
      <c r="M3465" t="s">
        <v>6365</v>
      </c>
      <c r="N3465" t="s">
        <v>2286</v>
      </c>
    </row>
    <row r="3466" spans="1:15" x14ac:dyDescent="0.45">
      <c r="A3466" t="s">
        <v>2107</v>
      </c>
      <c r="B3466">
        <v>90</v>
      </c>
      <c r="C3466" t="s">
        <v>297</v>
      </c>
      <c r="D3466" t="s">
        <v>5673</v>
      </c>
      <c r="E3466" t="s">
        <v>11</v>
      </c>
      <c r="F3466">
        <v>2010</v>
      </c>
      <c r="G3466">
        <v>5.7</v>
      </c>
      <c r="H3466">
        <v>399611</v>
      </c>
      <c r="I3466">
        <v>6000000</v>
      </c>
      <c r="J3466">
        <f t="shared" si="54"/>
        <v>-5600389</v>
      </c>
      <c r="K3466">
        <f>Table1[[#This Row],[Profit]]*100/Table1[[#This Row],[budget]]</f>
        <v>-93.339816666666664</v>
      </c>
      <c r="M3466" t="s">
        <v>589</v>
      </c>
      <c r="N3466" t="s">
        <v>6361</v>
      </c>
    </row>
    <row r="3467" spans="1:15" x14ac:dyDescent="0.45">
      <c r="A3467" t="s">
        <v>2011</v>
      </c>
      <c r="B3467">
        <v>106</v>
      </c>
      <c r="C3467" t="s">
        <v>1068</v>
      </c>
      <c r="D3467" t="s">
        <v>5502</v>
      </c>
      <c r="E3467" t="s">
        <v>11</v>
      </c>
      <c r="F3467">
        <v>1997</v>
      </c>
      <c r="G3467">
        <v>6.8</v>
      </c>
      <c r="H3467">
        <v>532190</v>
      </c>
      <c r="I3467">
        <v>8000000</v>
      </c>
      <c r="J3467">
        <f t="shared" si="54"/>
        <v>-7467810</v>
      </c>
      <c r="K3467">
        <f>Table1[[#This Row],[Profit]]*100/Table1[[#This Row],[budget]]</f>
        <v>-93.347624999999994</v>
      </c>
      <c r="M3467" t="s">
        <v>589</v>
      </c>
      <c r="N3467" t="s">
        <v>2286</v>
      </c>
      <c r="O3467" t="s">
        <v>6361</v>
      </c>
    </row>
    <row r="3468" spans="1:15" x14ac:dyDescent="0.45">
      <c r="A3468" t="s">
        <v>93</v>
      </c>
      <c r="B3468">
        <v>112</v>
      </c>
      <c r="C3468" t="s">
        <v>854</v>
      </c>
      <c r="D3468" t="s">
        <v>6211</v>
      </c>
      <c r="E3468" t="s">
        <v>11</v>
      </c>
      <c r="F3468">
        <v>1973</v>
      </c>
      <c r="G3468">
        <v>7.4</v>
      </c>
      <c r="H3468">
        <v>32645</v>
      </c>
      <c r="I3468">
        <v>500000</v>
      </c>
      <c r="J3468">
        <f t="shared" si="54"/>
        <v>-467355</v>
      </c>
      <c r="K3468">
        <f>Table1[[#This Row],[Profit]]*100/Table1[[#This Row],[budget]]</f>
        <v>-93.471000000000004</v>
      </c>
      <c r="M3468" t="s">
        <v>589</v>
      </c>
      <c r="N3468" t="s">
        <v>2286</v>
      </c>
      <c r="O3468" t="s">
        <v>1426</v>
      </c>
    </row>
    <row r="3469" spans="1:15" x14ac:dyDescent="0.45">
      <c r="A3469" t="s">
        <v>31</v>
      </c>
      <c r="B3469">
        <v>97</v>
      </c>
      <c r="C3469" t="s">
        <v>392</v>
      </c>
      <c r="D3469" t="s">
        <v>5769</v>
      </c>
      <c r="E3469" t="s">
        <v>11</v>
      </c>
      <c r="F3469">
        <v>1996</v>
      </c>
      <c r="G3469">
        <v>6.1</v>
      </c>
      <c r="H3469">
        <v>326308</v>
      </c>
      <c r="I3469">
        <v>5000000</v>
      </c>
      <c r="J3469">
        <f t="shared" si="54"/>
        <v>-4673692</v>
      </c>
      <c r="K3469">
        <f>Table1[[#This Row],[Profit]]*100/Table1[[#This Row],[budget]]</f>
        <v>-93.473839999999996</v>
      </c>
      <c r="M3469" t="s">
        <v>589</v>
      </c>
      <c r="N3469" t="s">
        <v>1426</v>
      </c>
    </row>
    <row r="3470" spans="1:15" x14ac:dyDescent="0.45">
      <c r="A3470" t="s">
        <v>2058</v>
      </c>
      <c r="B3470">
        <v>108</v>
      </c>
      <c r="C3470" t="s">
        <v>302</v>
      </c>
      <c r="D3470" t="s">
        <v>5587</v>
      </c>
      <c r="E3470" t="s">
        <v>11</v>
      </c>
      <c r="F3470">
        <v>2010</v>
      </c>
      <c r="G3470">
        <v>5.9</v>
      </c>
      <c r="H3470">
        <v>453079</v>
      </c>
      <c r="I3470">
        <v>7000000</v>
      </c>
      <c r="J3470">
        <f t="shared" si="54"/>
        <v>-6546921</v>
      </c>
      <c r="K3470">
        <f>Table1[[#This Row],[Profit]]*100/Table1[[#This Row],[budget]]</f>
        <v>-93.527442857142859</v>
      </c>
    </row>
    <row r="3471" spans="1:15" x14ac:dyDescent="0.45">
      <c r="A3471" t="s">
        <v>2447</v>
      </c>
      <c r="B3471">
        <v>100</v>
      </c>
      <c r="C3471" t="s">
        <v>306</v>
      </c>
      <c r="D3471" t="s">
        <v>6236</v>
      </c>
      <c r="E3471" t="s">
        <v>11</v>
      </c>
      <c r="F3471">
        <v>2007</v>
      </c>
      <c r="G3471">
        <v>5.7</v>
      </c>
      <c r="H3471">
        <v>31937</v>
      </c>
      <c r="I3471">
        <v>500000</v>
      </c>
      <c r="J3471">
        <f t="shared" si="54"/>
        <v>-468063</v>
      </c>
      <c r="K3471">
        <f>Table1[[#This Row],[Profit]]*100/Table1[[#This Row],[budget]]</f>
        <v>-93.6126</v>
      </c>
      <c r="M3471" t="s">
        <v>2286</v>
      </c>
    </row>
    <row r="3472" spans="1:15" x14ac:dyDescent="0.45">
      <c r="A3472" t="s">
        <v>1145</v>
      </c>
      <c r="B3472">
        <v>121</v>
      </c>
      <c r="C3472" t="s">
        <v>253</v>
      </c>
      <c r="D3472" t="s">
        <v>3955</v>
      </c>
      <c r="E3472" t="s">
        <v>11</v>
      </c>
      <c r="F3472">
        <v>1997</v>
      </c>
      <c r="G3472">
        <v>6.4</v>
      </c>
      <c r="H3472">
        <v>2221994</v>
      </c>
      <c r="I3472">
        <v>35000000</v>
      </c>
      <c r="J3472">
        <f t="shared" si="54"/>
        <v>-32778006</v>
      </c>
      <c r="K3472">
        <f>Table1[[#This Row],[Profit]]*100/Table1[[#This Row],[budget]]</f>
        <v>-93.651445714285714</v>
      </c>
      <c r="M3472" t="s">
        <v>589</v>
      </c>
      <c r="N3472" t="s">
        <v>1630</v>
      </c>
      <c r="O3472" t="s">
        <v>1426</v>
      </c>
    </row>
    <row r="3473" spans="1:18" x14ac:dyDescent="0.45">
      <c r="A3473" t="s">
        <v>434</v>
      </c>
      <c r="B3473">
        <v>88</v>
      </c>
      <c r="C3473" t="s">
        <v>589</v>
      </c>
      <c r="D3473" t="s">
        <v>6194</v>
      </c>
      <c r="E3473" t="s">
        <v>11</v>
      </c>
      <c r="F3473">
        <v>2002</v>
      </c>
      <c r="G3473">
        <v>6.6</v>
      </c>
      <c r="H3473">
        <v>47329</v>
      </c>
      <c r="I3473">
        <v>750000</v>
      </c>
      <c r="J3473">
        <f t="shared" si="54"/>
        <v>-702671</v>
      </c>
      <c r="K3473">
        <f>Table1[[#This Row],[Profit]]*100/Table1[[#This Row],[budget]]</f>
        <v>-93.689466666666661</v>
      </c>
    </row>
    <row r="3474" spans="1:18" x14ac:dyDescent="0.45">
      <c r="A3474" t="s">
        <v>2239</v>
      </c>
      <c r="B3474">
        <v>101</v>
      </c>
      <c r="C3474" t="s">
        <v>306</v>
      </c>
      <c r="D3474" t="s">
        <v>5877</v>
      </c>
      <c r="E3474" t="s">
        <v>11</v>
      </c>
      <c r="F3474">
        <v>2006</v>
      </c>
      <c r="G3474">
        <v>6.5</v>
      </c>
      <c r="H3474">
        <v>220234</v>
      </c>
      <c r="I3474">
        <v>3500000</v>
      </c>
      <c r="J3474">
        <f t="shared" si="54"/>
        <v>-3279766</v>
      </c>
      <c r="K3474">
        <f>Table1[[#This Row],[Profit]]*100/Table1[[#This Row],[budget]]</f>
        <v>-93.707599999999999</v>
      </c>
      <c r="M3474" t="s">
        <v>2286</v>
      </c>
    </row>
    <row r="3475" spans="1:18" x14ac:dyDescent="0.45">
      <c r="A3475" t="s">
        <v>2439</v>
      </c>
      <c r="B3475">
        <v>97</v>
      </c>
      <c r="C3475" t="s">
        <v>341</v>
      </c>
      <c r="D3475" t="s">
        <v>6162</v>
      </c>
      <c r="E3475" t="s">
        <v>11</v>
      </c>
      <c r="F3475">
        <v>2015</v>
      </c>
      <c r="G3475">
        <v>5.5</v>
      </c>
      <c r="H3475">
        <v>62480</v>
      </c>
      <c r="I3475">
        <v>1000000</v>
      </c>
      <c r="J3475">
        <f t="shared" si="54"/>
        <v>-937520</v>
      </c>
      <c r="K3475">
        <f>Table1[[#This Row],[Profit]]*100/Table1[[#This Row],[budget]]</f>
        <v>-93.751999999999995</v>
      </c>
      <c r="M3475" t="s">
        <v>1630</v>
      </c>
    </row>
    <row r="3476" spans="1:18" x14ac:dyDescent="0.45">
      <c r="A3476" t="s">
        <v>2339</v>
      </c>
      <c r="B3476">
        <v>91</v>
      </c>
      <c r="C3476" t="s">
        <v>2340</v>
      </c>
      <c r="D3476" t="s">
        <v>6032</v>
      </c>
      <c r="E3476" t="s">
        <v>11</v>
      </c>
      <c r="F3476">
        <v>1998</v>
      </c>
      <c r="G3476">
        <v>6.7</v>
      </c>
      <c r="H3476">
        <v>124494</v>
      </c>
      <c r="I3476">
        <v>2000000</v>
      </c>
      <c r="J3476">
        <f t="shared" si="54"/>
        <v>-1875506</v>
      </c>
      <c r="K3476">
        <f>Table1[[#This Row],[Profit]]*100/Table1[[#This Row],[budget]]</f>
        <v>-93.775300000000001</v>
      </c>
      <c r="M3476" t="s">
        <v>178</v>
      </c>
      <c r="N3476" t="s">
        <v>302</v>
      </c>
      <c r="O3476" t="s">
        <v>589</v>
      </c>
      <c r="P3476" t="s">
        <v>6360</v>
      </c>
      <c r="Q3476" t="s">
        <v>1630</v>
      </c>
    </row>
    <row r="3477" spans="1:18" x14ac:dyDescent="0.45">
      <c r="A3477" t="s">
        <v>825</v>
      </c>
      <c r="B3477">
        <v>132</v>
      </c>
      <c r="C3477" t="s">
        <v>1378</v>
      </c>
      <c r="D3477" t="s">
        <v>4175</v>
      </c>
      <c r="E3477" t="s">
        <v>11</v>
      </c>
      <c r="F3477">
        <v>2015</v>
      </c>
      <c r="G3477">
        <v>7</v>
      </c>
      <c r="H3477">
        <v>1865774</v>
      </c>
      <c r="I3477">
        <v>30000000</v>
      </c>
      <c r="J3477">
        <f t="shared" si="54"/>
        <v>-28134226</v>
      </c>
      <c r="K3477">
        <f>Table1[[#This Row],[Profit]]*100/Table1[[#This Row],[budget]]</f>
        <v>-93.780753333333337</v>
      </c>
      <c r="M3477" t="s">
        <v>6359</v>
      </c>
      <c r="N3477" t="s">
        <v>589</v>
      </c>
      <c r="O3477" t="s">
        <v>6367</v>
      </c>
      <c r="P3477" t="s">
        <v>1426</v>
      </c>
    </row>
    <row r="3478" spans="1:18" x14ac:dyDescent="0.45">
      <c r="A3478" t="s">
        <v>737</v>
      </c>
      <c r="B3478">
        <v>92</v>
      </c>
      <c r="C3478" t="s">
        <v>1392</v>
      </c>
      <c r="D3478" t="s">
        <v>4402</v>
      </c>
      <c r="E3478" t="s">
        <v>11</v>
      </c>
      <c r="F3478">
        <v>2005</v>
      </c>
      <c r="G3478">
        <v>2.9</v>
      </c>
      <c r="H3478">
        <v>1550000</v>
      </c>
      <c r="I3478">
        <v>25000000</v>
      </c>
      <c r="J3478">
        <f t="shared" si="54"/>
        <v>-23450000</v>
      </c>
      <c r="K3478">
        <f>Table1[[#This Row],[Profit]]*100/Table1[[#This Row],[budget]]</f>
        <v>-93.8</v>
      </c>
      <c r="M3478" t="s">
        <v>178</v>
      </c>
      <c r="N3478" t="s">
        <v>6364</v>
      </c>
      <c r="O3478" t="s">
        <v>999</v>
      </c>
    </row>
    <row r="3479" spans="1:18" x14ac:dyDescent="0.45">
      <c r="A3479" t="s">
        <v>2338</v>
      </c>
      <c r="B3479">
        <v>96</v>
      </c>
      <c r="C3479" t="s">
        <v>456</v>
      </c>
      <c r="D3479" t="s">
        <v>5685</v>
      </c>
      <c r="E3479" t="s">
        <v>11</v>
      </c>
      <c r="F3479">
        <v>2004</v>
      </c>
      <c r="G3479">
        <v>7</v>
      </c>
      <c r="H3479">
        <v>371081</v>
      </c>
      <c r="I3479">
        <v>6000000</v>
      </c>
      <c r="J3479">
        <f t="shared" si="54"/>
        <v>-5628919</v>
      </c>
      <c r="K3479">
        <f>Table1[[#This Row],[Profit]]*100/Table1[[#This Row],[budget]]</f>
        <v>-93.815316666666661</v>
      </c>
      <c r="M3479" t="s">
        <v>589</v>
      </c>
    </row>
    <row r="3480" spans="1:18" x14ac:dyDescent="0.45">
      <c r="A3480" t="s">
        <v>2060</v>
      </c>
      <c r="B3480">
        <v>125</v>
      </c>
      <c r="C3480" t="s">
        <v>1593</v>
      </c>
      <c r="D3480" t="s">
        <v>5030</v>
      </c>
      <c r="E3480" t="s">
        <v>1268</v>
      </c>
      <c r="F3480">
        <v>1999</v>
      </c>
      <c r="G3480">
        <v>7.3</v>
      </c>
      <c r="H3480">
        <v>927107</v>
      </c>
      <c r="I3480">
        <v>15000000</v>
      </c>
      <c r="J3480">
        <f t="shared" si="54"/>
        <v>-14072893</v>
      </c>
      <c r="K3480">
        <f>Table1[[#This Row],[Profit]]*100/Table1[[#This Row],[budget]]</f>
        <v>-93.81928666666667</v>
      </c>
      <c r="M3480" t="s">
        <v>589</v>
      </c>
      <c r="N3480" t="s">
        <v>2286</v>
      </c>
      <c r="O3480" t="s">
        <v>6368</v>
      </c>
    </row>
    <row r="3481" spans="1:18" x14ac:dyDescent="0.45">
      <c r="A3481" t="s">
        <v>1782</v>
      </c>
      <c r="B3481">
        <v>90</v>
      </c>
      <c r="C3481" t="s">
        <v>456</v>
      </c>
      <c r="D3481" t="s">
        <v>6086</v>
      </c>
      <c r="E3481" t="s">
        <v>11</v>
      </c>
      <c r="F3481">
        <v>2005</v>
      </c>
      <c r="G3481">
        <v>4.3</v>
      </c>
      <c r="H3481">
        <v>92362</v>
      </c>
      <c r="I3481">
        <v>1500000</v>
      </c>
      <c r="J3481">
        <f t="shared" si="54"/>
        <v>-1407638</v>
      </c>
      <c r="K3481">
        <f>Table1[[#This Row],[Profit]]*100/Table1[[#This Row],[budget]]</f>
        <v>-93.842533333333336</v>
      </c>
      <c r="M3481" t="s">
        <v>589</v>
      </c>
    </row>
    <row r="3482" spans="1:18" x14ac:dyDescent="0.45">
      <c r="A3482" t="s">
        <v>1245</v>
      </c>
      <c r="B3482">
        <v>98</v>
      </c>
      <c r="C3482" t="s">
        <v>1398</v>
      </c>
      <c r="D3482" t="s">
        <v>4412</v>
      </c>
      <c r="E3482" t="s">
        <v>11</v>
      </c>
      <c r="F3482">
        <v>2016</v>
      </c>
      <c r="G3482">
        <v>5.8</v>
      </c>
      <c r="H3482">
        <v>1512815</v>
      </c>
      <c r="I3482">
        <v>25000000</v>
      </c>
      <c r="J3482">
        <f t="shared" si="54"/>
        <v>-23487185</v>
      </c>
      <c r="K3482">
        <f>Table1[[#This Row],[Profit]]*100/Table1[[#This Row],[budget]]</f>
        <v>-93.948740000000001</v>
      </c>
      <c r="M3482" t="s">
        <v>589</v>
      </c>
      <c r="N3482" t="s">
        <v>1910</v>
      </c>
    </row>
    <row r="3483" spans="1:18" x14ac:dyDescent="0.45">
      <c r="A3483" t="s">
        <v>237</v>
      </c>
      <c r="B3483">
        <v>89</v>
      </c>
      <c r="C3483" t="s">
        <v>306</v>
      </c>
      <c r="D3483" t="s">
        <v>5375</v>
      </c>
      <c r="E3483" t="s">
        <v>11</v>
      </c>
      <c r="F3483">
        <v>2002</v>
      </c>
      <c r="G3483">
        <v>3.6</v>
      </c>
      <c r="H3483">
        <v>598645</v>
      </c>
      <c r="I3483">
        <v>10000000</v>
      </c>
      <c r="J3483">
        <f t="shared" si="54"/>
        <v>-9401355</v>
      </c>
      <c r="K3483">
        <f>Table1[[#This Row],[Profit]]*100/Table1[[#This Row],[budget]]</f>
        <v>-94.013549999999995</v>
      </c>
      <c r="M3483" t="s">
        <v>2286</v>
      </c>
    </row>
    <row r="3484" spans="1:18" x14ac:dyDescent="0.45">
      <c r="A3484" t="s">
        <v>2112</v>
      </c>
      <c r="B3484">
        <v>111</v>
      </c>
      <c r="C3484" t="s">
        <v>88</v>
      </c>
      <c r="D3484" t="s">
        <v>2618</v>
      </c>
      <c r="E3484" t="s">
        <v>1739</v>
      </c>
      <c r="F3484">
        <v>2005</v>
      </c>
      <c r="G3484">
        <v>7.1</v>
      </c>
      <c r="H3484">
        <v>11905519</v>
      </c>
      <c r="I3484">
        <v>200000000</v>
      </c>
      <c r="J3484">
        <f t="shared" si="54"/>
        <v>-188094481</v>
      </c>
      <c r="K3484">
        <f>Table1[[#This Row],[Profit]]*100/Table1[[#This Row],[budget]]</f>
        <v>-94.047240500000001</v>
      </c>
      <c r="M3484" t="s">
        <v>6359</v>
      </c>
      <c r="N3484" t="s">
        <v>589</v>
      </c>
      <c r="O3484" t="s">
        <v>1426</v>
      </c>
    </row>
    <row r="3485" spans="1:18" x14ac:dyDescent="0.45">
      <c r="A3485" t="s">
        <v>1236</v>
      </c>
      <c r="B3485">
        <v>107</v>
      </c>
      <c r="C3485" t="s">
        <v>253</v>
      </c>
      <c r="D3485" t="s">
        <v>4677</v>
      </c>
      <c r="E3485" t="s">
        <v>11</v>
      </c>
      <c r="F3485">
        <v>2002</v>
      </c>
      <c r="G3485">
        <v>7.5</v>
      </c>
      <c r="H3485">
        <v>1190018</v>
      </c>
      <c r="I3485">
        <v>20000000</v>
      </c>
      <c r="J3485">
        <f t="shared" si="54"/>
        <v>-18809982</v>
      </c>
      <c r="K3485">
        <f>Table1[[#This Row],[Profit]]*100/Table1[[#This Row],[budget]]</f>
        <v>-94.049909999999997</v>
      </c>
      <c r="M3485" t="s">
        <v>589</v>
      </c>
      <c r="N3485" t="s">
        <v>1630</v>
      </c>
      <c r="O3485" t="s">
        <v>1426</v>
      </c>
    </row>
    <row r="3486" spans="1:18" x14ac:dyDescent="0.45">
      <c r="A3486" t="s">
        <v>2452</v>
      </c>
      <c r="B3486">
        <v>93</v>
      </c>
      <c r="C3486" t="s">
        <v>302</v>
      </c>
      <c r="D3486" t="s">
        <v>6203</v>
      </c>
      <c r="E3486" t="s">
        <v>11</v>
      </c>
      <c r="F3486">
        <v>2014</v>
      </c>
      <c r="G3486">
        <v>5.0999999999999996</v>
      </c>
      <c r="H3486">
        <v>35688</v>
      </c>
      <c r="I3486">
        <v>600000</v>
      </c>
      <c r="J3486">
        <f t="shared" si="54"/>
        <v>-564312</v>
      </c>
      <c r="K3486">
        <f>Table1[[#This Row],[Profit]]*100/Table1[[#This Row],[budget]]</f>
        <v>-94.052000000000007</v>
      </c>
    </row>
    <row r="3487" spans="1:18" x14ac:dyDescent="0.45">
      <c r="A3487" t="s">
        <v>2164</v>
      </c>
      <c r="B3487">
        <v>98</v>
      </c>
      <c r="C3487" t="s">
        <v>909</v>
      </c>
      <c r="D3487" t="s">
        <v>5766</v>
      </c>
      <c r="E3487" t="s">
        <v>11</v>
      </c>
      <c r="F3487">
        <v>2003</v>
      </c>
      <c r="G3487">
        <v>6.3</v>
      </c>
      <c r="H3487">
        <v>296665</v>
      </c>
      <c r="I3487">
        <v>5000000</v>
      </c>
      <c r="J3487">
        <f t="shared" si="54"/>
        <v>-4703335</v>
      </c>
      <c r="K3487">
        <f>Table1[[#This Row],[Profit]]*100/Table1[[#This Row],[budget]]</f>
        <v>-94.066699999999997</v>
      </c>
      <c r="M3487" t="s">
        <v>6359</v>
      </c>
      <c r="N3487" t="s">
        <v>589</v>
      </c>
      <c r="O3487" t="s">
        <v>1426</v>
      </c>
    </row>
    <row r="3488" spans="1:18" x14ac:dyDescent="0.45">
      <c r="A3488" t="s">
        <v>1108</v>
      </c>
      <c r="B3488">
        <v>107</v>
      </c>
      <c r="C3488" t="s">
        <v>1552</v>
      </c>
      <c r="D3488" t="s">
        <v>4681</v>
      </c>
      <c r="E3488" t="s">
        <v>11</v>
      </c>
      <c r="F3488">
        <v>2010</v>
      </c>
      <c r="G3488">
        <v>5.0999999999999996</v>
      </c>
      <c r="H3488">
        <v>1183354</v>
      </c>
      <c r="I3488">
        <v>20000000</v>
      </c>
      <c r="J3488">
        <f t="shared" si="54"/>
        <v>-18816646</v>
      </c>
      <c r="K3488">
        <f>Table1[[#This Row],[Profit]]*100/Table1[[#This Row],[budget]]</f>
        <v>-94.08323</v>
      </c>
      <c r="M3488" t="s">
        <v>302</v>
      </c>
      <c r="N3488" t="s">
        <v>6359</v>
      </c>
      <c r="O3488" t="s">
        <v>6364</v>
      </c>
      <c r="P3488" t="s">
        <v>999</v>
      </c>
      <c r="Q3488" t="s">
        <v>6366</v>
      </c>
      <c r="R3488" t="s">
        <v>1630</v>
      </c>
    </row>
    <row r="3489" spans="1:15" x14ac:dyDescent="0.45">
      <c r="A3489" t="s">
        <v>1100</v>
      </c>
      <c r="B3489">
        <v>105</v>
      </c>
      <c r="C3489" t="s">
        <v>1101</v>
      </c>
      <c r="D3489" t="s">
        <v>3865</v>
      </c>
      <c r="E3489" t="s">
        <v>1102</v>
      </c>
      <c r="F3489">
        <v>2015</v>
      </c>
      <c r="G3489">
        <v>7.2</v>
      </c>
      <c r="H3489">
        <v>2126511</v>
      </c>
      <c r="I3489">
        <v>36000000</v>
      </c>
      <c r="J3489">
        <f t="shared" si="54"/>
        <v>-33873489</v>
      </c>
      <c r="K3489">
        <f>Table1[[#This Row],[Profit]]*100/Table1[[#This Row],[budget]]</f>
        <v>-94.093024999999997</v>
      </c>
      <c r="M3489" t="s">
        <v>6358</v>
      </c>
      <c r="N3489" t="s">
        <v>589</v>
      </c>
      <c r="O3489" t="s">
        <v>6367</v>
      </c>
    </row>
    <row r="3490" spans="1:15" x14ac:dyDescent="0.45">
      <c r="A3490" t="s">
        <v>1947</v>
      </c>
      <c r="B3490">
        <v>107</v>
      </c>
      <c r="C3490" t="s">
        <v>314</v>
      </c>
      <c r="D3490" t="s">
        <v>5376</v>
      </c>
      <c r="E3490" t="s">
        <v>11</v>
      </c>
      <c r="F3490">
        <v>2008</v>
      </c>
      <c r="G3490">
        <v>5.7</v>
      </c>
      <c r="H3490">
        <v>578527</v>
      </c>
      <c r="I3490">
        <v>10000000</v>
      </c>
      <c r="J3490">
        <f t="shared" si="54"/>
        <v>-9421473</v>
      </c>
      <c r="K3490">
        <f>Table1[[#This Row],[Profit]]*100/Table1[[#This Row],[budget]]</f>
        <v>-94.214730000000003</v>
      </c>
      <c r="M3490" t="s">
        <v>302</v>
      </c>
      <c r="N3490" t="s">
        <v>1426</v>
      </c>
    </row>
    <row r="3491" spans="1:15" x14ac:dyDescent="0.45">
      <c r="A3491" t="s">
        <v>1826</v>
      </c>
      <c r="B3491">
        <v>118</v>
      </c>
      <c r="C3491" t="s">
        <v>1752</v>
      </c>
      <c r="D3491" t="s">
        <v>5077</v>
      </c>
      <c r="E3491" t="s">
        <v>11</v>
      </c>
      <c r="F3491">
        <v>1981</v>
      </c>
      <c r="G3491">
        <v>5.2</v>
      </c>
      <c r="H3491">
        <v>800000</v>
      </c>
      <c r="I3491">
        <v>14000000</v>
      </c>
      <c r="J3491">
        <f t="shared" si="54"/>
        <v>-13200000</v>
      </c>
      <c r="K3491">
        <f>Table1[[#This Row],[Profit]]*100/Table1[[#This Row],[budget]]</f>
        <v>-94.285714285714292</v>
      </c>
      <c r="M3491" t="s">
        <v>6366</v>
      </c>
      <c r="N3491" t="s">
        <v>1426</v>
      </c>
    </row>
    <row r="3492" spans="1:15" x14ac:dyDescent="0.45">
      <c r="A3492" t="s">
        <v>1949</v>
      </c>
      <c r="B3492">
        <v>111</v>
      </c>
      <c r="C3492" t="s">
        <v>456</v>
      </c>
      <c r="D3492" t="s">
        <v>5806</v>
      </c>
      <c r="E3492" t="s">
        <v>11</v>
      </c>
      <c r="F3492">
        <v>2004</v>
      </c>
      <c r="G3492">
        <v>7.3</v>
      </c>
      <c r="H3492">
        <v>228524</v>
      </c>
      <c r="I3492">
        <v>4000000</v>
      </c>
      <c r="J3492">
        <f t="shared" si="54"/>
        <v>-3771476</v>
      </c>
      <c r="K3492">
        <f>Table1[[#This Row],[Profit]]*100/Table1[[#This Row],[budget]]</f>
        <v>-94.286900000000003</v>
      </c>
      <c r="M3492" t="s">
        <v>589</v>
      </c>
    </row>
    <row r="3493" spans="1:15" x14ac:dyDescent="0.45">
      <c r="A3493" t="s">
        <v>2470</v>
      </c>
      <c r="B3493">
        <v>102</v>
      </c>
      <c r="C3493" t="s">
        <v>19</v>
      </c>
      <c r="D3493" t="s">
        <v>6262</v>
      </c>
      <c r="E3493" t="s">
        <v>11</v>
      </c>
      <c r="F3493">
        <v>2001</v>
      </c>
      <c r="G3493">
        <v>7.6</v>
      </c>
      <c r="H3493">
        <v>16892</v>
      </c>
      <c r="I3493">
        <v>300000</v>
      </c>
      <c r="J3493">
        <f t="shared" si="54"/>
        <v>-283108</v>
      </c>
      <c r="K3493">
        <f>Table1[[#This Row],[Profit]]*100/Table1[[#This Row],[budget]]</f>
        <v>-94.36933333333333</v>
      </c>
    </row>
    <row r="3494" spans="1:15" x14ac:dyDescent="0.45">
      <c r="A3494" t="s">
        <v>2056</v>
      </c>
      <c r="B3494">
        <v>106</v>
      </c>
      <c r="C3494" t="s">
        <v>589</v>
      </c>
      <c r="D3494" t="s">
        <v>5584</v>
      </c>
      <c r="E3494" t="s">
        <v>11</v>
      </c>
      <c r="F3494">
        <v>2010</v>
      </c>
      <c r="G3494">
        <v>7.1</v>
      </c>
      <c r="H3494">
        <v>382946</v>
      </c>
      <c r="I3494">
        <v>7000000</v>
      </c>
      <c r="J3494">
        <f t="shared" si="54"/>
        <v>-6617054</v>
      </c>
      <c r="K3494">
        <f>Table1[[#This Row],[Profit]]*100/Table1[[#This Row],[budget]]</f>
        <v>-94.529342857142851</v>
      </c>
    </row>
    <row r="3495" spans="1:15" x14ac:dyDescent="0.45">
      <c r="A3495" t="s">
        <v>1547</v>
      </c>
      <c r="B3495">
        <v>88</v>
      </c>
      <c r="C3495" t="s">
        <v>1370</v>
      </c>
      <c r="D3495" t="s">
        <v>4678</v>
      </c>
      <c r="E3495" t="s">
        <v>11</v>
      </c>
      <c r="F3495">
        <v>2012</v>
      </c>
      <c r="G3495">
        <v>6.7</v>
      </c>
      <c r="H3495">
        <v>1064277</v>
      </c>
      <c r="I3495">
        <v>20000000</v>
      </c>
      <c r="J3495">
        <f t="shared" si="54"/>
        <v>-18935723</v>
      </c>
      <c r="K3495">
        <f>Table1[[#This Row],[Profit]]*100/Table1[[#This Row],[budget]]</f>
        <v>-94.678614999999994</v>
      </c>
      <c r="M3495" t="s">
        <v>6363</v>
      </c>
      <c r="N3495" t="s">
        <v>6364</v>
      </c>
      <c r="O3495" t="s">
        <v>6365</v>
      </c>
    </row>
    <row r="3496" spans="1:15" x14ac:dyDescent="0.45">
      <c r="A3496" t="s">
        <v>111</v>
      </c>
      <c r="B3496">
        <v>122</v>
      </c>
      <c r="C3496" t="s">
        <v>48</v>
      </c>
      <c r="D3496" t="s">
        <v>5291</v>
      </c>
      <c r="E3496" t="s">
        <v>11</v>
      </c>
      <c r="F3496">
        <v>2015</v>
      </c>
      <c r="G3496">
        <v>5.3</v>
      </c>
      <c r="H3496">
        <v>531009</v>
      </c>
      <c r="I3496">
        <v>10000000</v>
      </c>
      <c r="J3496">
        <f t="shared" si="54"/>
        <v>-9468991</v>
      </c>
      <c r="K3496">
        <f>Table1[[#This Row],[Profit]]*100/Table1[[#This Row],[budget]]</f>
        <v>-94.689909999999998</v>
      </c>
      <c r="M3496" t="s">
        <v>2286</v>
      </c>
    </row>
    <row r="3497" spans="1:15" x14ac:dyDescent="0.45">
      <c r="A3497" t="s">
        <v>2457</v>
      </c>
      <c r="B3497">
        <v>95</v>
      </c>
      <c r="C3497" t="s">
        <v>1044</v>
      </c>
      <c r="D3497" t="s">
        <v>6215</v>
      </c>
      <c r="E3497" t="s">
        <v>11</v>
      </c>
      <c r="F3497">
        <v>2011</v>
      </c>
      <c r="G3497">
        <v>6.3</v>
      </c>
      <c r="H3497">
        <v>26297</v>
      </c>
      <c r="I3497">
        <v>500000</v>
      </c>
      <c r="J3497">
        <f t="shared" si="54"/>
        <v>-473703</v>
      </c>
      <c r="K3497">
        <f>Table1[[#This Row],[Profit]]*100/Table1[[#This Row],[budget]]</f>
        <v>-94.740600000000001</v>
      </c>
      <c r="M3497" t="s">
        <v>999</v>
      </c>
      <c r="N3497" t="s">
        <v>1426</v>
      </c>
    </row>
    <row r="3498" spans="1:15" x14ac:dyDescent="0.45">
      <c r="A3498" t="s">
        <v>840</v>
      </c>
      <c r="B3498">
        <v>91</v>
      </c>
      <c r="C3498" t="s">
        <v>1135</v>
      </c>
      <c r="D3498" t="s">
        <v>6188</v>
      </c>
      <c r="E3498" t="s">
        <v>2123</v>
      </c>
      <c r="F3498">
        <v>2009</v>
      </c>
      <c r="G3498">
        <v>6.4</v>
      </c>
      <c r="H3498">
        <v>41709</v>
      </c>
      <c r="I3498">
        <v>800000</v>
      </c>
      <c r="J3498">
        <f t="shared" si="54"/>
        <v>-758291</v>
      </c>
      <c r="K3498">
        <f>Table1[[#This Row],[Profit]]*100/Table1[[#This Row],[budget]]</f>
        <v>-94.786375000000007</v>
      </c>
      <c r="M3498" t="s">
        <v>999</v>
      </c>
    </row>
    <row r="3499" spans="1:15" x14ac:dyDescent="0.45">
      <c r="A3499" t="s">
        <v>2403</v>
      </c>
      <c r="B3499">
        <v>110</v>
      </c>
      <c r="C3499" t="s">
        <v>518</v>
      </c>
      <c r="D3499" t="s">
        <v>6119</v>
      </c>
      <c r="E3499" t="s">
        <v>11</v>
      </c>
      <c r="F3499">
        <v>2010</v>
      </c>
      <c r="G3499">
        <v>6.1</v>
      </c>
      <c r="H3499">
        <v>56129</v>
      </c>
      <c r="I3499">
        <v>1100000</v>
      </c>
      <c r="J3499">
        <f t="shared" si="54"/>
        <v>-1043871</v>
      </c>
      <c r="K3499">
        <f>Table1[[#This Row],[Profit]]*100/Table1[[#This Row],[budget]]</f>
        <v>-94.897363636363636</v>
      </c>
      <c r="M3499" t="s">
        <v>1426</v>
      </c>
    </row>
    <row r="3500" spans="1:15" x14ac:dyDescent="0.45">
      <c r="A3500" t="s">
        <v>2015</v>
      </c>
      <c r="B3500">
        <v>99</v>
      </c>
      <c r="C3500" t="s">
        <v>359</v>
      </c>
      <c r="D3500" t="s">
        <v>5505</v>
      </c>
      <c r="E3500" t="s">
        <v>11</v>
      </c>
      <c r="F3500">
        <v>2007</v>
      </c>
      <c r="G3500">
        <v>6.4</v>
      </c>
      <c r="H3500">
        <v>398420</v>
      </c>
      <c r="I3500">
        <v>8000000</v>
      </c>
      <c r="J3500">
        <f t="shared" si="54"/>
        <v>-7601580</v>
      </c>
      <c r="K3500">
        <f>Table1[[#This Row],[Profit]]*100/Table1[[#This Row],[budget]]</f>
        <v>-95.019750000000002</v>
      </c>
      <c r="M3500" t="s">
        <v>589</v>
      </c>
    </row>
    <row r="3501" spans="1:15" x14ac:dyDescent="0.45">
      <c r="A3501" t="s">
        <v>2170</v>
      </c>
      <c r="B3501">
        <v>90</v>
      </c>
      <c r="C3501" t="s">
        <v>589</v>
      </c>
      <c r="D3501" t="s">
        <v>6002</v>
      </c>
      <c r="E3501" t="s">
        <v>11</v>
      </c>
      <c r="F3501">
        <v>1998</v>
      </c>
      <c r="G3501">
        <v>6.2</v>
      </c>
      <c r="H3501">
        <v>99147</v>
      </c>
      <c r="I3501">
        <v>2000000</v>
      </c>
      <c r="J3501">
        <f t="shared" si="54"/>
        <v>-1900853</v>
      </c>
      <c r="K3501">
        <f>Table1[[#This Row],[Profit]]*100/Table1[[#This Row],[budget]]</f>
        <v>-95.042649999999995</v>
      </c>
    </row>
    <row r="3502" spans="1:15" x14ac:dyDescent="0.45">
      <c r="A3502" t="s">
        <v>2395</v>
      </c>
      <c r="B3502">
        <v>88</v>
      </c>
      <c r="C3502" t="s">
        <v>1001</v>
      </c>
      <c r="D3502" t="s">
        <v>6112</v>
      </c>
      <c r="E3502" t="s">
        <v>11</v>
      </c>
      <c r="F3502">
        <v>2001</v>
      </c>
      <c r="G3502">
        <v>6.1</v>
      </c>
      <c r="H3502">
        <v>58936</v>
      </c>
      <c r="I3502">
        <v>1200000</v>
      </c>
      <c r="J3502">
        <f t="shared" si="54"/>
        <v>-1141064</v>
      </c>
      <c r="K3502">
        <f>Table1[[#This Row],[Profit]]*100/Table1[[#This Row],[budget]]</f>
        <v>-95.088666666666668</v>
      </c>
      <c r="M3502" t="s">
        <v>6360</v>
      </c>
    </row>
    <row r="3503" spans="1:15" x14ac:dyDescent="0.45">
      <c r="A3503" t="s">
        <v>1506</v>
      </c>
      <c r="B3503">
        <v>85</v>
      </c>
      <c r="C3503" t="s">
        <v>562</v>
      </c>
      <c r="D3503" t="s">
        <v>5377</v>
      </c>
      <c r="E3503" t="s">
        <v>1102</v>
      </c>
      <c r="F3503">
        <v>2001</v>
      </c>
      <c r="G3503">
        <v>7.3</v>
      </c>
      <c r="H3503">
        <v>488872</v>
      </c>
      <c r="I3503">
        <v>10000000</v>
      </c>
      <c r="J3503">
        <f t="shared" si="54"/>
        <v>-9511128</v>
      </c>
      <c r="K3503">
        <f>Table1[[#This Row],[Profit]]*100/Table1[[#This Row],[budget]]</f>
        <v>-95.111279999999994</v>
      </c>
      <c r="M3503" t="s">
        <v>302</v>
      </c>
      <c r="N3503" t="s">
        <v>6361</v>
      </c>
    </row>
    <row r="3504" spans="1:15" x14ac:dyDescent="0.45">
      <c r="A3504" t="s">
        <v>1315</v>
      </c>
      <c r="B3504">
        <v>101</v>
      </c>
      <c r="C3504" t="s">
        <v>392</v>
      </c>
      <c r="D3504" t="s">
        <v>4488</v>
      </c>
      <c r="E3504" t="s">
        <v>11</v>
      </c>
      <c r="F3504">
        <v>1996</v>
      </c>
      <c r="G3504">
        <v>6.1</v>
      </c>
      <c r="H3504">
        <v>1075288</v>
      </c>
      <c r="I3504">
        <v>22000000</v>
      </c>
      <c r="J3504">
        <f t="shared" si="54"/>
        <v>-20924712</v>
      </c>
      <c r="K3504">
        <f>Table1[[#This Row],[Profit]]*100/Table1[[#This Row],[budget]]</f>
        <v>-95.112327272727271</v>
      </c>
      <c r="M3504" t="s">
        <v>589</v>
      </c>
      <c r="N3504" t="s">
        <v>1426</v>
      </c>
    </row>
    <row r="3505" spans="1:16" x14ac:dyDescent="0.45">
      <c r="A3505" t="s">
        <v>948</v>
      </c>
      <c r="B3505">
        <v>103</v>
      </c>
      <c r="C3505" t="s">
        <v>17</v>
      </c>
      <c r="D3505" t="s">
        <v>3627</v>
      </c>
      <c r="E3505" t="s">
        <v>11</v>
      </c>
      <c r="F3505">
        <v>1997</v>
      </c>
      <c r="G3505">
        <v>4.9000000000000004</v>
      </c>
      <c r="H3505">
        <v>2154540</v>
      </c>
      <c r="I3505">
        <v>45000000</v>
      </c>
      <c r="J3505">
        <f t="shared" si="54"/>
        <v>-42845460</v>
      </c>
      <c r="K3505">
        <f>Table1[[#This Row],[Profit]]*100/Table1[[#This Row],[budget]]</f>
        <v>-95.212133333333327</v>
      </c>
      <c r="M3505" t="s">
        <v>1426</v>
      </c>
    </row>
    <row r="3506" spans="1:16" x14ac:dyDescent="0.45">
      <c r="A3506" t="s">
        <v>1436</v>
      </c>
      <c r="B3506">
        <v>116</v>
      </c>
      <c r="C3506" t="s">
        <v>1437</v>
      </c>
      <c r="D3506" t="s">
        <v>4513</v>
      </c>
      <c r="E3506" t="s">
        <v>265</v>
      </c>
      <c r="F3506">
        <v>2005</v>
      </c>
      <c r="G3506">
        <v>7.8</v>
      </c>
      <c r="H3506">
        <v>1050445</v>
      </c>
      <c r="I3506">
        <v>22000000</v>
      </c>
      <c r="J3506">
        <f t="shared" si="54"/>
        <v>-20949555</v>
      </c>
      <c r="K3506">
        <f>Table1[[#This Row],[Profit]]*100/Table1[[#This Row],[budget]]</f>
        <v>-95.225250000000003</v>
      </c>
      <c r="M3506" t="s">
        <v>6367</v>
      </c>
      <c r="N3506" t="s">
        <v>6360</v>
      </c>
      <c r="O3506" t="s">
        <v>2286</v>
      </c>
      <c r="P3506" t="s">
        <v>6368</v>
      </c>
    </row>
    <row r="3507" spans="1:16" x14ac:dyDescent="0.45">
      <c r="A3507" t="s">
        <v>1299</v>
      </c>
      <c r="B3507">
        <v>107</v>
      </c>
      <c r="C3507" t="s">
        <v>589</v>
      </c>
      <c r="D3507" t="s">
        <v>4405</v>
      </c>
      <c r="E3507" t="s">
        <v>11</v>
      </c>
      <c r="F3507">
        <v>2008</v>
      </c>
      <c r="G3507">
        <v>6.8</v>
      </c>
      <c r="H3507">
        <v>1186957</v>
      </c>
      <c r="I3507">
        <v>25000000</v>
      </c>
      <c r="J3507">
        <f t="shared" si="54"/>
        <v>-23813043</v>
      </c>
      <c r="K3507">
        <f>Table1[[#This Row],[Profit]]*100/Table1[[#This Row],[budget]]</f>
        <v>-95.252172000000002</v>
      </c>
    </row>
    <row r="3508" spans="1:16" x14ac:dyDescent="0.45">
      <c r="A3508" t="s">
        <v>2301</v>
      </c>
      <c r="B3508">
        <v>100</v>
      </c>
      <c r="C3508" t="s">
        <v>589</v>
      </c>
      <c r="D3508" t="s">
        <v>5977</v>
      </c>
      <c r="E3508" t="s">
        <v>11</v>
      </c>
      <c r="F3508">
        <v>2006</v>
      </c>
      <c r="G3508">
        <v>6.6</v>
      </c>
      <c r="H3508">
        <v>118666</v>
      </c>
      <c r="I3508">
        <v>2500000</v>
      </c>
      <c r="J3508">
        <f t="shared" si="54"/>
        <v>-2381334</v>
      </c>
      <c r="K3508">
        <f>Table1[[#This Row],[Profit]]*100/Table1[[#This Row],[budget]]</f>
        <v>-95.253360000000001</v>
      </c>
    </row>
    <row r="3509" spans="1:16" x14ac:dyDescent="0.45">
      <c r="A3509" t="s">
        <v>2248</v>
      </c>
      <c r="B3509">
        <v>99</v>
      </c>
      <c r="C3509" t="s">
        <v>1001</v>
      </c>
      <c r="D3509" t="s">
        <v>5992</v>
      </c>
      <c r="E3509" t="s">
        <v>11</v>
      </c>
      <c r="F3509">
        <v>1999</v>
      </c>
      <c r="G3509">
        <v>7.1</v>
      </c>
      <c r="H3509">
        <v>104257</v>
      </c>
      <c r="I3509">
        <v>2200000</v>
      </c>
      <c r="J3509">
        <f t="shared" si="54"/>
        <v>-2095743</v>
      </c>
      <c r="K3509">
        <f>Table1[[#This Row],[Profit]]*100/Table1[[#This Row],[budget]]</f>
        <v>-95.261045454545453</v>
      </c>
      <c r="M3509" t="s">
        <v>6360</v>
      </c>
    </row>
    <row r="3510" spans="1:16" x14ac:dyDescent="0.45">
      <c r="A3510" t="s">
        <v>695</v>
      </c>
      <c r="B3510">
        <v>105</v>
      </c>
      <c r="C3510" t="s">
        <v>318</v>
      </c>
      <c r="D3510" t="s">
        <v>4237</v>
      </c>
      <c r="E3510" t="s">
        <v>265</v>
      </c>
      <c r="F3510">
        <v>2009</v>
      </c>
      <c r="G3510">
        <v>7.2</v>
      </c>
      <c r="H3510">
        <v>1260917</v>
      </c>
      <c r="I3510">
        <v>27000000</v>
      </c>
      <c r="J3510">
        <f t="shared" si="54"/>
        <v>-25739083</v>
      </c>
      <c r="K3510">
        <f>Table1[[#This Row],[Profit]]*100/Table1[[#This Row],[budget]]</f>
        <v>-95.329937037037041</v>
      </c>
      <c r="M3510" t="s">
        <v>302</v>
      </c>
      <c r="N3510" t="s">
        <v>6359</v>
      </c>
    </row>
    <row r="3511" spans="1:16" x14ac:dyDescent="0.45">
      <c r="A3511" t="s">
        <v>1310</v>
      </c>
      <c r="B3511">
        <v>86</v>
      </c>
      <c r="C3511" t="s">
        <v>302</v>
      </c>
      <c r="D3511" t="s">
        <v>5842</v>
      </c>
      <c r="E3511" t="s">
        <v>11</v>
      </c>
      <c r="F3511">
        <v>1999</v>
      </c>
      <c r="G3511">
        <v>6.3</v>
      </c>
      <c r="H3511">
        <v>185577</v>
      </c>
      <c r="I3511">
        <v>4000000</v>
      </c>
      <c r="J3511">
        <f t="shared" si="54"/>
        <v>-3814423</v>
      </c>
      <c r="K3511">
        <f>Table1[[#This Row],[Profit]]*100/Table1[[#This Row],[budget]]</f>
        <v>-95.360574999999997</v>
      </c>
    </row>
    <row r="3512" spans="1:16" x14ac:dyDescent="0.45">
      <c r="A3512" t="s">
        <v>2361</v>
      </c>
      <c r="B3512">
        <v>105</v>
      </c>
      <c r="C3512" t="s">
        <v>889</v>
      </c>
      <c r="D3512" t="s">
        <v>6036</v>
      </c>
      <c r="E3512" t="s">
        <v>11</v>
      </c>
      <c r="F3512">
        <v>2010</v>
      </c>
      <c r="G3512">
        <v>6.3</v>
      </c>
      <c r="H3512">
        <v>92401</v>
      </c>
      <c r="I3512">
        <v>2000000</v>
      </c>
      <c r="J3512">
        <f t="shared" si="54"/>
        <v>-1907599</v>
      </c>
      <c r="K3512">
        <f>Table1[[#This Row],[Profit]]*100/Table1[[#This Row],[budget]]</f>
        <v>-95.379949999999994</v>
      </c>
      <c r="M3512" t="s">
        <v>1426</v>
      </c>
    </row>
    <row r="3513" spans="1:16" x14ac:dyDescent="0.45">
      <c r="A3513" t="s">
        <v>2496</v>
      </c>
      <c r="B3513">
        <v>103</v>
      </c>
      <c r="C3513" t="s">
        <v>2402</v>
      </c>
      <c r="D3513" t="s">
        <v>6242</v>
      </c>
      <c r="E3513" t="s">
        <v>11</v>
      </c>
      <c r="F3513">
        <v>2006</v>
      </c>
      <c r="G3513">
        <v>6.2</v>
      </c>
      <c r="H3513">
        <v>23000</v>
      </c>
      <c r="I3513">
        <v>500000</v>
      </c>
      <c r="J3513">
        <f t="shared" si="54"/>
        <v>-477000</v>
      </c>
      <c r="K3513">
        <f>Table1[[#This Row],[Profit]]*100/Table1[[#This Row],[budget]]</f>
        <v>-95.4</v>
      </c>
      <c r="M3513" t="s">
        <v>999</v>
      </c>
      <c r="N3513" t="s">
        <v>6365</v>
      </c>
    </row>
    <row r="3514" spans="1:16" x14ac:dyDescent="0.45">
      <c r="A3514" t="s">
        <v>820</v>
      </c>
      <c r="B3514">
        <v>111</v>
      </c>
      <c r="C3514" t="s">
        <v>649</v>
      </c>
      <c r="D3514" t="s">
        <v>5218</v>
      </c>
      <c r="E3514" t="s">
        <v>11</v>
      </c>
      <c r="F3514">
        <v>2009</v>
      </c>
      <c r="G3514">
        <v>6.8</v>
      </c>
      <c r="H3514">
        <v>548934</v>
      </c>
      <c r="I3514">
        <v>12000000</v>
      </c>
      <c r="J3514">
        <f t="shared" si="54"/>
        <v>-11451066</v>
      </c>
      <c r="K3514">
        <f>Table1[[#This Row],[Profit]]*100/Table1[[#This Row],[budget]]</f>
        <v>-95.425550000000001</v>
      </c>
      <c r="M3514" t="s">
        <v>6366</v>
      </c>
      <c r="N3514" t="s">
        <v>2286</v>
      </c>
    </row>
    <row r="3515" spans="1:16" x14ac:dyDescent="0.45">
      <c r="A3515" t="s">
        <v>1303</v>
      </c>
      <c r="B3515">
        <v>91</v>
      </c>
      <c r="C3515" t="s">
        <v>589</v>
      </c>
      <c r="D3515" t="s">
        <v>4546</v>
      </c>
      <c r="E3515" t="s">
        <v>11</v>
      </c>
      <c r="F3515">
        <v>2011</v>
      </c>
      <c r="G3515">
        <v>6.7</v>
      </c>
      <c r="H3515">
        <v>958319</v>
      </c>
      <c r="I3515">
        <v>21000000</v>
      </c>
      <c r="J3515">
        <f t="shared" si="54"/>
        <v>-20041681</v>
      </c>
      <c r="K3515">
        <f>Table1[[#This Row],[Profit]]*100/Table1[[#This Row],[budget]]</f>
        <v>-95.436576190476188</v>
      </c>
    </row>
    <row r="3516" spans="1:16" x14ac:dyDescent="0.45">
      <c r="A3516" t="s">
        <v>629</v>
      </c>
      <c r="B3516">
        <v>98</v>
      </c>
      <c r="C3516" t="s">
        <v>297</v>
      </c>
      <c r="D3516" t="s">
        <v>5393</v>
      </c>
      <c r="E3516" t="s">
        <v>11</v>
      </c>
      <c r="F3516">
        <v>2009</v>
      </c>
      <c r="G3516">
        <v>7.6</v>
      </c>
      <c r="H3516">
        <v>449558</v>
      </c>
      <c r="I3516">
        <v>10000000</v>
      </c>
      <c r="J3516">
        <f t="shared" si="54"/>
        <v>-9550442</v>
      </c>
      <c r="K3516">
        <f>Table1[[#This Row],[Profit]]*100/Table1[[#This Row],[budget]]</f>
        <v>-95.504419999999996</v>
      </c>
      <c r="M3516" t="s">
        <v>589</v>
      </c>
      <c r="N3516" t="s">
        <v>6361</v>
      </c>
    </row>
    <row r="3517" spans="1:16" x14ac:dyDescent="0.45">
      <c r="A3517" t="s">
        <v>766</v>
      </c>
      <c r="B3517">
        <v>125</v>
      </c>
      <c r="C3517" t="s">
        <v>259</v>
      </c>
      <c r="D3517" t="s">
        <v>5710</v>
      </c>
      <c r="E3517" t="s">
        <v>1371</v>
      </c>
      <c r="F3517">
        <v>2003</v>
      </c>
      <c r="G3517">
        <v>6.5</v>
      </c>
      <c r="H3517">
        <v>223878</v>
      </c>
      <c r="I3517">
        <v>5000000</v>
      </c>
      <c r="J3517">
        <f t="shared" si="54"/>
        <v>-4776122</v>
      </c>
      <c r="K3517">
        <f>Table1[[#This Row],[Profit]]*100/Table1[[#This Row],[budget]]</f>
        <v>-95.522440000000003</v>
      </c>
      <c r="M3517" t="s">
        <v>589</v>
      </c>
      <c r="N3517" t="s">
        <v>2286</v>
      </c>
    </row>
    <row r="3518" spans="1:16" x14ac:dyDescent="0.45">
      <c r="A3518" t="s">
        <v>1855</v>
      </c>
      <c r="B3518">
        <v>114</v>
      </c>
      <c r="C3518" t="s">
        <v>392</v>
      </c>
      <c r="D3518" t="s">
        <v>5297</v>
      </c>
      <c r="E3518" t="s">
        <v>11</v>
      </c>
      <c r="F3518">
        <v>2000</v>
      </c>
      <c r="G3518">
        <v>7.2</v>
      </c>
      <c r="H3518">
        <v>447750</v>
      </c>
      <c r="I3518">
        <v>10000000</v>
      </c>
      <c r="J3518">
        <f t="shared" si="54"/>
        <v>-9552250</v>
      </c>
      <c r="K3518">
        <f>Table1[[#This Row],[Profit]]*100/Table1[[#This Row],[budget]]</f>
        <v>-95.522499999999994</v>
      </c>
      <c r="M3518" t="s">
        <v>589</v>
      </c>
      <c r="N3518" t="s">
        <v>1426</v>
      </c>
    </row>
    <row r="3519" spans="1:16" x14ac:dyDescent="0.45">
      <c r="A3519" t="s">
        <v>340</v>
      </c>
      <c r="B3519">
        <v>147</v>
      </c>
      <c r="C3519" t="s">
        <v>652</v>
      </c>
      <c r="D3519" t="s">
        <v>3456</v>
      </c>
      <c r="E3519" t="s">
        <v>11</v>
      </c>
      <c r="F3519">
        <v>2006</v>
      </c>
      <c r="G3519">
        <v>7.5</v>
      </c>
      <c r="H3519">
        <v>2208939</v>
      </c>
      <c r="I3519">
        <v>50000000</v>
      </c>
      <c r="J3519">
        <f t="shared" si="54"/>
        <v>-47791061</v>
      </c>
      <c r="K3519">
        <f>Table1[[#This Row],[Profit]]*100/Table1[[#This Row],[budget]]</f>
        <v>-95.582121999999998</v>
      </c>
      <c r="M3519" t="s">
        <v>589</v>
      </c>
      <c r="N3519" t="s">
        <v>6364</v>
      </c>
    </row>
    <row r="3520" spans="1:16" x14ac:dyDescent="0.45">
      <c r="A3520" t="s">
        <v>352</v>
      </c>
      <c r="B3520">
        <v>95</v>
      </c>
      <c r="C3520" t="s">
        <v>353</v>
      </c>
      <c r="D3520" t="s">
        <v>2880</v>
      </c>
      <c r="E3520" t="s">
        <v>11</v>
      </c>
      <c r="F3520">
        <v>2002</v>
      </c>
      <c r="G3520">
        <v>3.8</v>
      </c>
      <c r="H3520">
        <v>4411102</v>
      </c>
      <c r="I3520">
        <v>100000000</v>
      </c>
      <c r="J3520">
        <f t="shared" si="54"/>
        <v>-95588898</v>
      </c>
      <c r="K3520">
        <f>Table1[[#This Row],[Profit]]*100/Table1[[#This Row],[budget]]</f>
        <v>-95.588898</v>
      </c>
      <c r="M3520" t="s">
        <v>302</v>
      </c>
      <c r="N3520" t="s">
        <v>1630</v>
      </c>
    </row>
    <row r="3521" spans="1:15" x14ac:dyDescent="0.45">
      <c r="A3521" t="s">
        <v>542</v>
      </c>
      <c r="B3521">
        <v>104</v>
      </c>
      <c r="C3521" t="s">
        <v>456</v>
      </c>
      <c r="D3521" t="s">
        <v>4318</v>
      </c>
      <c r="E3521" t="s">
        <v>11</v>
      </c>
      <c r="F3521">
        <v>2008</v>
      </c>
      <c r="G3521">
        <v>5.7</v>
      </c>
      <c r="H3521">
        <v>1089365</v>
      </c>
      <c r="I3521">
        <v>25000000</v>
      </c>
      <c r="J3521">
        <f t="shared" si="54"/>
        <v>-23910635</v>
      </c>
      <c r="K3521">
        <f>Table1[[#This Row],[Profit]]*100/Table1[[#This Row],[budget]]</f>
        <v>-95.642539999999997</v>
      </c>
      <c r="M3521" t="s">
        <v>589</v>
      </c>
    </row>
    <row r="3522" spans="1:15" x14ac:dyDescent="0.45">
      <c r="A3522" t="s">
        <v>317</v>
      </c>
      <c r="B3522">
        <v>143</v>
      </c>
      <c r="C3522" t="s">
        <v>302</v>
      </c>
      <c r="D3522" t="s">
        <v>3471</v>
      </c>
      <c r="E3522" t="s">
        <v>11</v>
      </c>
      <c r="F3522">
        <v>2013</v>
      </c>
      <c r="G3522">
        <v>6.3</v>
      </c>
      <c r="H3522">
        <v>2175312</v>
      </c>
      <c r="I3522">
        <v>50000000</v>
      </c>
      <c r="J3522">
        <f t="shared" ref="J3522:J3585" si="55">H3522-I3522</f>
        <v>-47824688</v>
      </c>
      <c r="K3522">
        <f>Table1[[#This Row],[Profit]]*100/Table1[[#This Row],[budget]]</f>
        <v>-95.649376000000004</v>
      </c>
    </row>
    <row r="3523" spans="1:15" x14ac:dyDescent="0.45">
      <c r="A3523" t="s">
        <v>2493</v>
      </c>
      <c r="B3523">
        <v>82</v>
      </c>
      <c r="C3523" t="s">
        <v>2494</v>
      </c>
      <c r="D3523" t="s">
        <v>6241</v>
      </c>
      <c r="E3523" t="s">
        <v>11</v>
      </c>
      <c r="F3523">
        <v>2014</v>
      </c>
      <c r="G3523">
        <v>6.8</v>
      </c>
      <c r="H3523">
        <v>21199</v>
      </c>
      <c r="I3523">
        <v>500000</v>
      </c>
      <c r="J3523">
        <f t="shared" si="55"/>
        <v>-478801</v>
      </c>
      <c r="K3523">
        <f>Table1[[#This Row],[Profit]]*100/Table1[[#This Row],[budget]]</f>
        <v>-95.760199999999998</v>
      </c>
      <c r="M3523" t="s">
        <v>6358</v>
      </c>
      <c r="N3523" t="s">
        <v>19</v>
      </c>
      <c r="O3523" t="s">
        <v>6361</v>
      </c>
    </row>
    <row r="3524" spans="1:15" x14ac:dyDescent="0.45">
      <c r="A3524" t="s">
        <v>2016</v>
      </c>
      <c r="B3524">
        <v>109</v>
      </c>
      <c r="C3524" t="s">
        <v>2017</v>
      </c>
      <c r="D3524" t="s">
        <v>5506</v>
      </c>
      <c r="E3524" t="s">
        <v>11</v>
      </c>
      <c r="F3524">
        <v>2003</v>
      </c>
      <c r="G3524">
        <v>5.6</v>
      </c>
      <c r="H3524">
        <v>336456</v>
      </c>
      <c r="I3524">
        <v>8000000</v>
      </c>
      <c r="J3524">
        <f t="shared" si="55"/>
        <v>-7663544</v>
      </c>
      <c r="K3524">
        <f>Table1[[#This Row],[Profit]]*100/Table1[[#This Row],[budget]]</f>
        <v>-95.794300000000007</v>
      </c>
      <c r="M3524" t="s">
        <v>6359</v>
      </c>
      <c r="N3524" t="s">
        <v>6365</v>
      </c>
      <c r="O3524" t="s">
        <v>6366</v>
      </c>
    </row>
    <row r="3525" spans="1:15" x14ac:dyDescent="0.45">
      <c r="A3525" t="s">
        <v>1736</v>
      </c>
      <c r="B3525">
        <v>105</v>
      </c>
      <c r="C3525" t="s">
        <v>147</v>
      </c>
      <c r="D3525" t="s">
        <v>5016</v>
      </c>
      <c r="E3525" t="s">
        <v>362</v>
      </c>
      <c r="F3525">
        <v>2015</v>
      </c>
      <c r="G3525">
        <v>6.4</v>
      </c>
      <c r="H3525">
        <v>613556</v>
      </c>
      <c r="I3525">
        <v>15000000</v>
      </c>
      <c r="J3525">
        <f t="shared" si="55"/>
        <v>-14386444</v>
      </c>
      <c r="K3525">
        <f>Table1[[#This Row],[Profit]]*100/Table1[[#This Row],[budget]]</f>
        <v>-95.909626666666668</v>
      </c>
      <c r="M3525" t="s">
        <v>589</v>
      </c>
    </row>
    <row r="3526" spans="1:15" x14ac:dyDescent="0.45">
      <c r="A3526" t="s">
        <v>278</v>
      </c>
      <c r="B3526">
        <v>105</v>
      </c>
      <c r="C3526" t="s">
        <v>357</v>
      </c>
      <c r="D3526" t="s">
        <v>4035</v>
      </c>
      <c r="E3526" t="s">
        <v>11</v>
      </c>
      <c r="F3526">
        <v>2006</v>
      </c>
      <c r="G3526">
        <v>6.1</v>
      </c>
      <c r="H3526">
        <v>1304837</v>
      </c>
      <c r="I3526">
        <v>32000000</v>
      </c>
      <c r="J3526">
        <f t="shared" si="55"/>
        <v>-30695163</v>
      </c>
      <c r="K3526">
        <f>Table1[[#This Row],[Profit]]*100/Table1[[#This Row],[budget]]</f>
        <v>-95.922384374999993</v>
      </c>
      <c r="M3526" t="s">
        <v>6366</v>
      </c>
      <c r="N3526" t="s">
        <v>1426</v>
      </c>
    </row>
    <row r="3527" spans="1:15" x14ac:dyDescent="0.45">
      <c r="A3527" t="s">
        <v>2303</v>
      </c>
      <c r="B3527">
        <v>80</v>
      </c>
      <c r="C3527" t="s">
        <v>19</v>
      </c>
      <c r="D3527" t="s">
        <v>5979</v>
      </c>
      <c r="E3527" t="s">
        <v>11</v>
      </c>
      <c r="F3527">
        <v>2010</v>
      </c>
      <c r="G3527">
        <v>7.1</v>
      </c>
      <c r="H3527">
        <v>99851</v>
      </c>
      <c r="I3527">
        <v>2500000</v>
      </c>
      <c r="J3527">
        <f t="shared" si="55"/>
        <v>-2400149</v>
      </c>
      <c r="K3527">
        <f>Table1[[#This Row],[Profit]]*100/Table1[[#This Row],[budget]]</f>
        <v>-96.005960000000002</v>
      </c>
    </row>
    <row r="3528" spans="1:15" x14ac:dyDescent="0.45">
      <c r="A3528" t="s">
        <v>647</v>
      </c>
      <c r="B3528">
        <v>130</v>
      </c>
      <c r="C3528" t="s">
        <v>359</v>
      </c>
      <c r="D3528" t="s">
        <v>3455</v>
      </c>
      <c r="E3528" t="s">
        <v>11</v>
      </c>
      <c r="F3528">
        <v>2005</v>
      </c>
      <c r="G3528">
        <v>6.9</v>
      </c>
      <c r="H3528">
        <v>1987287</v>
      </c>
      <c r="I3528">
        <v>50000000</v>
      </c>
      <c r="J3528">
        <f t="shared" si="55"/>
        <v>-48012713</v>
      </c>
      <c r="K3528">
        <f>Table1[[#This Row],[Profit]]*100/Table1[[#This Row],[budget]]</f>
        <v>-96.025425999999996</v>
      </c>
      <c r="M3528" t="s">
        <v>589</v>
      </c>
    </row>
    <row r="3529" spans="1:15" x14ac:dyDescent="0.45">
      <c r="A3529" t="s">
        <v>1266</v>
      </c>
      <c r="B3529">
        <v>120</v>
      </c>
      <c r="C3529" t="s">
        <v>1441</v>
      </c>
      <c r="D3529" t="s">
        <v>4856</v>
      </c>
      <c r="E3529" t="s">
        <v>265</v>
      </c>
      <c r="F3529">
        <v>2007</v>
      </c>
      <c r="G3529">
        <v>7.3</v>
      </c>
      <c r="H3529">
        <v>634277</v>
      </c>
      <c r="I3529">
        <v>16000000</v>
      </c>
      <c r="J3529">
        <f t="shared" si="55"/>
        <v>-15365723</v>
      </c>
      <c r="K3529">
        <f>Table1[[#This Row],[Profit]]*100/Table1[[#This Row],[budget]]</f>
        <v>-96.035768750000003</v>
      </c>
      <c r="M3529" t="s">
        <v>6367</v>
      </c>
    </row>
    <row r="3530" spans="1:15" x14ac:dyDescent="0.45">
      <c r="A3530" t="s">
        <v>1672</v>
      </c>
      <c r="B3530">
        <v>100</v>
      </c>
      <c r="C3530" t="s">
        <v>392</v>
      </c>
      <c r="D3530" t="s">
        <v>4052</v>
      </c>
      <c r="E3530" t="s">
        <v>2123</v>
      </c>
      <c r="F3530">
        <v>2011</v>
      </c>
      <c r="G3530">
        <v>7.6</v>
      </c>
      <c r="H3530">
        <v>1196752</v>
      </c>
      <c r="I3530">
        <v>30300000</v>
      </c>
      <c r="J3530">
        <f t="shared" si="55"/>
        <v>-29103248</v>
      </c>
      <c r="K3530">
        <f>Table1[[#This Row],[Profit]]*100/Table1[[#This Row],[budget]]</f>
        <v>-96.050323432343234</v>
      </c>
      <c r="M3530" t="s">
        <v>589</v>
      </c>
      <c r="N3530" t="s">
        <v>1426</v>
      </c>
    </row>
    <row r="3531" spans="1:15" x14ac:dyDescent="0.45">
      <c r="A3531" t="s">
        <v>2467</v>
      </c>
      <c r="B3531">
        <v>103</v>
      </c>
      <c r="C3531" t="s">
        <v>159</v>
      </c>
      <c r="D3531" t="s">
        <v>6206</v>
      </c>
      <c r="E3531" t="s">
        <v>11</v>
      </c>
      <c r="F3531">
        <v>2007</v>
      </c>
      <c r="G3531">
        <v>5.6</v>
      </c>
      <c r="H3531">
        <v>23616</v>
      </c>
      <c r="I3531">
        <v>600000</v>
      </c>
      <c r="J3531">
        <f t="shared" si="55"/>
        <v>-576384</v>
      </c>
      <c r="K3531">
        <f>Table1[[#This Row],[Profit]]*100/Table1[[#This Row],[budget]]</f>
        <v>-96.063999999999993</v>
      </c>
      <c r="M3531" t="s">
        <v>1426</v>
      </c>
    </row>
    <row r="3532" spans="1:15" x14ac:dyDescent="0.45">
      <c r="A3532" t="s">
        <v>2540</v>
      </c>
      <c r="B3532">
        <v>80</v>
      </c>
      <c r="C3532" t="s">
        <v>19</v>
      </c>
      <c r="D3532" t="s">
        <v>6304</v>
      </c>
      <c r="E3532" t="s">
        <v>11</v>
      </c>
      <c r="F3532">
        <v>2014</v>
      </c>
      <c r="G3532">
        <v>7.1</v>
      </c>
      <c r="H3532">
        <v>5858</v>
      </c>
      <c r="I3532">
        <v>150000</v>
      </c>
      <c r="J3532">
        <f t="shared" si="55"/>
        <v>-144142</v>
      </c>
      <c r="K3532">
        <f>Table1[[#This Row],[Profit]]*100/Table1[[#This Row],[budget]]</f>
        <v>-96.094666666666669</v>
      </c>
    </row>
    <row r="3533" spans="1:15" x14ac:dyDescent="0.45">
      <c r="A3533" t="s">
        <v>1976</v>
      </c>
      <c r="B3533">
        <v>120</v>
      </c>
      <c r="C3533" t="s">
        <v>999</v>
      </c>
      <c r="D3533" t="s">
        <v>5426</v>
      </c>
      <c r="E3533" t="s">
        <v>11</v>
      </c>
      <c r="F3533">
        <v>1990</v>
      </c>
      <c r="G3533">
        <v>6.1</v>
      </c>
      <c r="H3533">
        <v>349618</v>
      </c>
      <c r="I3533">
        <v>9000000</v>
      </c>
      <c r="J3533">
        <f t="shared" si="55"/>
        <v>-8650382</v>
      </c>
      <c r="K3533">
        <f>Table1[[#This Row],[Profit]]*100/Table1[[#This Row],[budget]]</f>
        <v>-96.115355555555553</v>
      </c>
    </row>
    <row r="3534" spans="1:15" x14ac:dyDescent="0.45">
      <c r="A3534" t="s">
        <v>1636</v>
      </c>
      <c r="B3534">
        <v>90</v>
      </c>
      <c r="C3534" t="s">
        <v>357</v>
      </c>
      <c r="D3534" t="s">
        <v>5465</v>
      </c>
      <c r="E3534" t="s">
        <v>11</v>
      </c>
      <c r="F3534">
        <v>2007</v>
      </c>
      <c r="G3534">
        <v>6.4</v>
      </c>
      <c r="H3534">
        <v>303439</v>
      </c>
      <c r="I3534">
        <v>8000000</v>
      </c>
      <c r="J3534">
        <f t="shared" si="55"/>
        <v>-7696561</v>
      </c>
      <c r="K3534">
        <f>Table1[[#This Row],[Profit]]*100/Table1[[#This Row],[budget]]</f>
        <v>-96.207012500000005</v>
      </c>
      <c r="M3534" t="s">
        <v>6366</v>
      </c>
      <c r="N3534" t="s">
        <v>1426</v>
      </c>
    </row>
    <row r="3535" spans="1:15" x14ac:dyDescent="0.45">
      <c r="A3535" t="s">
        <v>467</v>
      </c>
      <c r="B3535">
        <v>103</v>
      </c>
      <c r="C3535" t="s">
        <v>396</v>
      </c>
      <c r="D3535" t="s">
        <v>4790</v>
      </c>
      <c r="E3535" t="s">
        <v>11</v>
      </c>
      <c r="F3535">
        <v>2002</v>
      </c>
      <c r="G3535">
        <v>7.2</v>
      </c>
      <c r="H3535">
        <v>676698</v>
      </c>
      <c r="I3535">
        <v>18000000</v>
      </c>
      <c r="J3535">
        <f t="shared" si="55"/>
        <v>-17323302</v>
      </c>
      <c r="K3535">
        <f>Table1[[#This Row],[Profit]]*100/Table1[[#This Row],[budget]]</f>
        <v>-96.240566666666666</v>
      </c>
      <c r="M3535" t="s">
        <v>589</v>
      </c>
      <c r="N3535" t="s">
        <v>6366</v>
      </c>
      <c r="O3535" t="s">
        <v>1426</v>
      </c>
    </row>
    <row r="3536" spans="1:15" x14ac:dyDescent="0.45">
      <c r="A3536" t="s">
        <v>2018</v>
      </c>
      <c r="B3536">
        <v>93</v>
      </c>
      <c r="C3536" t="s">
        <v>1846</v>
      </c>
      <c r="D3536" t="s">
        <v>5507</v>
      </c>
      <c r="E3536" t="s">
        <v>11</v>
      </c>
      <c r="F3536">
        <v>2006</v>
      </c>
      <c r="G3536">
        <v>6.8</v>
      </c>
      <c r="H3536">
        <v>298110</v>
      </c>
      <c r="I3536">
        <v>8000000</v>
      </c>
      <c r="J3536">
        <f t="shared" si="55"/>
        <v>-7701890</v>
      </c>
      <c r="K3536">
        <f>Table1[[#This Row],[Profit]]*100/Table1[[#This Row],[budget]]</f>
        <v>-96.273624999999996</v>
      </c>
      <c r="M3536" t="s">
        <v>589</v>
      </c>
      <c r="N3536" t="s">
        <v>999</v>
      </c>
      <c r="O3536" t="s">
        <v>1630</v>
      </c>
    </row>
    <row r="3537" spans="1:17" x14ac:dyDescent="0.45">
      <c r="A3537" t="s">
        <v>2189</v>
      </c>
      <c r="B3537">
        <v>99</v>
      </c>
      <c r="C3537" t="s">
        <v>988</v>
      </c>
      <c r="D3537" t="s">
        <v>5962</v>
      </c>
      <c r="E3537" t="s">
        <v>11</v>
      </c>
      <c r="F3537">
        <v>2001</v>
      </c>
      <c r="G3537">
        <v>6.5</v>
      </c>
      <c r="H3537">
        <v>92191</v>
      </c>
      <c r="I3537">
        <v>2500000</v>
      </c>
      <c r="J3537">
        <f t="shared" si="55"/>
        <v>-2407809</v>
      </c>
      <c r="K3537">
        <f>Table1[[#This Row],[Profit]]*100/Table1[[#This Row],[budget]]</f>
        <v>-96.312359999999998</v>
      </c>
      <c r="M3537" t="s">
        <v>589</v>
      </c>
      <c r="N3537" t="s">
        <v>6361</v>
      </c>
    </row>
    <row r="3538" spans="1:17" x14ac:dyDescent="0.45">
      <c r="A3538" t="s">
        <v>1283</v>
      </c>
      <c r="B3538">
        <v>115</v>
      </c>
      <c r="C3538" t="s">
        <v>854</v>
      </c>
      <c r="D3538" t="s">
        <v>4453</v>
      </c>
      <c r="E3538" t="s">
        <v>11</v>
      </c>
      <c r="F3538">
        <v>2000</v>
      </c>
      <c r="G3538">
        <v>6.4</v>
      </c>
      <c r="H3538">
        <v>882710</v>
      </c>
      <c r="I3538">
        <v>24000000</v>
      </c>
      <c r="J3538">
        <f t="shared" si="55"/>
        <v>-23117290</v>
      </c>
      <c r="K3538">
        <f>Table1[[#This Row],[Profit]]*100/Table1[[#This Row],[budget]]</f>
        <v>-96.322041666666664</v>
      </c>
      <c r="M3538" t="s">
        <v>589</v>
      </c>
      <c r="N3538" t="s">
        <v>2286</v>
      </c>
      <c r="O3538" t="s">
        <v>1426</v>
      </c>
    </row>
    <row r="3539" spans="1:17" x14ac:dyDescent="0.45">
      <c r="A3539" t="s">
        <v>2216</v>
      </c>
      <c r="B3539">
        <v>113</v>
      </c>
      <c r="C3539" t="s">
        <v>456</v>
      </c>
      <c r="D3539" t="s">
        <v>5844</v>
      </c>
      <c r="E3539" t="s">
        <v>492</v>
      </c>
      <c r="F3539">
        <v>2002</v>
      </c>
      <c r="G3539">
        <v>7.7</v>
      </c>
      <c r="H3539">
        <v>146402</v>
      </c>
      <c r="I3539">
        <v>4000000</v>
      </c>
      <c r="J3539">
        <f t="shared" si="55"/>
        <v>-3853598</v>
      </c>
      <c r="K3539">
        <f>Table1[[#This Row],[Profit]]*100/Table1[[#This Row],[budget]]</f>
        <v>-96.339950000000002</v>
      </c>
      <c r="M3539" t="s">
        <v>589</v>
      </c>
    </row>
    <row r="3540" spans="1:17" x14ac:dyDescent="0.45">
      <c r="A3540" t="s">
        <v>1809</v>
      </c>
      <c r="B3540">
        <v>93</v>
      </c>
      <c r="C3540" t="s">
        <v>589</v>
      </c>
      <c r="D3540" t="s">
        <v>5378</v>
      </c>
      <c r="E3540" t="s">
        <v>11</v>
      </c>
      <c r="F3540">
        <v>2003</v>
      </c>
      <c r="G3540">
        <v>5</v>
      </c>
      <c r="H3540">
        <v>365734</v>
      </c>
      <c r="I3540">
        <v>10000000</v>
      </c>
      <c r="J3540">
        <f t="shared" si="55"/>
        <v>-9634266</v>
      </c>
      <c r="K3540">
        <f>Table1[[#This Row],[Profit]]*100/Table1[[#This Row],[budget]]</f>
        <v>-96.342659999999995</v>
      </c>
    </row>
    <row r="3541" spans="1:17" x14ac:dyDescent="0.45">
      <c r="A3541" t="s">
        <v>335</v>
      </c>
      <c r="B3541">
        <v>102</v>
      </c>
      <c r="C3541" t="s">
        <v>72</v>
      </c>
      <c r="D3541" t="s">
        <v>3433</v>
      </c>
      <c r="E3541" t="s">
        <v>11</v>
      </c>
      <c r="F3541">
        <v>2005</v>
      </c>
      <c r="G3541">
        <v>4.2</v>
      </c>
      <c r="H3541">
        <v>1891821</v>
      </c>
      <c r="I3541">
        <v>52000000</v>
      </c>
      <c r="J3541">
        <f t="shared" si="55"/>
        <v>-50108179</v>
      </c>
      <c r="K3541">
        <f>Table1[[#This Row],[Profit]]*100/Table1[[#This Row],[budget]]</f>
        <v>-96.361882692307688</v>
      </c>
      <c r="M3541" t="s">
        <v>178</v>
      </c>
      <c r="N3541" t="s">
        <v>999</v>
      </c>
      <c r="O3541" t="s">
        <v>1630</v>
      </c>
      <c r="P3541" t="s">
        <v>1426</v>
      </c>
    </row>
    <row r="3542" spans="1:17" x14ac:dyDescent="0.45">
      <c r="A3542" t="s">
        <v>369</v>
      </c>
      <c r="B3542">
        <v>158</v>
      </c>
      <c r="C3542" t="s">
        <v>593</v>
      </c>
      <c r="D3542" t="s">
        <v>2569</v>
      </c>
      <c r="E3542" t="s">
        <v>11</v>
      </c>
      <c r="F3542">
        <v>1999</v>
      </c>
      <c r="G3542">
        <v>6.4</v>
      </c>
      <c r="H3542">
        <v>14131298</v>
      </c>
      <c r="I3542">
        <v>390000000</v>
      </c>
      <c r="J3542">
        <f t="shared" si="55"/>
        <v>-375868702</v>
      </c>
      <c r="K3542">
        <f>Table1[[#This Row],[Profit]]*100/Table1[[#This Row],[budget]]</f>
        <v>-96.376590256410253</v>
      </c>
      <c r="M3542" t="s">
        <v>6358</v>
      </c>
      <c r="N3542" t="s">
        <v>589</v>
      </c>
      <c r="O3542" t="s">
        <v>6367</v>
      </c>
      <c r="P3542" t="s">
        <v>6368</v>
      </c>
    </row>
    <row r="3543" spans="1:17" x14ac:dyDescent="0.45">
      <c r="A3543" t="s">
        <v>2222</v>
      </c>
      <c r="B3543">
        <v>104</v>
      </c>
      <c r="C3543" t="s">
        <v>281</v>
      </c>
      <c r="D3543" t="s">
        <v>5848</v>
      </c>
      <c r="E3543" t="s">
        <v>11</v>
      </c>
      <c r="F3543">
        <v>2014</v>
      </c>
      <c r="G3543">
        <v>6</v>
      </c>
      <c r="H3543">
        <v>143653</v>
      </c>
      <c r="I3543">
        <v>4000000</v>
      </c>
      <c r="J3543">
        <f t="shared" si="55"/>
        <v>-3856347</v>
      </c>
      <c r="K3543">
        <f>Table1[[#This Row],[Profit]]*100/Table1[[#This Row],[budget]]</f>
        <v>-96.408675000000002</v>
      </c>
      <c r="M3543" t="s">
        <v>589</v>
      </c>
    </row>
    <row r="3544" spans="1:17" x14ac:dyDescent="0.45">
      <c r="A3544" t="s">
        <v>2241</v>
      </c>
      <c r="B3544">
        <v>105</v>
      </c>
      <c r="C3544" t="s">
        <v>2242</v>
      </c>
      <c r="D3544" t="s">
        <v>5880</v>
      </c>
      <c r="E3544" t="s">
        <v>11</v>
      </c>
      <c r="F3544">
        <v>2016</v>
      </c>
      <c r="G3544">
        <v>4.7</v>
      </c>
      <c r="H3544">
        <v>123777</v>
      </c>
      <c r="I3544">
        <v>3500000</v>
      </c>
      <c r="J3544">
        <f t="shared" si="55"/>
        <v>-3376223</v>
      </c>
      <c r="K3544">
        <f>Table1[[#This Row],[Profit]]*100/Table1[[#This Row],[budget]]</f>
        <v>-96.463514285714282</v>
      </c>
      <c r="M3544" t="s">
        <v>6358</v>
      </c>
      <c r="N3544" t="s">
        <v>6359</v>
      </c>
      <c r="O3544" t="s">
        <v>589</v>
      </c>
      <c r="P3544" t="s">
        <v>6363</v>
      </c>
      <c r="Q3544" t="s">
        <v>6364</v>
      </c>
    </row>
    <row r="3545" spans="1:17" x14ac:dyDescent="0.45">
      <c r="A3545" t="s">
        <v>1856</v>
      </c>
      <c r="B3545">
        <v>98</v>
      </c>
      <c r="C3545" t="s">
        <v>748</v>
      </c>
      <c r="D3545" t="s">
        <v>5954</v>
      </c>
      <c r="E3545" t="s">
        <v>1268</v>
      </c>
      <c r="F3545">
        <v>2004</v>
      </c>
      <c r="G3545">
        <v>7.4</v>
      </c>
      <c r="H3545">
        <v>95016</v>
      </c>
      <c r="I3545">
        <v>2700000</v>
      </c>
      <c r="J3545">
        <f t="shared" si="55"/>
        <v>-2604984</v>
      </c>
      <c r="K3545">
        <f>Table1[[#This Row],[Profit]]*100/Table1[[#This Row],[budget]]</f>
        <v>-96.480888888888884</v>
      </c>
      <c r="M3545" t="s">
        <v>589</v>
      </c>
      <c r="N3545" t="s">
        <v>2286</v>
      </c>
      <c r="O3545" t="s">
        <v>6361</v>
      </c>
    </row>
    <row r="3546" spans="1:17" x14ac:dyDescent="0.45">
      <c r="A3546" t="s">
        <v>1057</v>
      </c>
      <c r="B3546">
        <v>101</v>
      </c>
      <c r="C3546" t="s">
        <v>1058</v>
      </c>
      <c r="D3546" t="s">
        <v>4306</v>
      </c>
      <c r="E3546" t="s">
        <v>11</v>
      </c>
      <c r="F3546">
        <v>2007</v>
      </c>
      <c r="G3546">
        <v>6.9</v>
      </c>
      <c r="H3546">
        <v>876671</v>
      </c>
      <c r="I3546">
        <v>25000000</v>
      </c>
      <c r="J3546">
        <f t="shared" si="55"/>
        <v>-24123329</v>
      </c>
      <c r="K3546">
        <f>Table1[[#This Row],[Profit]]*100/Table1[[#This Row],[budget]]</f>
        <v>-96.493315999999993</v>
      </c>
      <c r="M3546" t="s">
        <v>302</v>
      </c>
      <c r="N3546" t="s">
        <v>589</v>
      </c>
      <c r="O3546" t="s">
        <v>2286</v>
      </c>
      <c r="P3546" t="s">
        <v>1426</v>
      </c>
      <c r="Q3546" t="s">
        <v>6368</v>
      </c>
    </row>
    <row r="3547" spans="1:17" x14ac:dyDescent="0.45">
      <c r="A3547" t="s">
        <v>1254</v>
      </c>
      <c r="B3547">
        <v>107</v>
      </c>
      <c r="C3547" t="s">
        <v>396</v>
      </c>
      <c r="D3547" t="s">
        <v>4403</v>
      </c>
      <c r="E3547" t="s">
        <v>11</v>
      </c>
      <c r="F3547">
        <v>2005</v>
      </c>
      <c r="G3547">
        <v>6.5</v>
      </c>
      <c r="H3547">
        <v>871527</v>
      </c>
      <c r="I3547">
        <v>25000000</v>
      </c>
      <c r="J3547">
        <f t="shared" si="55"/>
        <v>-24128473</v>
      </c>
      <c r="K3547">
        <f>Table1[[#This Row],[Profit]]*100/Table1[[#This Row],[budget]]</f>
        <v>-96.513891999999998</v>
      </c>
      <c r="M3547" t="s">
        <v>589</v>
      </c>
      <c r="N3547" t="s">
        <v>6366</v>
      </c>
      <c r="O3547" t="s">
        <v>1426</v>
      </c>
    </row>
    <row r="3548" spans="1:17" x14ac:dyDescent="0.45">
      <c r="A3548" t="s">
        <v>956</v>
      </c>
      <c r="B3548">
        <v>325</v>
      </c>
      <c r="C3548" t="s">
        <v>957</v>
      </c>
      <c r="D3548" t="s">
        <v>3649</v>
      </c>
      <c r="E3548" t="s">
        <v>11</v>
      </c>
      <c r="F3548">
        <v>1980</v>
      </c>
      <c r="G3548">
        <v>6.8</v>
      </c>
      <c r="H3548">
        <v>1500000</v>
      </c>
      <c r="I3548">
        <v>44000000</v>
      </c>
      <c r="J3548">
        <f t="shared" si="55"/>
        <v>-42500000</v>
      </c>
      <c r="K3548">
        <f>Table1[[#This Row],[Profit]]*100/Table1[[#This Row],[budget]]</f>
        <v>-96.590909090909093</v>
      </c>
      <c r="M3548" t="s">
        <v>589</v>
      </c>
      <c r="N3548" t="s">
        <v>1910</v>
      </c>
    </row>
    <row r="3549" spans="1:17" x14ac:dyDescent="0.45">
      <c r="A3549" t="s">
        <v>2283</v>
      </c>
      <c r="B3549">
        <v>93</v>
      </c>
      <c r="C3549" t="s">
        <v>19</v>
      </c>
      <c r="D3549" t="s">
        <v>5943</v>
      </c>
      <c r="E3549" t="s">
        <v>11</v>
      </c>
      <c r="F3549">
        <v>2010</v>
      </c>
      <c r="G3549">
        <v>6.4</v>
      </c>
      <c r="H3549">
        <v>100675</v>
      </c>
      <c r="I3549">
        <v>3000000</v>
      </c>
      <c r="J3549">
        <f t="shared" si="55"/>
        <v>-2899325</v>
      </c>
      <c r="K3549">
        <f>Table1[[#This Row],[Profit]]*100/Table1[[#This Row],[budget]]</f>
        <v>-96.644166666666663</v>
      </c>
    </row>
    <row r="3550" spans="1:17" x14ac:dyDescent="0.45">
      <c r="A3550" t="s">
        <v>421</v>
      </c>
      <c r="B3550">
        <v>97</v>
      </c>
      <c r="C3550" t="s">
        <v>589</v>
      </c>
      <c r="D3550" t="s">
        <v>5589</v>
      </c>
      <c r="E3550" t="s">
        <v>11</v>
      </c>
      <c r="F3550">
        <v>2005</v>
      </c>
      <c r="G3550">
        <v>6.9</v>
      </c>
      <c r="H3550">
        <v>233103</v>
      </c>
      <c r="I3550">
        <v>7000000</v>
      </c>
      <c r="J3550">
        <f t="shared" si="55"/>
        <v>-6766897</v>
      </c>
      <c r="K3550">
        <f>Table1[[#This Row],[Profit]]*100/Table1[[#This Row],[budget]]</f>
        <v>-96.669957142857143</v>
      </c>
    </row>
    <row r="3551" spans="1:17" x14ac:dyDescent="0.45">
      <c r="A3551" t="s">
        <v>1073</v>
      </c>
      <c r="B3551">
        <v>120</v>
      </c>
      <c r="C3551" t="s">
        <v>680</v>
      </c>
      <c r="D3551" t="s">
        <v>4460</v>
      </c>
      <c r="E3551" t="s">
        <v>11</v>
      </c>
      <c r="F3551">
        <v>2003</v>
      </c>
      <c r="G3551">
        <v>6.2</v>
      </c>
      <c r="H3551">
        <v>763044</v>
      </c>
      <c r="I3551">
        <v>23000000</v>
      </c>
      <c r="J3551">
        <f t="shared" si="55"/>
        <v>-22236956</v>
      </c>
      <c r="K3551">
        <f>Table1[[#This Row],[Profit]]*100/Table1[[#This Row],[budget]]</f>
        <v>-96.682417391304341</v>
      </c>
      <c r="M3551" t="s">
        <v>1426</v>
      </c>
    </row>
    <row r="3552" spans="1:17" x14ac:dyDescent="0.45">
      <c r="A3552" t="s">
        <v>2538</v>
      </c>
      <c r="B3552">
        <v>72</v>
      </c>
      <c r="C3552" t="s">
        <v>2539</v>
      </c>
      <c r="D3552" t="s">
        <v>6303</v>
      </c>
      <c r="E3552" t="s">
        <v>11</v>
      </c>
      <c r="F3552">
        <v>2015</v>
      </c>
      <c r="G3552">
        <v>7</v>
      </c>
      <c r="H3552">
        <v>4914</v>
      </c>
      <c r="I3552">
        <v>150000</v>
      </c>
      <c r="J3552">
        <f t="shared" si="55"/>
        <v>-145086</v>
      </c>
      <c r="K3552">
        <f>Table1[[#This Row],[Profit]]*100/Table1[[#This Row],[budget]]</f>
        <v>-96.724000000000004</v>
      </c>
      <c r="M3552" t="s">
        <v>19</v>
      </c>
    </row>
    <row r="3553" spans="1:15" x14ac:dyDescent="0.45">
      <c r="A3553" t="s">
        <v>2434</v>
      </c>
      <c r="B3553">
        <v>160</v>
      </c>
      <c r="C3553" t="s">
        <v>1426</v>
      </c>
      <c r="D3553" t="s">
        <v>6091</v>
      </c>
      <c r="E3553" t="s">
        <v>897</v>
      </c>
      <c r="F3553">
        <v>2005</v>
      </c>
      <c r="G3553">
        <v>4.8</v>
      </c>
      <c r="H3553">
        <v>49000</v>
      </c>
      <c r="I3553">
        <v>1500000</v>
      </c>
      <c r="J3553">
        <f t="shared" si="55"/>
        <v>-1451000</v>
      </c>
      <c r="K3553">
        <f>Table1[[#This Row],[Profit]]*100/Table1[[#This Row],[budget]]</f>
        <v>-96.733333333333334</v>
      </c>
    </row>
    <row r="3554" spans="1:15" x14ac:dyDescent="0.45">
      <c r="A3554" t="s">
        <v>1878</v>
      </c>
      <c r="B3554">
        <v>104</v>
      </c>
      <c r="C3554" t="s">
        <v>713</v>
      </c>
      <c r="D3554" t="s">
        <v>5273</v>
      </c>
      <c r="E3554" t="s">
        <v>11</v>
      </c>
      <c r="F3554">
        <v>2006</v>
      </c>
      <c r="G3554">
        <v>6.8</v>
      </c>
      <c r="H3554">
        <v>352786</v>
      </c>
      <c r="I3554">
        <v>11000000</v>
      </c>
      <c r="J3554">
        <f t="shared" si="55"/>
        <v>-10647214</v>
      </c>
      <c r="K3554">
        <f>Table1[[#This Row],[Profit]]*100/Table1[[#This Row],[budget]]</f>
        <v>-96.792854545454546</v>
      </c>
      <c r="M3554" t="s">
        <v>589</v>
      </c>
      <c r="N3554" t="s">
        <v>6360</v>
      </c>
    </row>
    <row r="3555" spans="1:15" x14ac:dyDescent="0.45">
      <c r="A3555" t="s">
        <v>1393</v>
      </c>
      <c r="B3555">
        <v>117</v>
      </c>
      <c r="C3555" t="s">
        <v>297</v>
      </c>
      <c r="D3555" t="s">
        <v>4404</v>
      </c>
      <c r="E3555" t="s">
        <v>11</v>
      </c>
      <c r="F3555">
        <v>1998</v>
      </c>
      <c r="G3555">
        <v>7.2</v>
      </c>
      <c r="H3555">
        <v>777423</v>
      </c>
      <c r="I3555">
        <v>25000000</v>
      </c>
      <c r="J3555">
        <f t="shared" si="55"/>
        <v>-24222577</v>
      </c>
      <c r="K3555">
        <f>Table1[[#This Row],[Profit]]*100/Table1[[#This Row],[budget]]</f>
        <v>-96.890308000000005</v>
      </c>
      <c r="M3555" t="s">
        <v>589</v>
      </c>
      <c r="N3555" t="s">
        <v>6361</v>
      </c>
    </row>
    <row r="3556" spans="1:15" x14ac:dyDescent="0.45">
      <c r="A3556" t="s">
        <v>2055</v>
      </c>
      <c r="B3556">
        <v>95</v>
      </c>
      <c r="C3556" t="s">
        <v>302</v>
      </c>
      <c r="D3556" t="s">
        <v>5392</v>
      </c>
      <c r="E3556" t="s">
        <v>11</v>
      </c>
      <c r="F3556">
        <v>1998</v>
      </c>
      <c r="G3556">
        <v>2.2999999999999998</v>
      </c>
      <c r="H3556">
        <v>306715</v>
      </c>
      <c r="I3556">
        <v>10000000</v>
      </c>
      <c r="J3556">
        <f t="shared" si="55"/>
        <v>-9693285</v>
      </c>
      <c r="K3556">
        <f>Table1[[#This Row],[Profit]]*100/Table1[[#This Row],[budget]]</f>
        <v>-96.932850000000002</v>
      </c>
    </row>
    <row r="3557" spans="1:15" x14ac:dyDescent="0.45">
      <c r="A3557" t="s">
        <v>1794</v>
      </c>
      <c r="B3557">
        <v>112</v>
      </c>
      <c r="C3557" t="s">
        <v>48</v>
      </c>
      <c r="D3557" t="s">
        <v>2896</v>
      </c>
      <c r="E3557" t="s">
        <v>265</v>
      </c>
      <c r="F3557">
        <v>2000</v>
      </c>
      <c r="G3557">
        <v>7.3</v>
      </c>
      <c r="H3557">
        <v>3058380</v>
      </c>
      <c r="I3557">
        <v>100000000</v>
      </c>
      <c r="J3557">
        <f t="shared" si="55"/>
        <v>-96941620</v>
      </c>
      <c r="K3557">
        <f>Table1[[#This Row],[Profit]]*100/Table1[[#This Row],[budget]]</f>
        <v>-96.94162</v>
      </c>
      <c r="M3557" t="s">
        <v>2286</v>
      </c>
    </row>
    <row r="3558" spans="1:15" x14ac:dyDescent="0.45">
      <c r="A3558" t="s">
        <v>2305</v>
      </c>
      <c r="B3558">
        <v>90</v>
      </c>
      <c r="C3558" t="s">
        <v>2032</v>
      </c>
      <c r="D3558" t="s">
        <v>5980</v>
      </c>
      <c r="E3558" t="s">
        <v>492</v>
      </c>
      <c r="F3558">
        <v>2008</v>
      </c>
      <c r="G3558">
        <v>5.9</v>
      </c>
      <c r="H3558">
        <v>75727</v>
      </c>
      <c r="I3558">
        <v>2500000</v>
      </c>
      <c r="J3558">
        <f t="shared" si="55"/>
        <v>-2424273</v>
      </c>
      <c r="K3558">
        <f>Table1[[#This Row],[Profit]]*100/Table1[[#This Row],[budget]]</f>
        <v>-96.970920000000007</v>
      </c>
      <c r="M3558" t="s">
        <v>2286</v>
      </c>
      <c r="N3558" t="s">
        <v>1630</v>
      </c>
      <c r="O3558" t="s">
        <v>1426</v>
      </c>
    </row>
    <row r="3559" spans="1:15" x14ac:dyDescent="0.45">
      <c r="A3559" t="s">
        <v>114</v>
      </c>
      <c r="B3559">
        <v>102</v>
      </c>
      <c r="C3559" t="s">
        <v>1103</v>
      </c>
      <c r="D3559" t="s">
        <v>3866</v>
      </c>
      <c r="E3559" t="s">
        <v>11</v>
      </c>
      <c r="F3559">
        <v>2011</v>
      </c>
      <c r="G3559">
        <v>5.9</v>
      </c>
      <c r="H3559">
        <v>1068392</v>
      </c>
      <c r="I3559">
        <v>36000000</v>
      </c>
      <c r="J3559">
        <f t="shared" si="55"/>
        <v>-34931608</v>
      </c>
      <c r="K3559">
        <f>Table1[[#This Row],[Profit]]*100/Table1[[#This Row],[budget]]</f>
        <v>-97.032244444444444</v>
      </c>
      <c r="M3559" t="s">
        <v>589</v>
      </c>
      <c r="N3559" t="s">
        <v>6368</v>
      </c>
    </row>
    <row r="3560" spans="1:15" x14ac:dyDescent="0.45">
      <c r="A3560" t="s">
        <v>2240</v>
      </c>
      <c r="B3560">
        <v>98</v>
      </c>
      <c r="C3560" t="s">
        <v>456</v>
      </c>
      <c r="D3560" t="s">
        <v>5878</v>
      </c>
      <c r="E3560" t="s">
        <v>11</v>
      </c>
      <c r="F3560">
        <v>2005</v>
      </c>
      <c r="G3560">
        <v>6.4</v>
      </c>
      <c r="H3560">
        <v>101228</v>
      </c>
      <c r="I3560">
        <v>3500000</v>
      </c>
      <c r="J3560">
        <f t="shared" si="55"/>
        <v>-3398772</v>
      </c>
      <c r="K3560">
        <f>Table1[[#This Row],[Profit]]*100/Table1[[#This Row],[budget]]</f>
        <v>-97.107771428571425</v>
      </c>
      <c r="M3560" t="s">
        <v>589</v>
      </c>
    </row>
    <row r="3561" spans="1:15" x14ac:dyDescent="0.45">
      <c r="A3561" t="s">
        <v>2302</v>
      </c>
      <c r="B3561">
        <v>100</v>
      </c>
      <c r="C3561" t="s">
        <v>666</v>
      </c>
      <c r="D3561" t="s">
        <v>5978</v>
      </c>
      <c r="E3561" t="s">
        <v>11</v>
      </c>
      <c r="F3561">
        <v>2006</v>
      </c>
      <c r="G3561">
        <v>5.7</v>
      </c>
      <c r="H3561">
        <v>71904</v>
      </c>
      <c r="I3561">
        <v>2500000</v>
      </c>
      <c r="J3561">
        <f t="shared" si="55"/>
        <v>-2428096</v>
      </c>
      <c r="K3561">
        <f>Table1[[#This Row],[Profit]]*100/Table1[[#This Row],[budget]]</f>
        <v>-97.123840000000001</v>
      </c>
      <c r="M3561" t="s">
        <v>589</v>
      </c>
      <c r="N3561" t="s">
        <v>6363</v>
      </c>
    </row>
    <row r="3562" spans="1:15" x14ac:dyDescent="0.45">
      <c r="A3562" t="s">
        <v>732</v>
      </c>
      <c r="B3562">
        <v>137</v>
      </c>
      <c r="C3562" t="s">
        <v>1077</v>
      </c>
      <c r="D3562" t="s">
        <v>4410</v>
      </c>
      <c r="E3562" t="s">
        <v>11</v>
      </c>
      <c r="F3562">
        <v>2012</v>
      </c>
      <c r="G3562">
        <v>6.1</v>
      </c>
      <c r="H3562">
        <v>717753</v>
      </c>
      <c r="I3562">
        <v>25000000</v>
      </c>
      <c r="J3562">
        <f t="shared" si="55"/>
        <v>-24282247</v>
      </c>
      <c r="K3562">
        <f>Table1[[#This Row],[Profit]]*100/Table1[[#This Row],[budget]]</f>
        <v>-97.128988000000007</v>
      </c>
      <c r="M3562" t="s">
        <v>589</v>
      </c>
    </row>
    <row r="3563" spans="1:15" x14ac:dyDescent="0.45">
      <c r="A3563" t="s">
        <v>2279</v>
      </c>
      <c r="B3563">
        <v>88</v>
      </c>
      <c r="C3563" t="s">
        <v>889</v>
      </c>
      <c r="D3563" t="s">
        <v>5778</v>
      </c>
      <c r="E3563" t="s">
        <v>11</v>
      </c>
      <c r="F3563">
        <v>2009</v>
      </c>
      <c r="G3563">
        <v>4.0999999999999996</v>
      </c>
      <c r="H3563">
        <v>143000</v>
      </c>
      <c r="I3563">
        <v>5000000</v>
      </c>
      <c r="J3563">
        <f t="shared" si="55"/>
        <v>-4857000</v>
      </c>
      <c r="K3563">
        <f>Table1[[#This Row],[Profit]]*100/Table1[[#This Row],[budget]]</f>
        <v>-97.14</v>
      </c>
      <c r="M3563" t="s">
        <v>1426</v>
      </c>
    </row>
    <row r="3564" spans="1:15" x14ac:dyDescent="0.45">
      <c r="A3564" t="s">
        <v>2217</v>
      </c>
      <c r="B3564">
        <v>98</v>
      </c>
      <c r="C3564" t="s">
        <v>148</v>
      </c>
      <c r="D3564" t="s">
        <v>6200</v>
      </c>
      <c r="E3564" t="s">
        <v>11</v>
      </c>
      <c r="F3564">
        <v>2010</v>
      </c>
      <c r="G3564">
        <v>6.5</v>
      </c>
      <c r="H3564">
        <v>18469</v>
      </c>
      <c r="I3564">
        <v>650000</v>
      </c>
      <c r="J3564">
        <f t="shared" si="55"/>
        <v>-631531</v>
      </c>
      <c r="K3564">
        <f>Table1[[#This Row],[Profit]]*100/Table1[[#This Row],[budget]]</f>
        <v>-97.158615384615388</v>
      </c>
      <c r="M3564" t="s">
        <v>999</v>
      </c>
      <c r="N3564" t="s">
        <v>1630</v>
      </c>
    </row>
    <row r="3565" spans="1:15" x14ac:dyDescent="0.45">
      <c r="A3565" t="s">
        <v>2057</v>
      </c>
      <c r="B3565">
        <v>96</v>
      </c>
      <c r="C3565" t="s">
        <v>48</v>
      </c>
      <c r="D3565" t="s">
        <v>5585</v>
      </c>
      <c r="E3565" t="s">
        <v>11</v>
      </c>
      <c r="F3565">
        <v>2002</v>
      </c>
      <c r="G3565">
        <v>6.7</v>
      </c>
      <c r="H3565">
        <v>196067</v>
      </c>
      <c r="I3565">
        <v>7000000</v>
      </c>
      <c r="J3565">
        <f t="shared" si="55"/>
        <v>-6803933</v>
      </c>
      <c r="K3565">
        <f>Table1[[#This Row],[Profit]]*100/Table1[[#This Row],[budget]]</f>
        <v>-97.199042857142857</v>
      </c>
      <c r="M3565" t="s">
        <v>2286</v>
      </c>
    </row>
    <row r="3566" spans="1:15" x14ac:dyDescent="0.45">
      <c r="A3566" t="s">
        <v>49</v>
      </c>
      <c r="B3566">
        <v>86</v>
      </c>
      <c r="C3566" t="s">
        <v>187</v>
      </c>
      <c r="D3566" t="s">
        <v>5219</v>
      </c>
      <c r="E3566" t="s">
        <v>11</v>
      </c>
      <c r="F3566">
        <v>2002</v>
      </c>
      <c r="G3566">
        <v>6.4</v>
      </c>
      <c r="H3566">
        <v>333976</v>
      </c>
      <c r="I3566">
        <v>12000000</v>
      </c>
      <c r="J3566">
        <f t="shared" si="55"/>
        <v>-11666024</v>
      </c>
      <c r="K3566">
        <f>Table1[[#This Row],[Profit]]*100/Table1[[#This Row],[budget]]</f>
        <v>-97.216866666666661</v>
      </c>
      <c r="M3566" t="s">
        <v>6359</v>
      </c>
    </row>
    <row r="3567" spans="1:15" x14ac:dyDescent="0.45">
      <c r="A3567" t="s">
        <v>837</v>
      </c>
      <c r="B3567">
        <v>91</v>
      </c>
      <c r="C3567" t="s">
        <v>261</v>
      </c>
      <c r="D3567" t="s">
        <v>5879</v>
      </c>
      <c r="E3567" t="s">
        <v>11</v>
      </c>
      <c r="F3567">
        <v>2004</v>
      </c>
      <c r="G3567">
        <v>5.3</v>
      </c>
      <c r="H3567">
        <v>96793</v>
      </c>
      <c r="I3567">
        <v>3500000</v>
      </c>
      <c r="J3567">
        <f t="shared" si="55"/>
        <v>-3403207</v>
      </c>
      <c r="K3567">
        <f>Table1[[#This Row],[Profit]]*100/Table1[[#This Row],[budget]]</f>
        <v>-97.234485714285711</v>
      </c>
      <c r="M3567" t="s">
        <v>302</v>
      </c>
      <c r="N3567" t="s">
        <v>2286</v>
      </c>
    </row>
    <row r="3568" spans="1:15" x14ac:dyDescent="0.45">
      <c r="A3568" t="s">
        <v>1861</v>
      </c>
      <c r="B3568">
        <v>90</v>
      </c>
      <c r="C3568" t="s">
        <v>1687</v>
      </c>
      <c r="D3568" t="s">
        <v>5706</v>
      </c>
      <c r="E3568" t="s">
        <v>11</v>
      </c>
      <c r="F3568">
        <v>2006</v>
      </c>
      <c r="G3568">
        <v>6.6</v>
      </c>
      <c r="H3568">
        <v>136432</v>
      </c>
      <c r="I3568">
        <v>5000000</v>
      </c>
      <c r="J3568">
        <f t="shared" si="55"/>
        <v>-4863568</v>
      </c>
      <c r="K3568">
        <f>Table1[[#This Row],[Profit]]*100/Table1[[#This Row],[budget]]</f>
        <v>-97.271360000000001</v>
      </c>
      <c r="M3568" t="s">
        <v>999</v>
      </c>
      <c r="N3568" t="s">
        <v>1426</v>
      </c>
    </row>
    <row r="3569" spans="1:15" x14ac:dyDescent="0.45">
      <c r="A3569" t="s">
        <v>1880</v>
      </c>
      <c r="B3569">
        <v>118</v>
      </c>
      <c r="C3569" t="s">
        <v>396</v>
      </c>
      <c r="D3569" t="s">
        <v>5029</v>
      </c>
      <c r="E3569" t="s">
        <v>11</v>
      </c>
      <c r="F3569">
        <v>2006</v>
      </c>
      <c r="G3569">
        <v>6.4</v>
      </c>
      <c r="H3569">
        <v>399879</v>
      </c>
      <c r="I3569">
        <v>15000000</v>
      </c>
      <c r="J3569">
        <f t="shared" si="55"/>
        <v>-14600121</v>
      </c>
      <c r="K3569">
        <f>Table1[[#This Row],[Profit]]*100/Table1[[#This Row],[budget]]</f>
        <v>-97.334140000000005</v>
      </c>
      <c r="M3569" t="s">
        <v>589</v>
      </c>
      <c r="N3569" t="s">
        <v>6366</v>
      </c>
      <c r="O3569" t="s">
        <v>1426</v>
      </c>
    </row>
    <row r="3570" spans="1:15" x14ac:dyDescent="0.45">
      <c r="A3570" t="s">
        <v>2341</v>
      </c>
      <c r="B3570">
        <v>85</v>
      </c>
      <c r="C3570" t="s">
        <v>456</v>
      </c>
      <c r="D3570" t="s">
        <v>5857</v>
      </c>
      <c r="E3570" t="s">
        <v>11</v>
      </c>
      <c r="F3570">
        <v>2009</v>
      </c>
      <c r="G3570">
        <v>5.8</v>
      </c>
      <c r="H3570">
        <v>100669</v>
      </c>
      <c r="I3570">
        <v>3800000</v>
      </c>
      <c r="J3570">
        <f t="shared" si="55"/>
        <v>-3699331</v>
      </c>
      <c r="K3570">
        <f>Table1[[#This Row],[Profit]]*100/Table1[[#This Row],[budget]]</f>
        <v>-97.350815789473685</v>
      </c>
      <c r="M3570" t="s">
        <v>589</v>
      </c>
    </row>
    <row r="3571" spans="1:15" x14ac:dyDescent="0.45">
      <c r="A3571" t="s">
        <v>2382</v>
      </c>
      <c r="B3571">
        <v>94</v>
      </c>
      <c r="C3571" t="s">
        <v>2383</v>
      </c>
      <c r="D3571" t="s">
        <v>6095</v>
      </c>
      <c r="E3571" t="s">
        <v>11</v>
      </c>
      <c r="F3571">
        <v>2004</v>
      </c>
      <c r="G3571">
        <v>6.6</v>
      </c>
      <c r="H3571">
        <v>36830</v>
      </c>
      <c r="I3571">
        <v>1400000</v>
      </c>
      <c r="J3571">
        <f t="shared" si="55"/>
        <v>-1363170</v>
      </c>
      <c r="K3571">
        <f>Table1[[#This Row],[Profit]]*100/Table1[[#This Row],[budget]]</f>
        <v>-97.369285714285709</v>
      </c>
      <c r="M3571" t="s">
        <v>302</v>
      </c>
      <c r="N3571" t="s">
        <v>999</v>
      </c>
    </row>
    <row r="3572" spans="1:15" x14ac:dyDescent="0.45">
      <c r="A3572" t="s">
        <v>1325</v>
      </c>
      <c r="B3572">
        <v>93</v>
      </c>
      <c r="C3572" t="s">
        <v>2032</v>
      </c>
      <c r="D3572" t="s">
        <v>5533</v>
      </c>
      <c r="E3572" t="s">
        <v>11</v>
      </c>
      <c r="F3572">
        <v>2003</v>
      </c>
      <c r="G3572">
        <v>6.3</v>
      </c>
      <c r="H3572">
        <v>197148</v>
      </c>
      <c r="I3572">
        <v>7500000</v>
      </c>
      <c r="J3572">
        <f t="shared" si="55"/>
        <v>-7302852</v>
      </c>
      <c r="K3572">
        <f>Table1[[#This Row],[Profit]]*100/Table1[[#This Row],[budget]]</f>
        <v>-97.371359999999996</v>
      </c>
      <c r="M3572" t="s">
        <v>2286</v>
      </c>
      <c r="N3572" t="s">
        <v>1630</v>
      </c>
      <c r="O3572" t="s">
        <v>1426</v>
      </c>
    </row>
    <row r="3573" spans="1:15" x14ac:dyDescent="0.45">
      <c r="A3573" t="s">
        <v>2489</v>
      </c>
      <c r="B3573">
        <v>112</v>
      </c>
      <c r="C3573" t="s">
        <v>642</v>
      </c>
      <c r="D3573" t="s">
        <v>6237</v>
      </c>
      <c r="E3573" t="s">
        <v>11</v>
      </c>
      <c r="F3573">
        <v>2002</v>
      </c>
      <c r="G3573">
        <v>6.1</v>
      </c>
      <c r="H3573">
        <v>13134</v>
      </c>
      <c r="I3573">
        <v>500000</v>
      </c>
      <c r="J3573">
        <f t="shared" si="55"/>
        <v>-486866</v>
      </c>
      <c r="K3573">
        <f>Table1[[#This Row],[Profit]]*100/Table1[[#This Row],[budget]]</f>
        <v>-97.373199999999997</v>
      </c>
      <c r="M3573" t="s">
        <v>6361</v>
      </c>
    </row>
    <row r="3574" spans="1:15" x14ac:dyDescent="0.45">
      <c r="A3574" t="s">
        <v>2379</v>
      </c>
      <c r="B3574">
        <v>90</v>
      </c>
      <c r="C3574" t="s">
        <v>589</v>
      </c>
      <c r="D3574" t="s">
        <v>6040</v>
      </c>
      <c r="E3574" t="s">
        <v>11</v>
      </c>
      <c r="F3574">
        <v>2008</v>
      </c>
      <c r="G3574">
        <v>6.7</v>
      </c>
      <c r="H3574">
        <v>52166</v>
      </c>
      <c r="I3574">
        <v>2000000</v>
      </c>
      <c r="J3574">
        <f t="shared" si="55"/>
        <v>-1947834</v>
      </c>
      <c r="K3574">
        <f>Table1[[#This Row],[Profit]]*100/Table1[[#This Row],[budget]]</f>
        <v>-97.3917</v>
      </c>
    </row>
    <row r="3575" spans="1:15" x14ac:dyDescent="0.45">
      <c r="A3575" t="s">
        <v>2514</v>
      </c>
      <c r="B3575">
        <v>109</v>
      </c>
      <c r="C3575" t="s">
        <v>642</v>
      </c>
      <c r="D3575" t="s">
        <v>6285</v>
      </c>
      <c r="E3575" t="s">
        <v>11</v>
      </c>
      <c r="F3575">
        <v>2004</v>
      </c>
      <c r="G3575">
        <v>6.6</v>
      </c>
      <c r="H3575">
        <v>5199</v>
      </c>
      <c r="I3575">
        <v>200000</v>
      </c>
      <c r="J3575">
        <f t="shared" si="55"/>
        <v>-194801</v>
      </c>
      <c r="K3575">
        <f>Table1[[#This Row],[Profit]]*100/Table1[[#This Row],[budget]]</f>
        <v>-97.400499999999994</v>
      </c>
      <c r="M3575" t="s">
        <v>6361</v>
      </c>
    </row>
    <row r="3576" spans="1:15" x14ac:dyDescent="0.45">
      <c r="A3576" t="s">
        <v>1663</v>
      </c>
      <c r="B3576">
        <v>161</v>
      </c>
      <c r="C3576" t="s">
        <v>860</v>
      </c>
      <c r="D3576" t="s">
        <v>5093</v>
      </c>
      <c r="E3576" t="s">
        <v>11</v>
      </c>
      <c r="F3576">
        <v>2009</v>
      </c>
      <c r="G3576">
        <v>7.3</v>
      </c>
      <c r="H3576">
        <v>336467</v>
      </c>
      <c r="I3576">
        <v>13000000</v>
      </c>
      <c r="J3576">
        <f t="shared" si="55"/>
        <v>-12663533</v>
      </c>
      <c r="K3576">
        <f>Table1[[#This Row],[Profit]]*100/Table1[[#This Row],[budget]]</f>
        <v>-97.411792307692309</v>
      </c>
      <c r="M3576" t="s">
        <v>6364</v>
      </c>
    </row>
    <row r="3577" spans="1:15" x14ac:dyDescent="0.45">
      <c r="A3577" t="s">
        <v>1780</v>
      </c>
      <c r="B3577">
        <v>93</v>
      </c>
      <c r="C3577" t="s">
        <v>306</v>
      </c>
      <c r="D3577" t="s">
        <v>5963</v>
      </c>
      <c r="E3577" t="s">
        <v>11</v>
      </c>
      <c r="F3577">
        <v>1998</v>
      </c>
      <c r="G3577">
        <v>5.9</v>
      </c>
      <c r="H3577">
        <v>64359</v>
      </c>
      <c r="I3577">
        <v>2500000</v>
      </c>
      <c r="J3577">
        <f t="shared" si="55"/>
        <v>-2435641</v>
      </c>
      <c r="K3577">
        <f>Table1[[#This Row],[Profit]]*100/Table1[[#This Row],[budget]]</f>
        <v>-97.425640000000001</v>
      </c>
      <c r="M3577" t="s">
        <v>2286</v>
      </c>
    </row>
    <row r="3578" spans="1:15" x14ac:dyDescent="0.45">
      <c r="A3578" t="s">
        <v>277</v>
      </c>
      <c r="B3578">
        <v>125</v>
      </c>
      <c r="C3578" t="s">
        <v>586</v>
      </c>
      <c r="D3578" t="s">
        <v>3805</v>
      </c>
      <c r="E3578" t="s">
        <v>11</v>
      </c>
      <c r="F3578">
        <v>2008</v>
      </c>
      <c r="G3578">
        <v>7.1</v>
      </c>
      <c r="H3578">
        <v>1027749</v>
      </c>
      <c r="I3578">
        <v>40000000</v>
      </c>
      <c r="J3578">
        <f t="shared" si="55"/>
        <v>-38972251</v>
      </c>
      <c r="K3578">
        <f>Table1[[#This Row],[Profit]]*100/Table1[[#This Row],[budget]]</f>
        <v>-97.4306275</v>
      </c>
      <c r="M3578" t="s">
        <v>6368</v>
      </c>
    </row>
    <row r="3579" spans="1:15" x14ac:dyDescent="0.45">
      <c r="A3579" t="s">
        <v>1594</v>
      </c>
      <c r="B3579">
        <v>127</v>
      </c>
      <c r="C3579" t="s">
        <v>48</v>
      </c>
      <c r="D3579" t="s">
        <v>5437</v>
      </c>
      <c r="E3579" t="s">
        <v>265</v>
      </c>
      <c r="F3579">
        <v>2012</v>
      </c>
      <c r="G3579">
        <v>7.9</v>
      </c>
      <c r="H3579">
        <v>225377</v>
      </c>
      <c r="I3579">
        <v>8900000</v>
      </c>
      <c r="J3579">
        <f t="shared" si="55"/>
        <v>-8674623</v>
      </c>
      <c r="K3579">
        <f>Table1[[#This Row],[Profit]]*100/Table1[[#This Row],[budget]]</f>
        <v>-97.467674157303364</v>
      </c>
      <c r="M3579" t="s">
        <v>2286</v>
      </c>
    </row>
    <row r="3580" spans="1:15" x14ac:dyDescent="0.45">
      <c r="A3580" t="s">
        <v>451</v>
      </c>
      <c r="B3580">
        <v>90</v>
      </c>
      <c r="C3580" t="s">
        <v>999</v>
      </c>
      <c r="D3580" t="s">
        <v>5816</v>
      </c>
      <c r="E3580" t="s">
        <v>11</v>
      </c>
      <c r="F3580">
        <v>2009</v>
      </c>
      <c r="G3580">
        <v>5</v>
      </c>
      <c r="H3580">
        <v>101055</v>
      </c>
      <c r="I3580">
        <v>4000000</v>
      </c>
      <c r="J3580">
        <f t="shared" si="55"/>
        <v>-3898945</v>
      </c>
      <c r="K3580">
        <f>Table1[[#This Row],[Profit]]*100/Table1[[#This Row],[budget]]</f>
        <v>-97.473624999999998</v>
      </c>
    </row>
    <row r="3581" spans="1:15" x14ac:dyDescent="0.45">
      <c r="A3581" t="s">
        <v>2215</v>
      </c>
      <c r="B3581">
        <v>120</v>
      </c>
      <c r="C3581" t="s">
        <v>589</v>
      </c>
      <c r="D3581" t="s">
        <v>5843</v>
      </c>
      <c r="E3581" t="s">
        <v>1268</v>
      </c>
      <c r="F3581">
        <v>2013</v>
      </c>
      <c r="G3581">
        <v>7.7</v>
      </c>
      <c r="H3581">
        <v>100412</v>
      </c>
      <c r="I3581">
        <v>4000000</v>
      </c>
      <c r="J3581">
        <f t="shared" si="55"/>
        <v>-3899588</v>
      </c>
      <c r="K3581">
        <f>Table1[[#This Row],[Profit]]*100/Table1[[#This Row],[budget]]</f>
        <v>-97.489699999999999</v>
      </c>
    </row>
    <row r="3582" spans="1:15" x14ac:dyDescent="0.45">
      <c r="A3582" t="s">
        <v>2169</v>
      </c>
      <c r="B3582">
        <v>90</v>
      </c>
      <c r="C3582" t="s">
        <v>48</v>
      </c>
      <c r="D3582" t="s">
        <v>5770</v>
      </c>
      <c r="E3582" t="s">
        <v>11</v>
      </c>
      <c r="F3582">
        <v>2008</v>
      </c>
      <c r="G3582">
        <v>7.3</v>
      </c>
      <c r="H3582">
        <v>124720</v>
      </c>
      <c r="I3582">
        <v>5000000</v>
      </c>
      <c r="J3582">
        <f t="shared" si="55"/>
        <v>-4875280</v>
      </c>
      <c r="K3582">
        <f>Table1[[#This Row],[Profit]]*100/Table1[[#This Row],[budget]]</f>
        <v>-97.505600000000001</v>
      </c>
      <c r="M3582" t="s">
        <v>2286</v>
      </c>
    </row>
    <row r="3583" spans="1:15" x14ac:dyDescent="0.45">
      <c r="A3583" t="s">
        <v>2401</v>
      </c>
      <c r="B3583">
        <v>73</v>
      </c>
      <c r="C3583" t="s">
        <v>2402</v>
      </c>
      <c r="D3583" t="s">
        <v>6062</v>
      </c>
      <c r="E3583" t="s">
        <v>11</v>
      </c>
      <c r="F3583">
        <v>2002</v>
      </c>
      <c r="G3583">
        <v>7</v>
      </c>
      <c r="H3583">
        <v>39659</v>
      </c>
      <c r="I3583">
        <v>1600000</v>
      </c>
      <c r="J3583">
        <f t="shared" si="55"/>
        <v>-1560341</v>
      </c>
      <c r="K3583">
        <f>Table1[[#This Row],[Profit]]*100/Table1[[#This Row],[budget]]</f>
        <v>-97.521312499999993</v>
      </c>
      <c r="M3583" t="s">
        <v>999</v>
      </c>
      <c r="N3583" t="s">
        <v>6365</v>
      </c>
    </row>
    <row r="3584" spans="1:15" x14ac:dyDescent="0.45">
      <c r="A3584" t="s">
        <v>2278</v>
      </c>
      <c r="B3584">
        <v>100</v>
      </c>
      <c r="C3584" t="s">
        <v>367</v>
      </c>
      <c r="D3584" t="s">
        <v>5939</v>
      </c>
      <c r="E3584" t="s">
        <v>11</v>
      </c>
      <c r="F3584">
        <v>2011</v>
      </c>
      <c r="G3584">
        <v>5.9</v>
      </c>
      <c r="H3584">
        <v>73678</v>
      </c>
      <c r="I3584">
        <v>3000000</v>
      </c>
      <c r="J3584">
        <f t="shared" si="55"/>
        <v>-2926322</v>
      </c>
      <c r="K3584">
        <f>Table1[[#This Row],[Profit]]*100/Table1[[#This Row],[budget]]</f>
        <v>-97.544066666666666</v>
      </c>
      <c r="M3584" t="s">
        <v>6367</v>
      </c>
      <c r="N3584" t="s">
        <v>6368</v>
      </c>
    </row>
    <row r="3585" spans="1:16" x14ac:dyDescent="0.45">
      <c r="A3585" t="s">
        <v>430</v>
      </c>
      <c r="B3585">
        <v>137</v>
      </c>
      <c r="C3585" t="s">
        <v>392</v>
      </c>
      <c r="D3585" t="s">
        <v>3540</v>
      </c>
      <c r="E3585" t="s">
        <v>11</v>
      </c>
      <c r="F3585">
        <v>2015</v>
      </c>
      <c r="G3585">
        <v>6.4</v>
      </c>
      <c r="H3585">
        <v>1206135</v>
      </c>
      <c r="I3585">
        <v>50000000</v>
      </c>
      <c r="J3585">
        <f t="shared" si="55"/>
        <v>-48793865</v>
      </c>
      <c r="K3585">
        <f>Table1[[#This Row],[Profit]]*100/Table1[[#This Row],[budget]]</f>
        <v>-97.587729999999993</v>
      </c>
      <c r="M3585" t="s">
        <v>589</v>
      </c>
      <c r="N3585" t="s">
        <v>1426</v>
      </c>
    </row>
    <row r="3586" spans="1:16" x14ac:dyDescent="0.45">
      <c r="A3586" t="s">
        <v>2491</v>
      </c>
      <c r="B3586">
        <v>91</v>
      </c>
      <c r="C3586" t="s">
        <v>302</v>
      </c>
      <c r="D3586" t="s">
        <v>6239</v>
      </c>
      <c r="E3586" t="s">
        <v>11</v>
      </c>
      <c r="F3586">
        <v>2007</v>
      </c>
      <c r="G3586">
        <v>6.5</v>
      </c>
      <c r="H3586">
        <v>12055</v>
      </c>
      <c r="I3586">
        <v>500000</v>
      </c>
      <c r="J3586">
        <f t="shared" ref="J3586:J3649" si="56">H3586-I3586</f>
        <v>-487945</v>
      </c>
      <c r="K3586">
        <f>Table1[[#This Row],[Profit]]*100/Table1[[#This Row],[budget]]</f>
        <v>-97.588999999999999</v>
      </c>
    </row>
    <row r="3587" spans="1:16" x14ac:dyDescent="0.45">
      <c r="A3587" t="s">
        <v>2191</v>
      </c>
      <c r="B3587">
        <v>104</v>
      </c>
      <c r="C3587" t="s">
        <v>968</v>
      </c>
      <c r="D3587" t="s">
        <v>5800</v>
      </c>
      <c r="E3587" t="s">
        <v>11</v>
      </c>
      <c r="F3587">
        <v>2009</v>
      </c>
      <c r="G3587">
        <v>5.9</v>
      </c>
      <c r="H3587">
        <v>108229</v>
      </c>
      <c r="I3587">
        <v>4500000</v>
      </c>
      <c r="J3587">
        <f t="shared" si="56"/>
        <v>-4391771</v>
      </c>
      <c r="K3587">
        <f>Table1[[#This Row],[Profit]]*100/Table1[[#This Row],[budget]]</f>
        <v>-97.594911111111116</v>
      </c>
      <c r="M3587" t="s">
        <v>999</v>
      </c>
      <c r="N3587" t="s">
        <v>6366</v>
      </c>
      <c r="O3587" t="s">
        <v>1426</v>
      </c>
    </row>
    <row r="3588" spans="1:16" x14ac:dyDescent="0.45">
      <c r="A3588" t="s">
        <v>1406</v>
      </c>
      <c r="B3588">
        <v>80</v>
      </c>
      <c r="C3588" t="s">
        <v>1407</v>
      </c>
      <c r="D3588" t="s">
        <v>4232</v>
      </c>
      <c r="E3588" t="s">
        <v>11</v>
      </c>
      <c r="F3588">
        <v>1993</v>
      </c>
      <c r="G3588">
        <v>7.2</v>
      </c>
      <c r="H3588">
        <v>669276</v>
      </c>
      <c r="I3588">
        <v>28000000</v>
      </c>
      <c r="J3588">
        <f t="shared" si="56"/>
        <v>-27330724</v>
      </c>
      <c r="K3588">
        <f>Table1[[#This Row],[Profit]]*100/Table1[[#This Row],[budget]]</f>
        <v>-97.609728571428576</v>
      </c>
      <c r="M3588" t="s">
        <v>178</v>
      </c>
      <c r="N3588" t="s">
        <v>6362</v>
      </c>
      <c r="O3588" t="s">
        <v>302</v>
      </c>
      <c r="P3588" t="s">
        <v>6364</v>
      </c>
    </row>
    <row r="3589" spans="1:16" x14ac:dyDescent="0.45">
      <c r="A3589" t="s">
        <v>1430</v>
      </c>
      <c r="B3589">
        <v>184</v>
      </c>
      <c r="C3589" t="s">
        <v>1267</v>
      </c>
      <c r="D3589" t="s">
        <v>4683</v>
      </c>
      <c r="E3589" t="s">
        <v>1268</v>
      </c>
      <c r="F3589">
        <v>2008</v>
      </c>
      <c r="G3589">
        <v>7.4</v>
      </c>
      <c r="H3589">
        <v>476270</v>
      </c>
      <c r="I3589">
        <v>20000000</v>
      </c>
      <c r="J3589">
        <f t="shared" si="56"/>
        <v>-19523730</v>
      </c>
      <c r="K3589">
        <f>Table1[[#This Row],[Profit]]*100/Table1[[#This Row],[budget]]</f>
        <v>-97.618650000000002</v>
      </c>
      <c r="M3589" t="s">
        <v>6358</v>
      </c>
      <c r="N3589" t="s">
        <v>6359</v>
      </c>
      <c r="O3589" t="s">
        <v>589</v>
      </c>
    </row>
    <row r="3590" spans="1:16" x14ac:dyDescent="0.45">
      <c r="A3590" t="s">
        <v>1597</v>
      </c>
      <c r="B3590">
        <v>98</v>
      </c>
      <c r="C3590" t="s">
        <v>1737</v>
      </c>
      <c r="D3590" t="s">
        <v>5017</v>
      </c>
      <c r="E3590" t="s">
        <v>11</v>
      </c>
      <c r="F3590">
        <v>2001</v>
      </c>
      <c r="G3590">
        <v>6.9</v>
      </c>
      <c r="H3590">
        <v>353743</v>
      </c>
      <c r="I3590">
        <v>15000000</v>
      </c>
      <c r="J3590">
        <f t="shared" si="56"/>
        <v>-14646257</v>
      </c>
      <c r="K3590">
        <f>Table1[[#This Row],[Profit]]*100/Table1[[#This Row],[budget]]</f>
        <v>-97.641713333333328</v>
      </c>
      <c r="M3590" t="s">
        <v>6359</v>
      </c>
      <c r="N3590" t="s">
        <v>589</v>
      </c>
      <c r="O3590" t="s">
        <v>1426</v>
      </c>
      <c r="P3590" t="s">
        <v>6368</v>
      </c>
    </row>
    <row r="3591" spans="1:16" x14ac:dyDescent="0.45">
      <c r="A3591" t="s">
        <v>111</v>
      </c>
      <c r="B3591">
        <v>127</v>
      </c>
      <c r="C3591" t="s">
        <v>896</v>
      </c>
      <c r="D3591" t="s">
        <v>5132</v>
      </c>
      <c r="E3591" t="s">
        <v>1798</v>
      </c>
      <c r="F3591">
        <v>2011</v>
      </c>
      <c r="G3591">
        <v>4.3</v>
      </c>
      <c r="H3591">
        <v>301305</v>
      </c>
      <c r="I3591">
        <v>13000000</v>
      </c>
      <c r="J3591">
        <f t="shared" si="56"/>
        <v>-12698695</v>
      </c>
      <c r="K3591">
        <f>Table1[[#This Row],[Profit]]*100/Table1[[#This Row],[budget]]</f>
        <v>-97.682269230769236</v>
      </c>
      <c r="M3591" t="s">
        <v>2286</v>
      </c>
      <c r="N3591" t="s">
        <v>6368</v>
      </c>
    </row>
    <row r="3592" spans="1:16" x14ac:dyDescent="0.45">
      <c r="A3592" t="s">
        <v>1262</v>
      </c>
      <c r="B3592">
        <v>87</v>
      </c>
      <c r="C3592" t="s">
        <v>33</v>
      </c>
      <c r="D3592" t="s">
        <v>4531</v>
      </c>
      <c r="E3592" t="s">
        <v>11</v>
      </c>
      <c r="F3592">
        <v>2006</v>
      </c>
      <c r="G3592">
        <v>4.8</v>
      </c>
      <c r="H3592">
        <v>480314</v>
      </c>
      <c r="I3592">
        <v>21000000</v>
      </c>
      <c r="J3592">
        <f t="shared" si="56"/>
        <v>-20519686</v>
      </c>
      <c r="K3592">
        <f>Table1[[#This Row],[Profit]]*100/Table1[[#This Row],[budget]]</f>
        <v>-97.712790476190477</v>
      </c>
      <c r="M3592" t="s">
        <v>178</v>
      </c>
    </row>
    <row r="3593" spans="1:16" x14ac:dyDescent="0.45">
      <c r="A3593" t="s">
        <v>1950</v>
      </c>
      <c r="B3593">
        <v>86</v>
      </c>
      <c r="C3593" t="s">
        <v>1951</v>
      </c>
      <c r="D3593" t="s">
        <v>5379</v>
      </c>
      <c r="E3593" t="s">
        <v>11</v>
      </c>
      <c r="F3593">
        <v>2001</v>
      </c>
      <c r="G3593">
        <v>6.2</v>
      </c>
      <c r="H3593">
        <v>226792</v>
      </c>
      <c r="I3593">
        <v>10000000</v>
      </c>
      <c r="J3593">
        <f t="shared" si="56"/>
        <v>-9773208</v>
      </c>
      <c r="K3593">
        <f>Table1[[#This Row],[Profit]]*100/Table1[[#This Row],[budget]]</f>
        <v>-97.732079999999996</v>
      </c>
      <c r="M3593" t="s">
        <v>302</v>
      </c>
      <c r="N3593" t="s">
        <v>589</v>
      </c>
    </row>
    <row r="3594" spans="1:16" x14ac:dyDescent="0.45">
      <c r="A3594" t="s">
        <v>2468</v>
      </c>
      <c r="B3594">
        <v>90</v>
      </c>
      <c r="C3594" t="s">
        <v>589</v>
      </c>
      <c r="D3594" t="s">
        <v>6207</v>
      </c>
      <c r="E3594" t="s">
        <v>11</v>
      </c>
      <c r="F3594">
        <v>1998</v>
      </c>
      <c r="G3594">
        <v>6.6</v>
      </c>
      <c r="H3594">
        <v>13493</v>
      </c>
      <c r="I3594">
        <v>600000</v>
      </c>
      <c r="J3594">
        <f t="shared" si="56"/>
        <v>-586507</v>
      </c>
      <c r="K3594">
        <f>Table1[[#This Row],[Profit]]*100/Table1[[#This Row],[budget]]</f>
        <v>-97.751166666666663</v>
      </c>
    </row>
    <row r="3595" spans="1:16" x14ac:dyDescent="0.45">
      <c r="A3595" t="s">
        <v>1071</v>
      </c>
      <c r="B3595">
        <v>129</v>
      </c>
      <c r="C3595" t="s">
        <v>884</v>
      </c>
      <c r="D3595" t="s">
        <v>5215</v>
      </c>
      <c r="E3595" t="s">
        <v>1102</v>
      </c>
      <c r="F3595">
        <v>2004</v>
      </c>
      <c r="G3595">
        <v>7.5</v>
      </c>
      <c r="H3595">
        <v>261481</v>
      </c>
      <c r="I3595">
        <v>12000000</v>
      </c>
      <c r="J3595">
        <f t="shared" si="56"/>
        <v>-11738519</v>
      </c>
      <c r="K3595">
        <f>Table1[[#This Row],[Profit]]*100/Table1[[#This Row],[budget]]</f>
        <v>-97.820991666666671</v>
      </c>
      <c r="M3595" t="s">
        <v>2286</v>
      </c>
      <c r="N3595" t="s">
        <v>1630</v>
      </c>
    </row>
    <row r="3596" spans="1:16" x14ac:dyDescent="0.45">
      <c r="A3596" t="s">
        <v>2441</v>
      </c>
      <c r="B3596">
        <v>100</v>
      </c>
      <c r="C3596" t="s">
        <v>302</v>
      </c>
      <c r="D3596" t="s">
        <v>6170</v>
      </c>
      <c r="E3596" t="s">
        <v>11</v>
      </c>
      <c r="F3596">
        <v>2011</v>
      </c>
      <c r="G3596">
        <v>5.7</v>
      </c>
      <c r="H3596">
        <v>20186</v>
      </c>
      <c r="I3596">
        <v>930000</v>
      </c>
      <c r="J3596">
        <f t="shared" si="56"/>
        <v>-909814</v>
      </c>
      <c r="K3596">
        <f>Table1[[#This Row],[Profit]]*100/Table1[[#This Row],[budget]]</f>
        <v>-97.829462365591397</v>
      </c>
    </row>
    <row r="3597" spans="1:16" x14ac:dyDescent="0.45">
      <c r="A3597" t="s">
        <v>962</v>
      </c>
      <c r="B3597">
        <v>88</v>
      </c>
      <c r="C3597" t="s">
        <v>187</v>
      </c>
      <c r="D3597" t="s">
        <v>6159</v>
      </c>
      <c r="E3597" t="s">
        <v>11</v>
      </c>
      <c r="F3597">
        <v>1998</v>
      </c>
      <c r="G3597">
        <v>6.1</v>
      </c>
      <c r="H3597">
        <v>21210</v>
      </c>
      <c r="I3597">
        <v>1000000</v>
      </c>
      <c r="J3597">
        <f t="shared" si="56"/>
        <v>-978790</v>
      </c>
      <c r="K3597">
        <f>Table1[[#This Row],[Profit]]*100/Table1[[#This Row],[budget]]</f>
        <v>-97.879000000000005</v>
      </c>
      <c r="M3597" t="s">
        <v>6359</v>
      </c>
    </row>
    <row r="3598" spans="1:16" x14ac:dyDescent="0.45">
      <c r="A3598" t="s">
        <v>1886</v>
      </c>
      <c r="B3598">
        <v>97</v>
      </c>
      <c r="C3598" t="s">
        <v>19</v>
      </c>
      <c r="D3598" t="s">
        <v>6113</v>
      </c>
      <c r="E3598" t="s">
        <v>11</v>
      </c>
      <c r="F3598">
        <v>2011</v>
      </c>
      <c r="G3598">
        <v>7.4</v>
      </c>
      <c r="H3598">
        <v>24784</v>
      </c>
      <c r="I3598">
        <v>1200000</v>
      </c>
      <c r="J3598">
        <f t="shared" si="56"/>
        <v>-1175216</v>
      </c>
      <c r="K3598">
        <f>Table1[[#This Row],[Profit]]*100/Table1[[#This Row],[budget]]</f>
        <v>-97.934666666666672</v>
      </c>
    </row>
    <row r="3599" spans="1:16" x14ac:dyDescent="0.45">
      <c r="A3599" t="s">
        <v>1669</v>
      </c>
      <c r="B3599">
        <v>102</v>
      </c>
      <c r="C3599" t="s">
        <v>48</v>
      </c>
      <c r="D3599" t="s">
        <v>4901</v>
      </c>
      <c r="E3599" t="s">
        <v>11</v>
      </c>
      <c r="F3599">
        <v>2008</v>
      </c>
      <c r="G3599">
        <v>6.8</v>
      </c>
      <c r="H3599">
        <v>317040</v>
      </c>
      <c r="I3599">
        <v>15500000</v>
      </c>
      <c r="J3599">
        <f t="shared" si="56"/>
        <v>-15182960</v>
      </c>
      <c r="K3599">
        <f>Table1[[#This Row],[Profit]]*100/Table1[[#This Row],[budget]]</f>
        <v>-97.954580645161286</v>
      </c>
      <c r="M3599" t="s">
        <v>2286</v>
      </c>
    </row>
    <row r="3600" spans="1:16" x14ac:dyDescent="0.45">
      <c r="A3600" t="s">
        <v>2458</v>
      </c>
      <c r="B3600">
        <v>99</v>
      </c>
      <c r="C3600" t="s">
        <v>1024</v>
      </c>
      <c r="D3600" t="s">
        <v>6177</v>
      </c>
      <c r="E3600" t="s">
        <v>11</v>
      </c>
      <c r="F3600">
        <v>2008</v>
      </c>
      <c r="G3600">
        <v>5.2</v>
      </c>
      <c r="H3600">
        <v>18378</v>
      </c>
      <c r="I3600">
        <v>900000</v>
      </c>
      <c r="J3600">
        <f t="shared" si="56"/>
        <v>-881622</v>
      </c>
      <c r="K3600">
        <f>Table1[[#This Row],[Profit]]*100/Table1[[#This Row],[budget]]</f>
        <v>-97.957999999999998</v>
      </c>
      <c r="M3600" t="s">
        <v>589</v>
      </c>
      <c r="N3600" t="s">
        <v>999</v>
      </c>
      <c r="O3600" t="s">
        <v>1426</v>
      </c>
    </row>
    <row r="3601" spans="1:17" x14ac:dyDescent="0.45">
      <c r="A3601" t="s">
        <v>1952</v>
      </c>
      <c r="B3601">
        <v>83</v>
      </c>
      <c r="C3601" t="s">
        <v>187</v>
      </c>
      <c r="D3601" t="s">
        <v>5625</v>
      </c>
      <c r="E3601" t="s">
        <v>11</v>
      </c>
      <c r="F3601">
        <v>1994</v>
      </c>
      <c r="G3601">
        <v>3.3</v>
      </c>
      <c r="H3601">
        <v>126247</v>
      </c>
      <c r="I3601">
        <v>6200000</v>
      </c>
      <c r="J3601">
        <f t="shared" si="56"/>
        <v>-6073753</v>
      </c>
      <c r="K3601">
        <f>Table1[[#This Row],[Profit]]*100/Table1[[#This Row],[budget]]</f>
        <v>-97.963758064516128</v>
      </c>
      <c r="M3601" t="s">
        <v>6359</v>
      </c>
    </row>
    <row r="3602" spans="1:17" x14ac:dyDescent="0.45">
      <c r="A3602" t="s">
        <v>2312</v>
      </c>
      <c r="B3602">
        <v>89</v>
      </c>
      <c r="C3602" t="s">
        <v>456</v>
      </c>
      <c r="D3602" t="s">
        <v>4902</v>
      </c>
      <c r="E3602" t="s">
        <v>2123</v>
      </c>
      <c r="F3602">
        <v>2001</v>
      </c>
      <c r="G3602">
        <v>7.6</v>
      </c>
      <c r="H3602">
        <v>313436</v>
      </c>
      <c r="I3602">
        <v>15500000</v>
      </c>
      <c r="J3602">
        <f t="shared" si="56"/>
        <v>-15186564</v>
      </c>
      <c r="K3602">
        <f>Table1[[#This Row],[Profit]]*100/Table1[[#This Row],[budget]]</f>
        <v>-97.97783225806451</v>
      </c>
      <c r="M3602" t="s">
        <v>589</v>
      </c>
    </row>
    <row r="3603" spans="1:17" x14ac:dyDescent="0.45">
      <c r="A3603" t="s">
        <v>1598</v>
      </c>
      <c r="B3603">
        <v>121</v>
      </c>
      <c r="C3603" t="s">
        <v>1599</v>
      </c>
      <c r="D3603" t="s">
        <v>5239</v>
      </c>
      <c r="E3603" t="s">
        <v>11</v>
      </c>
      <c r="F3603">
        <v>1999</v>
      </c>
      <c r="G3603">
        <v>6.2</v>
      </c>
      <c r="H3603">
        <v>229311</v>
      </c>
      <c r="I3603">
        <v>11350000</v>
      </c>
      <c r="J3603">
        <f t="shared" si="56"/>
        <v>-11120689</v>
      </c>
      <c r="K3603">
        <f>Table1[[#This Row],[Profit]]*100/Table1[[#This Row],[budget]]</f>
        <v>-97.979638766519827</v>
      </c>
      <c r="M3603" t="s">
        <v>589</v>
      </c>
      <c r="N3603" t="s">
        <v>6367</v>
      </c>
      <c r="O3603" t="s">
        <v>2286</v>
      </c>
      <c r="P3603" t="s">
        <v>6368</v>
      </c>
      <c r="Q3603" t="s">
        <v>1910</v>
      </c>
    </row>
    <row r="3604" spans="1:17" x14ac:dyDescent="0.45">
      <c r="A3604" t="s">
        <v>1325</v>
      </c>
      <c r="B3604">
        <v>115</v>
      </c>
      <c r="C3604" t="s">
        <v>676</v>
      </c>
      <c r="D3604" t="s">
        <v>4702</v>
      </c>
      <c r="E3604" t="s">
        <v>11</v>
      </c>
      <c r="F3604">
        <v>2000</v>
      </c>
      <c r="G3604">
        <v>6.5</v>
      </c>
      <c r="H3604">
        <v>403932</v>
      </c>
      <c r="I3604">
        <v>20000000</v>
      </c>
      <c r="J3604">
        <f t="shared" si="56"/>
        <v>-19596068</v>
      </c>
      <c r="K3604">
        <f>Table1[[#This Row],[Profit]]*100/Table1[[#This Row],[budget]]</f>
        <v>-97.980339999999998</v>
      </c>
      <c r="M3604" t="s">
        <v>2286</v>
      </c>
      <c r="N3604" t="s">
        <v>1910</v>
      </c>
    </row>
    <row r="3605" spans="1:17" x14ac:dyDescent="0.45">
      <c r="A3605" t="s">
        <v>1418</v>
      </c>
      <c r="B3605">
        <v>112</v>
      </c>
      <c r="C3605" t="s">
        <v>48</v>
      </c>
      <c r="D3605" t="s">
        <v>4894</v>
      </c>
      <c r="E3605" t="s">
        <v>11</v>
      </c>
      <c r="F3605">
        <v>2013</v>
      </c>
      <c r="G3605">
        <v>6.2</v>
      </c>
      <c r="H3605">
        <v>317125</v>
      </c>
      <c r="I3605">
        <v>16000000</v>
      </c>
      <c r="J3605">
        <f t="shared" si="56"/>
        <v>-15682875</v>
      </c>
      <c r="K3605">
        <f>Table1[[#This Row],[Profit]]*100/Table1[[#This Row],[budget]]</f>
        <v>-98.017968749999994</v>
      </c>
      <c r="M3605" t="s">
        <v>2286</v>
      </c>
    </row>
    <row r="3606" spans="1:17" x14ac:dyDescent="0.45">
      <c r="A3606" t="s">
        <v>1195</v>
      </c>
      <c r="B3606">
        <v>97</v>
      </c>
      <c r="C3606" t="s">
        <v>48</v>
      </c>
      <c r="D3606" t="s">
        <v>5676</v>
      </c>
      <c r="E3606" t="s">
        <v>11</v>
      </c>
      <c r="F3606">
        <v>2006</v>
      </c>
      <c r="G3606">
        <v>6.2</v>
      </c>
      <c r="H3606">
        <v>117560</v>
      </c>
      <c r="I3606">
        <v>6000000</v>
      </c>
      <c r="J3606">
        <f t="shared" si="56"/>
        <v>-5882440</v>
      </c>
      <c r="K3606">
        <f>Table1[[#This Row],[Profit]]*100/Table1[[#This Row],[budget]]</f>
        <v>-98.040666666666667</v>
      </c>
      <c r="M3606" t="s">
        <v>2286</v>
      </c>
    </row>
    <row r="3607" spans="1:17" x14ac:dyDescent="0.45">
      <c r="A3607" t="s">
        <v>2388</v>
      </c>
      <c r="B3607">
        <v>87</v>
      </c>
      <c r="C3607" t="s">
        <v>302</v>
      </c>
      <c r="D3607" t="s">
        <v>6128</v>
      </c>
      <c r="E3607" t="s">
        <v>11</v>
      </c>
      <c r="F3607">
        <v>2003</v>
      </c>
      <c r="G3607">
        <v>6.2</v>
      </c>
      <c r="H3607">
        <v>19539</v>
      </c>
      <c r="I3607">
        <v>1000000</v>
      </c>
      <c r="J3607">
        <f t="shared" si="56"/>
        <v>-980461</v>
      </c>
      <c r="K3607">
        <f>Table1[[#This Row],[Profit]]*100/Table1[[#This Row],[budget]]</f>
        <v>-98.046099999999996</v>
      </c>
    </row>
    <row r="3608" spans="1:17" x14ac:dyDescent="0.45">
      <c r="A3608" t="s">
        <v>1496</v>
      </c>
      <c r="B3608">
        <v>96</v>
      </c>
      <c r="C3608" t="s">
        <v>48</v>
      </c>
      <c r="D3608" t="s">
        <v>5674</v>
      </c>
      <c r="E3608" t="s">
        <v>11</v>
      </c>
      <c r="F3608">
        <v>2009</v>
      </c>
      <c r="G3608">
        <v>6.7</v>
      </c>
      <c r="H3608">
        <v>115862</v>
      </c>
      <c r="I3608">
        <v>6000000</v>
      </c>
      <c r="J3608">
        <f t="shared" si="56"/>
        <v>-5884138</v>
      </c>
      <c r="K3608">
        <f>Table1[[#This Row],[Profit]]*100/Table1[[#This Row],[budget]]</f>
        <v>-98.068966666666668</v>
      </c>
      <c r="M3608" t="s">
        <v>2286</v>
      </c>
    </row>
    <row r="3609" spans="1:17" x14ac:dyDescent="0.45">
      <c r="A3609" t="s">
        <v>1550</v>
      </c>
      <c r="B3609">
        <v>101</v>
      </c>
      <c r="C3609" t="s">
        <v>423</v>
      </c>
      <c r="D3609" t="s">
        <v>4679</v>
      </c>
      <c r="E3609" t="s">
        <v>11</v>
      </c>
      <c r="F3609">
        <v>2005</v>
      </c>
      <c r="G3609">
        <v>6.2</v>
      </c>
      <c r="H3609">
        <v>375474</v>
      </c>
      <c r="I3609">
        <v>20000000</v>
      </c>
      <c r="J3609">
        <f t="shared" si="56"/>
        <v>-19624526</v>
      </c>
      <c r="K3609">
        <f>Table1[[#This Row],[Profit]]*100/Table1[[#This Row],[budget]]</f>
        <v>-98.122630000000001</v>
      </c>
      <c r="M3609" t="s">
        <v>6367</v>
      </c>
      <c r="N3609" t="s">
        <v>6361</v>
      </c>
    </row>
    <row r="3610" spans="1:17" x14ac:dyDescent="0.45">
      <c r="A3610" t="s">
        <v>1610</v>
      </c>
      <c r="B3610">
        <v>116</v>
      </c>
      <c r="C3610" t="s">
        <v>392</v>
      </c>
      <c r="D3610" t="s">
        <v>4798</v>
      </c>
      <c r="E3610" t="s">
        <v>11</v>
      </c>
      <c r="F3610">
        <v>2002</v>
      </c>
      <c r="G3610">
        <v>6</v>
      </c>
      <c r="H3610">
        <v>325491</v>
      </c>
      <c r="I3610">
        <v>17500000</v>
      </c>
      <c r="J3610">
        <f t="shared" si="56"/>
        <v>-17174509</v>
      </c>
      <c r="K3610">
        <f>Table1[[#This Row],[Profit]]*100/Table1[[#This Row],[budget]]</f>
        <v>-98.140051428571425</v>
      </c>
      <c r="M3610" t="s">
        <v>589</v>
      </c>
      <c r="N3610" t="s">
        <v>1426</v>
      </c>
    </row>
    <row r="3611" spans="1:17" x14ac:dyDescent="0.45">
      <c r="A3611" t="s">
        <v>1957</v>
      </c>
      <c r="B3611">
        <v>90</v>
      </c>
      <c r="C3611" t="s">
        <v>456</v>
      </c>
      <c r="D3611" t="s">
        <v>5707</v>
      </c>
      <c r="E3611" t="s">
        <v>11</v>
      </c>
      <c r="F3611">
        <v>2009</v>
      </c>
      <c r="G3611">
        <v>4.7</v>
      </c>
      <c r="H3611">
        <v>92900</v>
      </c>
      <c r="I3611">
        <v>5000000</v>
      </c>
      <c r="J3611">
        <f t="shared" si="56"/>
        <v>-4907100</v>
      </c>
      <c r="K3611">
        <f>Table1[[#This Row],[Profit]]*100/Table1[[#This Row],[budget]]</f>
        <v>-98.141999999999996</v>
      </c>
      <c r="M3611" t="s">
        <v>589</v>
      </c>
    </row>
    <row r="3612" spans="1:17" x14ac:dyDescent="0.45">
      <c r="A3612" t="s">
        <v>2449</v>
      </c>
      <c r="B3612">
        <v>95</v>
      </c>
      <c r="C3612" t="s">
        <v>2450</v>
      </c>
      <c r="D3612" t="s">
        <v>6182</v>
      </c>
      <c r="E3612" t="s">
        <v>11</v>
      </c>
      <c r="F3612">
        <v>2002</v>
      </c>
      <c r="G3612">
        <v>5.6</v>
      </c>
      <c r="H3612">
        <v>15278</v>
      </c>
      <c r="I3612">
        <v>825000</v>
      </c>
      <c r="J3612">
        <f t="shared" si="56"/>
        <v>-809722</v>
      </c>
      <c r="K3612">
        <f>Table1[[#This Row],[Profit]]*100/Table1[[#This Row],[budget]]</f>
        <v>-98.148121212121211</v>
      </c>
      <c r="M3612" t="s">
        <v>6364</v>
      </c>
      <c r="N3612" t="s">
        <v>1630</v>
      </c>
    </row>
    <row r="3613" spans="1:17" x14ac:dyDescent="0.45">
      <c r="A3613" t="s">
        <v>197</v>
      </c>
      <c r="B3613">
        <v>148</v>
      </c>
      <c r="C3613" t="s">
        <v>1147</v>
      </c>
      <c r="D3613" t="s">
        <v>3957</v>
      </c>
      <c r="E3613" t="s">
        <v>11</v>
      </c>
      <c r="F3613">
        <v>1999</v>
      </c>
      <c r="G3613">
        <v>6.8</v>
      </c>
      <c r="H3613">
        <v>630779</v>
      </c>
      <c r="I3613">
        <v>35000000</v>
      </c>
      <c r="J3613">
        <f t="shared" si="56"/>
        <v>-34369221</v>
      </c>
      <c r="K3613">
        <f>Table1[[#This Row],[Profit]]*100/Table1[[#This Row],[budget]]</f>
        <v>-98.197774285714289</v>
      </c>
      <c r="M3613" t="s">
        <v>2286</v>
      </c>
      <c r="N3613" t="s">
        <v>6368</v>
      </c>
      <c r="O3613" t="s">
        <v>1910</v>
      </c>
    </row>
    <row r="3614" spans="1:17" x14ac:dyDescent="0.45">
      <c r="A3614" t="s">
        <v>32</v>
      </c>
      <c r="B3614">
        <v>129</v>
      </c>
      <c r="C3614" t="s">
        <v>1267</v>
      </c>
      <c r="D3614" t="s">
        <v>4158</v>
      </c>
      <c r="E3614" t="s">
        <v>11</v>
      </c>
      <c r="F3614">
        <v>2011</v>
      </c>
      <c r="G3614">
        <v>6.8</v>
      </c>
      <c r="H3614">
        <v>537580</v>
      </c>
      <c r="I3614">
        <v>30000000</v>
      </c>
      <c r="J3614">
        <f t="shared" si="56"/>
        <v>-29462420</v>
      </c>
      <c r="K3614">
        <f>Table1[[#This Row],[Profit]]*100/Table1[[#This Row],[budget]]</f>
        <v>-98.208066666666667</v>
      </c>
      <c r="M3614" t="s">
        <v>6358</v>
      </c>
      <c r="N3614" t="s">
        <v>6359</v>
      </c>
      <c r="O3614" t="s">
        <v>589</v>
      </c>
    </row>
    <row r="3615" spans="1:17" x14ac:dyDescent="0.45">
      <c r="A3615" t="s">
        <v>1856</v>
      </c>
      <c r="B3615">
        <v>120</v>
      </c>
      <c r="C3615" t="s">
        <v>392</v>
      </c>
      <c r="D3615" t="s">
        <v>5221</v>
      </c>
      <c r="E3615" t="s">
        <v>11</v>
      </c>
      <c r="F3615">
        <v>2007</v>
      </c>
      <c r="G3615">
        <v>7.5</v>
      </c>
      <c r="H3615">
        <v>214202</v>
      </c>
      <c r="I3615">
        <v>12000000</v>
      </c>
      <c r="J3615">
        <f t="shared" si="56"/>
        <v>-11785798</v>
      </c>
      <c r="K3615">
        <f>Table1[[#This Row],[Profit]]*100/Table1[[#This Row],[budget]]</f>
        <v>-98.214983333333336</v>
      </c>
      <c r="M3615" t="s">
        <v>589</v>
      </c>
      <c r="N3615" t="s">
        <v>1426</v>
      </c>
    </row>
    <row r="3616" spans="1:17" x14ac:dyDescent="0.45">
      <c r="A3616" t="s">
        <v>1953</v>
      </c>
      <c r="B3616">
        <v>125</v>
      </c>
      <c r="C3616" t="s">
        <v>367</v>
      </c>
      <c r="D3616" t="s">
        <v>5381</v>
      </c>
      <c r="E3616" t="s">
        <v>492</v>
      </c>
      <c r="F3616">
        <v>2013</v>
      </c>
      <c r="G3616">
        <v>6.2</v>
      </c>
      <c r="H3616">
        <v>169379</v>
      </c>
      <c r="I3616">
        <v>10000000</v>
      </c>
      <c r="J3616">
        <f t="shared" si="56"/>
        <v>-9830621</v>
      </c>
      <c r="K3616">
        <f>Table1[[#This Row],[Profit]]*100/Table1[[#This Row],[budget]]</f>
        <v>-98.306209999999993</v>
      </c>
      <c r="M3616" t="s">
        <v>6367</v>
      </c>
      <c r="N3616" t="s">
        <v>6368</v>
      </c>
    </row>
    <row r="3617" spans="1:16" x14ac:dyDescent="0.45">
      <c r="A3617" t="s">
        <v>2065</v>
      </c>
      <c r="B3617">
        <v>88</v>
      </c>
      <c r="C3617" t="s">
        <v>2066</v>
      </c>
      <c r="D3617" t="s">
        <v>5607</v>
      </c>
      <c r="E3617" t="s">
        <v>11</v>
      </c>
      <c r="F3617">
        <v>2009</v>
      </c>
      <c r="G3617">
        <v>6.3</v>
      </c>
      <c r="H3617">
        <v>110029</v>
      </c>
      <c r="I3617">
        <v>6500000</v>
      </c>
      <c r="J3617">
        <f t="shared" si="56"/>
        <v>-6389971</v>
      </c>
      <c r="K3617">
        <f>Table1[[#This Row],[Profit]]*100/Table1[[#This Row],[budget]]</f>
        <v>-98.307246153846151</v>
      </c>
      <c r="M3617" t="s">
        <v>589</v>
      </c>
      <c r="N3617" t="s">
        <v>6365</v>
      </c>
    </row>
    <row r="3618" spans="1:16" x14ac:dyDescent="0.45">
      <c r="A3618" t="s">
        <v>2368</v>
      </c>
      <c r="B3618">
        <v>123</v>
      </c>
      <c r="C3618" t="s">
        <v>792</v>
      </c>
      <c r="D3618" t="s">
        <v>6061</v>
      </c>
      <c r="E3618" t="s">
        <v>265</v>
      </c>
      <c r="F3618">
        <v>1969</v>
      </c>
      <c r="G3618">
        <v>7.2</v>
      </c>
      <c r="H3618">
        <v>26893</v>
      </c>
      <c r="I3618">
        <v>1600000</v>
      </c>
      <c r="J3618">
        <f t="shared" si="56"/>
        <v>-1573107</v>
      </c>
      <c r="K3618">
        <f>Table1[[#This Row],[Profit]]*100/Table1[[#This Row],[budget]]</f>
        <v>-98.319187499999998</v>
      </c>
      <c r="M3618" t="s">
        <v>589</v>
      </c>
      <c r="N3618" t="s">
        <v>2286</v>
      </c>
    </row>
    <row r="3619" spans="1:16" x14ac:dyDescent="0.45">
      <c r="A3619" t="s">
        <v>564</v>
      </c>
      <c r="B3619">
        <v>120</v>
      </c>
      <c r="C3619" t="s">
        <v>589</v>
      </c>
      <c r="D3619" t="s">
        <v>4168</v>
      </c>
      <c r="E3619" t="s">
        <v>1320</v>
      </c>
      <c r="F3619">
        <v>2004</v>
      </c>
      <c r="G3619">
        <v>7.1</v>
      </c>
      <c r="H3619">
        <v>499263</v>
      </c>
      <c r="I3619">
        <v>30000000</v>
      </c>
      <c r="J3619">
        <f t="shared" si="56"/>
        <v>-29500737</v>
      </c>
      <c r="K3619">
        <f>Table1[[#This Row],[Profit]]*100/Table1[[#This Row],[budget]]</f>
        <v>-98.335790000000003</v>
      </c>
    </row>
    <row r="3620" spans="1:16" x14ac:dyDescent="0.45">
      <c r="A3620" t="s">
        <v>1325</v>
      </c>
      <c r="B3620">
        <v>109</v>
      </c>
      <c r="C3620" t="s">
        <v>392</v>
      </c>
      <c r="D3620" t="s">
        <v>5137</v>
      </c>
      <c r="E3620" t="s">
        <v>11</v>
      </c>
      <c r="F3620">
        <v>2010</v>
      </c>
      <c r="G3620">
        <v>6.1</v>
      </c>
      <c r="H3620">
        <v>214966</v>
      </c>
      <c r="I3620">
        <v>13000000</v>
      </c>
      <c r="J3620">
        <f t="shared" si="56"/>
        <v>-12785034</v>
      </c>
      <c r="K3620">
        <f>Table1[[#This Row],[Profit]]*100/Table1[[#This Row],[budget]]</f>
        <v>-98.346415384615383</v>
      </c>
      <c r="M3620" t="s">
        <v>589</v>
      </c>
      <c r="N3620" t="s">
        <v>1426</v>
      </c>
    </row>
    <row r="3621" spans="1:16" x14ac:dyDescent="0.45">
      <c r="A3621" t="s">
        <v>1889</v>
      </c>
      <c r="B3621">
        <v>150</v>
      </c>
      <c r="C3621" t="s">
        <v>1988</v>
      </c>
      <c r="D3621" t="s">
        <v>5449</v>
      </c>
      <c r="E3621" t="s">
        <v>11</v>
      </c>
      <c r="F3621">
        <v>2008</v>
      </c>
      <c r="G3621">
        <v>6.7</v>
      </c>
      <c r="H3621">
        <v>140244</v>
      </c>
      <c r="I3621">
        <v>8500000</v>
      </c>
      <c r="J3621">
        <f t="shared" si="56"/>
        <v>-8359756</v>
      </c>
      <c r="K3621">
        <f>Table1[[#This Row],[Profit]]*100/Table1[[#This Row],[budget]]</f>
        <v>-98.350070588235297</v>
      </c>
      <c r="M3621" t="s">
        <v>6365</v>
      </c>
      <c r="N3621" t="s">
        <v>1630</v>
      </c>
    </row>
    <row r="3622" spans="1:16" x14ac:dyDescent="0.45">
      <c r="A3622" t="s">
        <v>216</v>
      </c>
      <c r="B3622">
        <v>108</v>
      </c>
      <c r="C3622" t="s">
        <v>516</v>
      </c>
      <c r="D3622" t="s">
        <v>2993</v>
      </c>
      <c r="E3622" t="s">
        <v>11</v>
      </c>
      <c r="F3622">
        <v>2015</v>
      </c>
      <c r="G3622">
        <v>7.8</v>
      </c>
      <c r="H3622">
        <v>1339152</v>
      </c>
      <c r="I3622">
        <v>81200000</v>
      </c>
      <c r="J3622">
        <f t="shared" si="56"/>
        <v>-79860848</v>
      </c>
      <c r="K3622">
        <f>Table1[[#This Row],[Profit]]*100/Table1[[#This Row],[budget]]</f>
        <v>-98.350798029556657</v>
      </c>
      <c r="M3622" t="s">
        <v>6362</v>
      </c>
      <c r="N3622" t="s">
        <v>589</v>
      </c>
      <c r="O3622" t="s">
        <v>6363</v>
      </c>
      <c r="P3622" t="s">
        <v>6364</v>
      </c>
    </row>
    <row r="3623" spans="1:16" x14ac:dyDescent="0.45">
      <c r="A3623" t="s">
        <v>1080</v>
      </c>
      <c r="B3623">
        <v>110</v>
      </c>
      <c r="C3623" t="s">
        <v>1081</v>
      </c>
      <c r="D3623" t="s">
        <v>3828</v>
      </c>
      <c r="E3623" t="s">
        <v>11</v>
      </c>
      <c r="F3623">
        <v>2001</v>
      </c>
      <c r="G3623">
        <v>5.2</v>
      </c>
      <c r="H3623">
        <v>623374</v>
      </c>
      <c r="I3623">
        <v>38000000</v>
      </c>
      <c r="J3623">
        <f t="shared" si="56"/>
        <v>-37376626</v>
      </c>
      <c r="K3623">
        <f>Table1[[#This Row],[Profit]]*100/Table1[[#This Row],[budget]]</f>
        <v>-98.359542105263159</v>
      </c>
      <c r="M3623" t="s">
        <v>178</v>
      </c>
      <c r="N3623" t="s">
        <v>589</v>
      </c>
      <c r="O3623" t="s">
        <v>1426</v>
      </c>
      <c r="P3623" t="s">
        <v>1910</v>
      </c>
    </row>
    <row r="3624" spans="1:16" x14ac:dyDescent="0.45">
      <c r="A3624" t="s">
        <v>1055</v>
      </c>
      <c r="B3624">
        <v>93</v>
      </c>
      <c r="C3624" t="s">
        <v>1056</v>
      </c>
      <c r="D3624" t="s">
        <v>3791</v>
      </c>
      <c r="E3624" t="s">
        <v>11</v>
      </c>
      <c r="F3624">
        <v>2006</v>
      </c>
      <c r="G3624">
        <v>5.0999999999999996</v>
      </c>
      <c r="H3624">
        <v>652526</v>
      </c>
      <c r="I3624">
        <v>40000000</v>
      </c>
      <c r="J3624">
        <f t="shared" si="56"/>
        <v>-39347474</v>
      </c>
      <c r="K3624">
        <f>Table1[[#This Row],[Profit]]*100/Table1[[#This Row],[budget]]</f>
        <v>-98.368684999999999</v>
      </c>
      <c r="M3624" t="s">
        <v>178</v>
      </c>
      <c r="N3624" t="s">
        <v>6363</v>
      </c>
      <c r="O3624" t="s">
        <v>1426</v>
      </c>
    </row>
    <row r="3625" spans="1:16" x14ac:dyDescent="0.45">
      <c r="A3625" t="s">
        <v>1373</v>
      </c>
      <c r="B3625">
        <v>160</v>
      </c>
      <c r="C3625" t="s">
        <v>1629</v>
      </c>
      <c r="D3625" t="s">
        <v>4839</v>
      </c>
      <c r="E3625" t="s">
        <v>11</v>
      </c>
      <c r="F3625">
        <v>2006</v>
      </c>
      <c r="G3625">
        <v>5.5</v>
      </c>
      <c r="H3625">
        <v>273420</v>
      </c>
      <c r="I3625">
        <v>17000000</v>
      </c>
      <c r="J3625">
        <f t="shared" si="56"/>
        <v>-16726580</v>
      </c>
      <c r="K3625">
        <f>Table1[[#This Row],[Profit]]*100/Table1[[#This Row],[budget]]</f>
        <v>-98.391647058823523</v>
      </c>
      <c r="M3625" t="s">
        <v>6366</v>
      </c>
      <c r="N3625" t="s">
        <v>1630</v>
      </c>
      <c r="O3625" t="s">
        <v>1426</v>
      </c>
    </row>
    <row r="3626" spans="1:16" x14ac:dyDescent="0.45">
      <c r="A3626" t="s">
        <v>880</v>
      </c>
      <c r="B3626">
        <v>99</v>
      </c>
      <c r="C3626" t="s">
        <v>259</v>
      </c>
      <c r="D3626" t="s">
        <v>5508</v>
      </c>
      <c r="E3626" t="s">
        <v>11</v>
      </c>
      <c r="F3626">
        <v>2005</v>
      </c>
      <c r="G3626">
        <v>5.5</v>
      </c>
      <c r="H3626">
        <v>127144</v>
      </c>
      <c r="I3626">
        <v>8000000</v>
      </c>
      <c r="J3626">
        <f t="shared" si="56"/>
        <v>-7872856</v>
      </c>
      <c r="K3626">
        <f>Table1[[#This Row],[Profit]]*100/Table1[[#This Row],[budget]]</f>
        <v>-98.410700000000006</v>
      </c>
      <c r="M3626" t="s">
        <v>589</v>
      </c>
      <c r="N3626" t="s">
        <v>2286</v>
      </c>
    </row>
    <row r="3627" spans="1:16" x14ac:dyDescent="0.45">
      <c r="A3627" t="s">
        <v>2196</v>
      </c>
      <c r="B3627">
        <v>95</v>
      </c>
      <c r="C3627" t="s">
        <v>1555</v>
      </c>
      <c r="D3627" t="s">
        <v>5452</v>
      </c>
      <c r="E3627" t="s">
        <v>11</v>
      </c>
      <c r="F3627">
        <v>2015</v>
      </c>
      <c r="G3627">
        <v>5.6</v>
      </c>
      <c r="H3627">
        <v>131175</v>
      </c>
      <c r="I3627">
        <v>8500000</v>
      </c>
      <c r="J3627">
        <f t="shared" si="56"/>
        <v>-8368825</v>
      </c>
      <c r="K3627">
        <f>Table1[[#This Row],[Profit]]*100/Table1[[#This Row],[budget]]</f>
        <v>-98.45676470588235</v>
      </c>
      <c r="M3627" t="s">
        <v>999</v>
      </c>
    </row>
    <row r="3628" spans="1:16" x14ac:dyDescent="0.45">
      <c r="A3628" t="s">
        <v>103</v>
      </c>
      <c r="B3628">
        <v>107</v>
      </c>
      <c r="C3628" t="s">
        <v>511</v>
      </c>
      <c r="D3628" t="s">
        <v>4680</v>
      </c>
      <c r="E3628" t="s">
        <v>11</v>
      </c>
      <c r="F3628">
        <v>1994</v>
      </c>
      <c r="G3628">
        <v>6.4</v>
      </c>
      <c r="H3628">
        <v>305070</v>
      </c>
      <c r="I3628">
        <v>20000000</v>
      </c>
      <c r="J3628">
        <f t="shared" si="56"/>
        <v>-19694930</v>
      </c>
      <c r="K3628">
        <f>Table1[[#This Row],[Profit]]*100/Table1[[#This Row],[budget]]</f>
        <v>-98.474649999999997</v>
      </c>
      <c r="M3628" t="s">
        <v>178</v>
      </c>
      <c r="N3628" t="s">
        <v>589</v>
      </c>
      <c r="O3628" t="s">
        <v>6367</v>
      </c>
      <c r="P3628" t="s">
        <v>2286</v>
      </c>
    </row>
    <row r="3629" spans="1:16" x14ac:dyDescent="0.45">
      <c r="A3629" t="s">
        <v>2461</v>
      </c>
      <c r="B3629">
        <v>107</v>
      </c>
      <c r="C3629" t="s">
        <v>589</v>
      </c>
      <c r="D3629" t="s">
        <v>6198</v>
      </c>
      <c r="E3629" t="s">
        <v>11</v>
      </c>
      <c r="F3629">
        <v>1998</v>
      </c>
      <c r="G3629">
        <v>6.5</v>
      </c>
      <c r="H3629">
        <v>10508</v>
      </c>
      <c r="I3629">
        <v>700000</v>
      </c>
      <c r="J3629">
        <f t="shared" si="56"/>
        <v>-689492</v>
      </c>
      <c r="K3629">
        <f>Table1[[#This Row],[Profit]]*100/Table1[[#This Row],[budget]]</f>
        <v>-98.498857142857148</v>
      </c>
    </row>
    <row r="3630" spans="1:16" x14ac:dyDescent="0.45">
      <c r="A3630" t="s">
        <v>2289</v>
      </c>
      <c r="B3630">
        <v>66</v>
      </c>
      <c r="C3630" t="s">
        <v>711</v>
      </c>
      <c r="D3630" t="s">
        <v>5960</v>
      </c>
      <c r="E3630" t="s">
        <v>492</v>
      </c>
      <c r="F3630">
        <v>2007</v>
      </c>
      <c r="G3630">
        <v>7.2</v>
      </c>
      <c r="H3630">
        <v>38108</v>
      </c>
      <c r="I3630">
        <v>2600000</v>
      </c>
      <c r="J3630">
        <f t="shared" si="56"/>
        <v>-2561892</v>
      </c>
      <c r="K3630">
        <f>Table1[[#This Row],[Profit]]*100/Table1[[#This Row],[budget]]</f>
        <v>-98.534307692307692</v>
      </c>
      <c r="M3630" t="s">
        <v>6366</v>
      </c>
      <c r="N3630" t="s">
        <v>1630</v>
      </c>
      <c r="O3630" t="s">
        <v>1426</v>
      </c>
    </row>
    <row r="3631" spans="1:16" x14ac:dyDescent="0.45">
      <c r="A3631" t="s">
        <v>1069</v>
      </c>
      <c r="B3631">
        <v>98</v>
      </c>
      <c r="C3631" t="s">
        <v>318</v>
      </c>
      <c r="D3631" t="s">
        <v>5509</v>
      </c>
      <c r="E3631" t="s">
        <v>11</v>
      </c>
      <c r="F3631">
        <v>2010</v>
      </c>
      <c r="G3631">
        <v>6.9</v>
      </c>
      <c r="H3631">
        <v>117190</v>
      </c>
      <c r="I3631">
        <v>8000000</v>
      </c>
      <c r="J3631">
        <f t="shared" si="56"/>
        <v>-7882810</v>
      </c>
      <c r="K3631">
        <f>Table1[[#This Row],[Profit]]*100/Table1[[#This Row],[budget]]</f>
        <v>-98.535124999999994</v>
      </c>
      <c r="M3631" t="s">
        <v>302</v>
      </c>
      <c r="N3631" t="s">
        <v>6359</v>
      </c>
    </row>
    <row r="3632" spans="1:16" x14ac:dyDescent="0.45">
      <c r="A3632" t="s">
        <v>1859</v>
      </c>
      <c r="B3632">
        <v>110</v>
      </c>
      <c r="C3632" t="s">
        <v>302</v>
      </c>
      <c r="D3632" t="s">
        <v>5222</v>
      </c>
      <c r="E3632" t="s">
        <v>11</v>
      </c>
      <c r="F3632">
        <v>1999</v>
      </c>
      <c r="G3632">
        <v>4.5999999999999996</v>
      </c>
      <c r="H3632">
        <v>175370</v>
      </c>
      <c r="I3632">
        <v>12000000</v>
      </c>
      <c r="J3632">
        <f t="shared" si="56"/>
        <v>-11824630</v>
      </c>
      <c r="K3632">
        <f>Table1[[#This Row],[Profit]]*100/Table1[[#This Row],[budget]]</f>
        <v>-98.538583333333335</v>
      </c>
    </row>
    <row r="3633" spans="1:16" x14ac:dyDescent="0.45">
      <c r="A3633" t="s">
        <v>1050</v>
      </c>
      <c r="B3633">
        <v>107</v>
      </c>
      <c r="C3633" t="s">
        <v>1051</v>
      </c>
      <c r="D3633" t="s">
        <v>3550</v>
      </c>
      <c r="E3633" t="s">
        <v>265</v>
      </c>
      <c r="F3633">
        <v>1993</v>
      </c>
      <c r="G3633">
        <v>7</v>
      </c>
      <c r="H3633">
        <v>700000</v>
      </c>
      <c r="I3633">
        <v>50000000</v>
      </c>
      <c r="J3633">
        <f t="shared" si="56"/>
        <v>-49300000</v>
      </c>
      <c r="K3633">
        <f>Table1[[#This Row],[Profit]]*100/Table1[[#This Row],[budget]]</f>
        <v>-98.6</v>
      </c>
      <c r="M3633" t="s">
        <v>6364</v>
      </c>
      <c r="N3633" t="s">
        <v>1630</v>
      </c>
    </row>
    <row r="3634" spans="1:16" x14ac:dyDescent="0.45">
      <c r="A3634" t="s">
        <v>83</v>
      </c>
      <c r="B3634">
        <v>129</v>
      </c>
      <c r="C3634" t="s">
        <v>589</v>
      </c>
      <c r="D3634" t="s">
        <v>5087</v>
      </c>
      <c r="E3634" t="s">
        <v>11</v>
      </c>
      <c r="F3634">
        <v>2015</v>
      </c>
      <c r="G3634">
        <v>4.5</v>
      </c>
      <c r="H3634">
        <v>186354</v>
      </c>
      <c r="I3634">
        <v>13500000</v>
      </c>
      <c r="J3634">
        <f t="shared" si="56"/>
        <v>-13313646</v>
      </c>
      <c r="K3634">
        <f>Table1[[#This Row],[Profit]]*100/Table1[[#This Row],[budget]]</f>
        <v>-98.619600000000005</v>
      </c>
    </row>
    <row r="3635" spans="1:16" x14ac:dyDescent="0.45">
      <c r="A3635" t="s">
        <v>2019</v>
      </c>
      <c r="B3635">
        <v>95</v>
      </c>
      <c r="C3635" t="s">
        <v>1044</v>
      </c>
      <c r="D3635" t="s">
        <v>5510</v>
      </c>
      <c r="E3635" t="s">
        <v>11</v>
      </c>
      <c r="F3635">
        <v>2008</v>
      </c>
      <c r="G3635">
        <v>6</v>
      </c>
      <c r="H3635">
        <v>108662</v>
      </c>
      <c r="I3635">
        <v>8000000</v>
      </c>
      <c r="J3635">
        <f t="shared" si="56"/>
        <v>-7891338</v>
      </c>
      <c r="K3635">
        <f>Table1[[#This Row],[Profit]]*100/Table1[[#This Row],[budget]]</f>
        <v>-98.641724999999994</v>
      </c>
      <c r="M3635" t="s">
        <v>999</v>
      </c>
      <c r="N3635" t="s">
        <v>1426</v>
      </c>
    </row>
    <row r="3636" spans="1:16" x14ac:dyDescent="0.45">
      <c r="A3636" t="s">
        <v>324</v>
      </c>
      <c r="B3636">
        <v>97</v>
      </c>
      <c r="C3636" t="s">
        <v>456</v>
      </c>
      <c r="D3636" t="s">
        <v>5940</v>
      </c>
      <c r="E3636" t="s">
        <v>11</v>
      </c>
      <c r="F3636">
        <v>1999</v>
      </c>
      <c r="G3636">
        <v>6.7</v>
      </c>
      <c r="H3636">
        <v>39852</v>
      </c>
      <c r="I3636">
        <v>3000000</v>
      </c>
      <c r="J3636">
        <f t="shared" si="56"/>
        <v>-2960148</v>
      </c>
      <c r="K3636">
        <f>Table1[[#This Row],[Profit]]*100/Table1[[#This Row],[budget]]</f>
        <v>-98.671599999999998</v>
      </c>
      <c r="M3636" t="s">
        <v>589</v>
      </c>
    </row>
    <row r="3637" spans="1:16" x14ac:dyDescent="0.45">
      <c r="A3637" t="s">
        <v>932</v>
      </c>
      <c r="B3637">
        <v>110</v>
      </c>
      <c r="C3637" t="s">
        <v>450</v>
      </c>
      <c r="D3637" t="s">
        <v>4682</v>
      </c>
      <c r="E3637" t="s">
        <v>11</v>
      </c>
      <c r="F3637">
        <v>2010</v>
      </c>
      <c r="G3637">
        <v>5.4</v>
      </c>
      <c r="H3637">
        <v>263365</v>
      </c>
      <c r="I3637">
        <v>20000000</v>
      </c>
      <c r="J3637">
        <f t="shared" si="56"/>
        <v>-19736635</v>
      </c>
      <c r="K3637">
        <f>Table1[[#This Row],[Profit]]*100/Table1[[#This Row],[budget]]</f>
        <v>-98.683175000000006</v>
      </c>
      <c r="M3637" t="s">
        <v>589</v>
      </c>
      <c r="N3637" t="s">
        <v>6364</v>
      </c>
      <c r="O3637" t="s">
        <v>2286</v>
      </c>
    </row>
    <row r="3638" spans="1:16" x14ac:dyDescent="0.45">
      <c r="A3638" t="s">
        <v>2351</v>
      </c>
      <c r="B3638">
        <v>95</v>
      </c>
      <c r="C3638" t="s">
        <v>589</v>
      </c>
      <c r="D3638" t="s">
        <v>6093</v>
      </c>
      <c r="E3638" t="s">
        <v>265</v>
      </c>
      <c r="F3638">
        <v>2006</v>
      </c>
      <c r="G3638">
        <v>5.8</v>
      </c>
      <c r="H3638">
        <v>18435</v>
      </c>
      <c r="I3638">
        <v>1400000</v>
      </c>
      <c r="J3638">
        <f t="shared" si="56"/>
        <v>-1381565</v>
      </c>
      <c r="K3638">
        <f>Table1[[#This Row],[Profit]]*100/Table1[[#This Row],[budget]]</f>
        <v>-98.683214285714286</v>
      </c>
    </row>
    <row r="3639" spans="1:16" x14ac:dyDescent="0.45">
      <c r="A3639" t="s">
        <v>1843</v>
      </c>
      <c r="B3639">
        <v>82</v>
      </c>
      <c r="C3639" t="s">
        <v>680</v>
      </c>
      <c r="D3639" t="s">
        <v>5380</v>
      </c>
      <c r="E3639" t="s">
        <v>11</v>
      </c>
      <c r="F3639">
        <v>2005</v>
      </c>
      <c r="G3639">
        <v>6.3</v>
      </c>
      <c r="H3639">
        <v>131617</v>
      </c>
      <c r="I3639">
        <v>10000000</v>
      </c>
      <c r="J3639">
        <f t="shared" si="56"/>
        <v>-9868383</v>
      </c>
      <c r="K3639">
        <f>Table1[[#This Row],[Profit]]*100/Table1[[#This Row],[budget]]</f>
        <v>-98.68383</v>
      </c>
      <c r="M3639" t="s">
        <v>1426</v>
      </c>
    </row>
    <row r="3640" spans="1:16" x14ac:dyDescent="0.45">
      <c r="A3640" t="s">
        <v>1633</v>
      </c>
      <c r="B3640">
        <v>122</v>
      </c>
      <c r="C3640" t="s">
        <v>994</v>
      </c>
      <c r="D3640" t="s">
        <v>4847</v>
      </c>
      <c r="E3640" t="s">
        <v>11</v>
      </c>
      <c r="F3640">
        <v>2006</v>
      </c>
      <c r="G3640">
        <v>6.5</v>
      </c>
      <c r="H3640">
        <v>220914</v>
      </c>
      <c r="I3640">
        <v>16800000</v>
      </c>
      <c r="J3640">
        <f t="shared" si="56"/>
        <v>-16579086</v>
      </c>
      <c r="K3640">
        <f>Table1[[#This Row],[Profit]]*100/Table1[[#This Row],[budget]]</f>
        <v>-98.685035714285718</v>
      </c>
      <c r="M3640" t="s">
        <v>589</v>
      </c>
      <c r="N3640" t="s">
        <v>2286</v>
      </c>
    </row>
    <row r="3641" spans="1:16" x14ac:dyDescent="0.45">
      <c r="A3641" t="s">
        <v>413</v>
      </c>
      <c r="B3641">
        <v>90</v>
      </c>
      <c r="C3641" t="s">
        <v>2171</v>
      </c>
      <c r="D3641" t="s">
        <v>5772</v>
      </c>
      <c r="E3641" t="s">
        <v>11</v>
      </c>
      <c r="F3641">
        <v>2007</v>
      </c>
      <c r="G3641">
        <v>6.2</v>
      </c>
      <c r="H3641">
        <v>65087</v>
      </c>
      <c r="I3641">
        <v>5000000</v>
      </c>
      <c r="J3641">
        <f t="shared" si="56"/>
        <v>-4934913</v>
      </c>
      <c r="K3641">
        <f>Table1[[#This Row],[Profit]]*100/Table1[[#This Row],[budget]]</f>
        <v>-98.698260000000005</v>
      </c>
      <c r="M3641" t="s">
        <v>1426</v>
      </c>
      <c r="N3641" t="s">
        <v>6368</v>
      </c>
    </row>
    <row r="3642" spans="1:16" x14ac:dyDescent="0.45">
      <c r="A3642" t="s">
        <v>1132</v>
      </c>
      <c r="B3642">
        <v>82</v>
      </c>
      <c r="C3642" t="s">
        <v>181</v>
      </c>
      <c r="D3642" t="s">
        <v>6160</v>
      </c>
      <c r="E3642" t="s">
        <v>11</v>
      </c>
      <c r="F3642">
        <v>2000</v>
      </c>
      <c r="G3642">
        <v>6</v>
      </c>
      <c r="H3642">
        <v>12996</v>
      </c>
      <c r="I3642">
        <v>1000000</v>
      </c>
      <c r="J3642">
        <f t="shared" si="56"/>
        <v>-987004</v>
      </c>
      <c r="K3642">
        <f>Table1[[#This Row],[Profit]]*100/Table1[[#This Row],[budget]]</f>
        <v>-98.700400000000002</v>
      </c>
      <c r="M3642" t="s">
        <v>302</v>
      </c>
      <c r="N3642" t="s">
        <v>6364</v>
      </c>
      <c r="O3642" t="s">
        <v>1630</v>
      </c>
    </row>
    <row r="3643" spans="1:16" x14ac:dyDescent="0.45">
      <c r="A3643" t="s">
        <v>1249</v>
      </c>
      <c r="B3643">
        <v>135</v>
      </c>
      <c r="C3643" t="s">
        <v>768</v>
      </c>
      <c r="D3643" t="s">
        <v>5387</v>
      </c>
      <c r="E3643" t="s">
        <v>1671</v>
      </c>
      <c r="F3643">
        <v>2008</v>
      </c>
      <c r="G3643">
        <v>7.3</v>
      </c>
      <c r="H3643">
        <v>128486</v>
      </c>
      <c r="I3643">
        <v>10000000</v>
      </c>
      <c r="J3643">
        <f t="shared" si="56"/>
        <v>-9871514</v>
      </c>
      <c r="K3643">
        <f>Table1[[#This Row],[Profit]]*100/Table1[[#This Row],[budget]]</f>
        <v>-98.715140000000005</v>
      </c>
      <c r="M3643" t="s">
        <v>178</v>
      </c>
      <c r="N3643" t="s">
        <v>302</v>
      </c>
      <c r="O3643" t="s">
        <v>1910</v>
      </c>
    </row>
    <row r="3644" spans="1:16" x14ac:dyDescent="0.45">
      <c r="A3644" t="s">
        <v>1053</v>
      </c>
      <c r="B3644">
        <v>94</v>
      </c>
      <c r="C3644" t="s">
        <v>1054</v>
      </c>
      <c r="D3644" t="s">
        <v>3789</v>
      </c>
      <c r="E3644" t="s">
        <v>11</v>
      </c>
      <c r="F3644">
        <v>2008</v>
      </c>
      <c r="G3644">
        <v>4.4000000000000004</v>
      </c>
      <c r="H3644">
        <v>511920</v>
      </c>
      <c r="I3644">
        <v>40000000</v>
      </c>
      <c r="J3644">
        <f t="shared" si="56"/>
        <v>-39488080</v>
      </c>
      <c r="K3644">
        <f>Table1[[#This Row],[Profit]]*100/Table1[[#This Row],[budget]]</f>
        <v>-98.720200000000006</v>
      </c>
      <c r="M3644" t="s">
        <v>6362</v>
      </c>
      <c r="N3644" t="s">
        <v>302</v>
      </c>
      <c r="O3644" t="s">
        <v>6364</v>
      </c>
      <c r="P3644" t="s">
        <v>2286</v>
      </c>
    </row>
    <row r="3645" spans="1:16" x14ac:dyDescent="0.45">
      <c r="A3645" t="s">
        <v>2237</v>
      </c>
      <c r="B3645">
        <v>103</v>
      </c>
      <c r="C3645" t="s">
        <v>2238</v>
      </c>
      <c r="D3645" t="s">
        <v>4706</v>
      </c>
      <c r="E3645" t="s">
        <v>2123</v>
      </c>
      <c r="F3645">
        <v>2010</v>
      </c>
      <c r="G3645">
        <v>7</v>
      </c>
      <c r="H3645">
        <v>252652</v>
      </c>
      <c r="I3645">
        <v>19900000</v>
      </c>
      <c r="J3645">
        <f t="shared" si="56"/>
        <v>-19647348</v>
      </c>
      <c r="K3645">
        <f>Table1[[#This Row],[Profit]]*100/Table1[[#This Row],[budget]]</f>
        <v>-98.730391959798993</v>
      </c>
      <c r="M3645" t="s">
        <v>589</v>
      </c>
      <c r="N3645" t="s">
        <v>6364</v>
      </c>
      <c r="O3645" t="s">
        <v>999</v>
      </c>
    </row>
    <row r="3646" spans="1:16" x14ac:dyDescent="0.45">
      <c r="A3646" t="s">
        <v>1956</v>
      </c>
      <c r="B3646">
        <v>90</v>
      </c>
      <c r="C3646" t="s">
        <v>306</v>
      </c>
      <c r="D3646" t="s">
        <v>5467</v>
      </c>
      <c r="E3646" t="s">
        <v>11</v>
      </c>
      <c r="F3646">
        <v>2009</v>
      </c>
      <c r="G3646">
        <v>5.9</v>
      </c>
      <c r="H3646">
        <v>100503</v>
      </c>
      <c r="I3646">
        <v>8000000</v>
      </c>
      <c r="J3646">
        <f t="shared" si="56"/>
        <v>-7899497</v>
      </c>
      <c r="K3646">
        <f>Table1[[#This Row],[Profit]]*100/Table1[[#This Row],[budget]]</f>
        <v>-98.743712500000001</v>
      </c>
      <c r="M3646" t="s">
        <v>2286</v>
      </c>
    </row>
    <row r="3647" spans="1:16" x14ac:dyDescent="0.45">
      <c r="A3647" t="s">
        <v>1532</v>
      </c>
      <c r="B3647">
        <v>121</v>
      </c>
      <c r="C3647" t="s">
        <v>589</v>
      </c>
      <c r="D3647" t="s">
        <v>5427</v>
      </c>
      <c r="E3647" t="s">
        <v>11</v>
      </c>
      <c r="F3647">
        <v>2002</v>
      </c>
      <c r="G3647">
        <v>7.6</v>
      </c>
      <c r="H3647">
        <v>112935</v>
      </c>
      <c r="I3647">
        <v>9000000</v>
      </c>
      <c r="J3647">
        <f t="shared" si="56"/>
        <v>-8887065</v>
      </c>
      <c r="K3647">
        <f>Table1[[#This Row],[Profit]]*100/Table1[[#This Row],[budget]]</f>
        <v>-98.745166666666663</v>
      </c>
    </row>
    <row r="3648" spans="1:16" x14ac:dyDescent="0.45">
      <c r="A3648" t="s">
        <v>1180</v>
      </c>
      <c r="B3648">
        <v>100</v>
      </c>
      <c r="C3648" t="s">
        <v>302</v>
      </c>
      <c r="D3648" t="s">
        <v>5088</v>
      </c>
      <c r="E3648" t="s">
        <v>11</v>
      </c>
      <c r="F3648">
        <v>2010</v>
      </c>
      <c r="G3648">
        <v>3.6</v>
      </c>
      <c r="H3648">
        <v>163591</v>
      </c>
      <c r="I3648">
        <v>13400000</v>
      </c>
      <c r="J3648">
        <f t="shared" si="56"/>
        <v>-13236409</v>
      </c>
      <c r="K3648">
        <f>Table1[[#This Row],[Profit]]*100/Table1[[#This Row],[budget]]</f>
        <v>-98.779171641791038</v>
      </c>
    </row>
    <row r="3649" spans="1:16" x14ac:dyDescent="0.45">
      <c r="A3649" t="s">
        <v>434</v>
      </c>
      <c r="B3649">
        <v>115</v>
      </c>
      <c r="C3649" t="s">
        <v>1577</v>
      </c>
      <c r="D3649" t="s">
        <v>5024</v>
      </c>
      <c r="E3649" t="s">
        <v>11</v>
      </c>
      <c r="F3649">
        <v>2008</v>
      </c>
      <c r="G3649">
        <v>7</v>
      </c>
      <c r="H3649">
        <v>183088</v>
      </c>
      <c r="I3649">
        <v>15000000</v>
      </c>
      <c r="J3649">
        <f t="shared" si="56"/>
        <v>-14816912</v>
      </c>
      <c r="K3649">
        <f>Table1[[#This Row],[Profit]]*100/Table1[[#This Row],[budget]]</f>
        <v>-98.779413333333338</v>
      </c>
      <c r="M3649" t="s">
        <v>589</v>
      </c>
      <c r="N3649" t="s">
        <v>6368</v>
      </c>
    </row>
    <row r="3650" spans="1:16" x14ac:dyDescent="0.45">
      <c r="A3650" t="s">
        <v>1887</v>
      </c>
      <c r="B3650">
        <v>99</v>
      </c>
      <c r="C3650" t="s">
        <v>456</v>
      </c>
      <c r="D3650" t="s">
        <v>5285</v>
      </c>
      <c r="E3650" t="s">
        <v>11</v>
      </c>
      <c r="F3650">
        <v>1994</v>
      </c>
      <c r="G3650">
        <v>6.4</v>
      </c>
      <c r="H3650">
        <v>125169</v>
      </c>
      <c r="I3650">
        <v>10500000</v>
      </c>
      <c r="J3650">
        <f t="shared" ref="J3650:J3713" si="57">H3650-I3650</f>
        <v>-10374831</v>
      </c>
      <c r="K3650">
        <f>Table1[[#This Row],[Profit]]*100/Table1[[#This Row],[budget]]</f>
        <v>-98.80791428571429</v>
      </c>
      <c r="M3650" t="s">
        <v>589</v>
      </c>
    </row>
    <row r="3651" spans="1:16" x14ac:dyDescent="0.45">
      <c r="A3651" t="s">
        <v>1403</v>
      </c>
      <c r="B3651">
        <v>107</v>
      </c>
      <c r="C3651" t="s">
        <v>456</v>
      </c>
      <c r="D3651" t="s">
        <v>5220</v>
      </c>
      <c r="E3651" t="s">
        <v>11</v>
      </c>
      <c r="F3651">
        <v>1997</v>
      </c>
      <c r="G3651">
        <v>6</v>
      </c>
      <c r="H3651">
        <v>141853</v>
      </c>
      <c r="I3651">
        <v>12000000</v>
      </c>
      <c r="J3651">
        <f t="shared" si="57"/>
        <v>-11858147</v>
      </c>
      <c r="K3651">
        <f>Table1[[#This Row],[Profit]]*100/Table1[[#This Row],[budget]]</f>
        <v>-98.817891666666668</v>
      </c>
      <c r="M3651" t="s">
        <v>589</v>
      </c>
    </row>
    <row r="3652" spans="1:16" x14ac:dyDescent="0.45">
      <c r="A3652" t="s">
        <v>2342</v>
      </c>
      <c r="B3652">
        <v>95</v>
      </c>
      <c r="C3652" t="s">
        <v>589</v>
      </c>
      <c r="D3652" t="s">
        <v>6069</v>
      </c>
      <c r="E3652" t="s">
        <v>11</v>
      </c>
      <c r="F3652">
        <v>2009</v>
      </c>
      <c r="G3652">
        <v>6.2</v>
      </c>
      <c r="H3652">
        <v>17580</v>
      </c>
      <c r="I3652">
        <v>1500000</v>
      </c>
      <c r="J3652">
        <f t="shared" si="57"/>
        <v>-1482420</v>
      </c>
      <c r="K3652">
        <f>Table1[[#This Row],[Profit]]*100/Table1[[#This Row],[budget]]</f>
        <v>-98.828000000000003</v>
      </c>
    </row>
    <row r="3653" spans="1:16" x14ac:dyDescent="0.45">
      <c r="A3653" t="s">
        <v>1261</v>
      </c>
      <c r="B3653">
        <v>103</v>
      </c>
      <c r="C3653" t="s">
        <v>1062</v>
      </c>
      <c r="D3653" t="s">
        <v>3335</v>
      </c>
      <c r="E3653" t="s">
        <v>362</v>
      </c>
      <c r="F3653">
        <v>2005</v>
      </c>
      <c r="G3653">
        <v>5.6</v>
      </c>
      <c r="H3653">
        <v>668171</v>
      </c>
      <c r="I3653">
        <v>60000000</v>
      </c>
      <c r="J3653">
        <f t="shared" si="57"/>
        <v>-59331829</v>
      </c>
      <c r="K3653">
        <f>Table1[[#This Row],[Profit]]*100/Table1[[#This Row],[budget]]</f>
        <v>-98.886381666666665</v>
      </c>
      <c r="M3653" t="s">
        <v>589</v>
      </c>
      <c r="N3653" t="s">
        <v>6364</v>
      </c>
    </row>
    <row r="3654" spans="1:16" x14ac:dyDescent="0.45">
      <c r="A3654" t="s">
        <v>1960</v>
      </c>
      <c r="B3654">
        <v>85</v>
      </c>
      <c r="C3654" t="s">
        <v>456</v>
      </c>
      <c r="D3654" t="s">
        <v>5603</v>
      </c>
      <c r="E3654" t="s">
        <v>11</v>
      </c>
      <c r="F3654">
        <v>2004</v>
      </c>
      <c r="G3654">
        <v>6.7</v>
      </c>
      <c r="H3654">
        <v>70527</v>
      </c>
      <c r="I3654">
        <v>6500000</v>
      </c>
      <c r="J3654">
        <f t="shared" si="57"/>
        <v>-6429473</v>
      </c>
      <c r="K3654">
        <f>Table1[[#This Row],[Profit]]*100/Table1[[#This Row],[budget]]</f>
        <v>-98.914969230769231</v>
      </c>
      <c r="M3654" t="s">
        <v>589</v>
      </c>
    </row>
    <row r="3655" spans="1:16" x14ac:dyDescent="0.45">
      <c r="A3655" t="s">
        <v>2226</v>
      </c>
      <c r="B3655">
        <v>95</v>
      </c>
      <c r="C3655" t="s">
        <v>1304</v>
      </c>
      <c r="D3655" t="s">
        <v>5866</v>
      </c>
      <c r="E3655" t="s">
        <v>11</v>
      </c>
      <c r="F3655">
        <v>2009</v>
      </c>
      <c r="G3655">
        <v>6.8</v>
      </c>
      <c r="H3655">
        <v>37606</v>
      </c>
      <c r="I3655">
        <v>3500000</v>
      </c>
      <c r="J3655">
        <f t="shared" si="57"/>
        <v>-3462394</v>
      </c>
      <c r="K3655">
        <f>Table1[[#This Row],[Profit]]*100/Table1[[#This Row],[budget]]</f>
        <v>-98.925542857142858</v>
      </c>
      <c r="M3655" t="s">
        <v>6359</v>
      </c>
      <c r="N3655" t="s">
        <v>589</v>
      </c>
    </row>
    <row r="3656" spans="1:16" x14ac:dyDescent="0.45">
      <c r="A3656" t="s">
        <v>2075</v>
      </c>
      <c r="B3656">
        <v>105</v>
      </c>
      <c r="C3656" t="s">
        <v>896</v>
      </c>
      <c r="D3656" t="s">
        <v>5619</v>
      </c>
      <c r="E3656" t="s">
        <v>11</v>
      </c>
      <c r="F3656">
        <v>2009</v>
      </c>
      <c r="G3656">
        <v>7.2</v>
      </c>
      <c r="H3656">
        <v>66637</v>
      </c>
      <c r="I3656">
        <v>6500000</v>
      </c>
      <c r="J3656">
        <f t="shared" si="57"/>
        <v>-6433363</v>
      </c>
      <c r="K3656">
        <f>Table1[[#This Row],[Profit]]*100/Table1[[#This Row],[budget]]</f>
        <v>-98.974815384615383</v>
      </c>
      <c r="M3656" t="s">
        <v>2286</v>
      </c>
      <c r="N3656" t="s">
        <v>6368</v>
      </c>
    </row>
    <row r="3657" spans="1:16" x14ac:dyDescent="0.45">
      <c r="A3657" t="s">
        <v>2118</v>
      </c>
      <c r="B3657">
        <v>99</v>
      </c>
      <c r="C3657" t="s">
        <v>1996</v>
      </c>
      <c r="D3657" t="s">
        <v>5697</v>
      </c>
      <c r="E3657" t="s">
        <v>11</v>
      </c>
      <c r="F3657">
        <v>2001</v>
      </c>
      <c r="G3657">
        <v>4.9000000000000004</v>
      </c>
      <c r="H3657">
        <v>56007</v>
      </c>
      <c r="I3657">
        <v>5500000</v>
      </c>
      <c r="J3657">
        <f t="shared" si="57"/>
        <v>-5443993</v>
      </c>
      <c r="K3657">
        <f>Table1[[#This Row],[Profit]]*100/Table1[[#This Row],[budget]]</f>
        <v>-98.981690909090915</v>
      </c>
      <c r="M3657" t="s">
        <v>6359</v>
      </c>
      <c r="N3657" t="s">
        <v>589</v>
      </c>
      <c r="O3657" t="s">
        <v>2286</v>
      </c>
      <c r="P3657" t="s">
        <v>1426</v>
      </c>
    </row>
    <row r="3658" spans="1:16" x14ac:dyDescent="0.45">
      <c r="A3658" t="s">
        <v>2410</v>
      </c>
      <c r="B3658">
        <v>99</v>
      </c>
      <c r="C3658" t="s">
        <v>905</v>
      </c>
      <c r="D3658" t="s">
        <v>2563</v>
      </c>
      <c r="E3658" t="s">
        <v>130</v>
      </c>
      <c r="F3658">
        <v>1999</v>
      </c>
      <c r="G3658">
        <v>6</v>
      </c>
      <c r="H3658">
        <v>10037390</v>
      </c>
      <c r="I3658">
        <v>1000000000</v>
      </c>
      <c r="J3658">
        <f t="shared" si="57"/>
        <v>-989962610</v>
      </c>
      <c r="K3658">
        <f>Table1[[#This Row],[Profit]]*100/Table1[[#This Row],[budget]]</f>
        <v>-98.996261000000004</v>
      </c>
      <c r="M3658" t="s">
        <v>178</v>
      </c>
      <c r="N3658" t="s">
        <v>589</v>
      </c>
      <c r="O3658" t="s">
        <v>1630</v>
      </c>
      <c r="P3658" t="s">
        <v>1426</v>
      </c>
    </row>
    <row r="3659" spans="1:16" x14ac:dyDescent="0.45">
      <c r="A3659" t="s">
        <v>2438</v>
      </c>
      <c r="B3659">
        <v>78</v>
      </c>
      <c r="C3659" t="s">
        <v>392</v>
      </c>
      <c r="D3659" t="s">
        <v>6161</v>
      </c>
      <c r="E3659" t="s">
        <v>11</v>
      </c>
      <c r="F3659">
        <v>2006</v>
      </c>
      <c r="G3659">
        <v>6.1</v>
      </c>
      <c r="H3659">
        <v>10018</v>
      </c>
      <c r="I3659">
        <v>1000000</v>
      </c>
      <c r="J3659">
        <f t="shared" si="57"/>
        <v>-989982</v>
      </c>
      <c r="K3659">
        <f>Table1[[#This Row],[Profit]]*100/Table1[[#This Row],[budget]]</f>
        <v>-98.998199999999997</v>
      </c>
      <c r="M3659" t="s">
        <v>589</v>
      </c>
      <c r="N3659" t="s">
        <v>1426</v>
      </c>
    </row>
    <row r="3660" spans="1:16" x14ac:dyDescent="0.45">
      <c r="A3660" t="s">
        <v>1860</v>
      </c>
      <c r="B3660">
        <v>132</v>
      </c>
      <c r="C3660" t="s">
        <v>367</v>
      </c>
      <c r="D3660" t="s">
        <v>5223</v>
      </c>
      <c r="E3660" t="s">
        <v>362</v>
      </c>
      <c r="F3660">
        <v>2009</v>
      </c>
      <c r="G3660">
        <v>7.7</v>
      </c>
      <c r="H3660">
        <v>119922</v>
      </c>
      <c r="I3660">
        <v>12000000</v>
      </c>
      <c r="J3660">
        <f t="shared" si="57"/>
        <v>-11880078</v>
      </c>
      <c r="K3660">
        <f>Table1[[#This Row],[Profit]]*100/Table1[[#This Row],[budget]]</f>
        <v>-99.000649999999993</v>
      </c>
      <c r="M3660" t="s">
        <v>6367</v>
      </c>
      <c r="N3660" t="s">
        <v>6368</v>
      </c>
    </row>
    <row r="3661" spans="1:16" x14ac:dyDescent="0.45">
      <c r="A3661" t="s">
        <v>2074</v>
      </c>
      <c r="B3661">
        <v>106</v>
      </c>
      <c r="C3661" t="s">
        <v>589</v>
      </c>
      <c r="D3661" t="s">
        <v>5618</v>
      </c>
      <c r="E3661" t="s">
        <v>11</v>
      </c>
      <c r="F3661">
        <v>2000</v>
      </c>
      <c r="G3661">
        <v>7.3</v>
      </c>
      <c r="H3661">
        <v>64148</v>
      </c>
      <c r="I3661">
        <v>6500000</v>
      </c>
      <c r="J3661">
        <f t="shared" si="57"/>
        <v>-6435852</v>
      </c>
      <c r="K3661">
        <f>Table1[[#This Row],[Profit]]*100/Table1[[#This Row],[budget]]</f>
        <v>-99.013107692307699</v>
      </c>
    </row>
    <row r="3662" spans="1:16" x14ac:dyDescent="0.45">
      <c r="A3662" t="s">
        <v>1725</v>
      </c>
      <c r="B3662">
        <v>107</v>
      </c>
      <c r="C3662" t="s">
        <v>710</v>
      </c>
      <c r="D3662" t="s">
        <v>5677</v>
      </c>
      <c r="E3662" t="s">
        <v>11</v>
      </c>
      <c r="F3662">
        <v>2001</v>
      </c>
      <c r="G3662">
        <v>6.2</v>
      </c>
      <c r="H3662">
        <v>54606</v>
      </c>
      <c r="I3662">
        <v>6000000</v>
      </c>
      <c r="J3662">
        <f t="shared" si="57"/>
        <v>-5945394</v>
      </c>
      <c r="K3662">
        <f>Table1[[#This Row],[Profit]]*100/Table1[[#This Row],[budget]]</f>
        <v>-99.0899</v>
      </c>
      <c r="M3662" t="s">
        <v>6359</v>
      </c>
      <c r="N3662" t="s">
        <v>2286</v>
      </c>
    </row>
    <row r="3663" spans="1:16" x14ac:dyDescent="0.45">
      <c r="A3663" t="s">
        <v>617</v>
      </c>
      <c r="B3663">
        <v>141</v>
      </c>
      <c r="C3663" t="s">
        <v>618</v>
      </c>
      <c r="D3663" t="s">
        <v>3153</v>
      </c>
      <c r="E3663" t="s">
        <v>11</v>
      </c>
      <c r="F3663">
        <v>2009</v>
      </c>
      <c r="G3663">
        <v>7.2</v>
      </c>
      <c r="H3663">
        <v>617840</v>
      </c>
      <c r="I3663">
        <v>70000000</v>
      </c>
      <c r="J3663">
        <f t="shared" si="57"/>
        <v>-69382160</v>
      </c>
      <c r="K3663">
        <f>Table1[[#This Row],[Profit]]*100/Table1[[#This Row],[budget]]</f>
        <v>-99.117371428571431</v>
      </c>
      <c r="M3663" t="s">
        <v>589</v>
      </c>
      <c r="N3663" t="s">
        <v>6367</v>
      </c>
      <c r="O3663" t="s">
        <v>2286</v>
      </c>
    </row>
    <row r="3664" spans="1:16" x14ac:dyDescent="0.45">
      <c r="A3664" t="s">
        <v>2192</v>
      </c>
      <c r="B3664">
        <v>112</v>
      </c>
      <c r="C3664" t="s">
        <v>1928</v>
      </c>
      <c r="D3664" t="s">
        <v>5901</v>
      </c>
      <c r="E3664" t="s">
        <v>11</v>
      </c>
      <c r="F3664">
        <v>2012</v>
      </c>
      <c r="G3664">
        <v>6.1</v>
      </c>
      <c r="H3664">
        <v>26345</v>
      </c>
      <c r="I3664">
        <v>3000000</v>
      </c>
      <c r="J3664">
        <f t="shared" si="57"/>
        <v>-2973655</v>
      </c>
      <c r="K3664">
        <f>Table1[[#This Row],[Profit]]*100/Table1[[#This Row],[budget]]</f>
        <v>-99.121833333333328</v>
      </c>
      <c r="M3664" t="s">
        <v>6359</v>
      </c>
      <c r="N3664" t="s">
        <v>589</v>
      </c>
    </row>
    <row r="3665" spans="1:16" x14ac:dyDescent="0.45">
      <c r="A3665" t="s">
        <v>2390</v>
      </c>
      <c r="B3665">
        <v>89</v>
      </c>
      <c r="C3665" t="s">
        <v>456</v>
      </c>
      <c r="D3665" t="s">
        <v>6101</v>
      </c>
      <c r="E3665" t="s">
        <v>492</v>
      </c>
      <c r="F3665">
        <v>2013</v>
      </c>
      <c r="G3665">
        <v>7</v>
      </c>
      <c r="H3665">
        <v>11278</v>
      </c>
      <c r="I3665">
        <v>1300000</v>
      </c>
      <c r="J3665">
        <f t="shared" si="57"/>
        <v>-1288722</v>
      </c>
      <c r="K3665">
        <f>Table1[[#This Row],[Profit]]*100/Table1[[#This Row],[budget]]</f>
        <v>-99.132461538461541</v>
      </c>
      <c r="M3665" t="s">
        <v>589</v>
      </c>
    </row>
    <row r="3666" spans="1:16" x14ac:dyDescent="0.45">
      <c r="A3666" t="s">
        <v>2122</v>
      </c>
      <c r="B3666">
        <v>90</v>
      </c>
      <c r="C3666" t="s">
        <v>392</v>
      </c>
      <c r="D3666" t="s">
        <v>6199</v>
      </c>
      <c r="E3666" t="s">
        <v>11</v>
      </c>
      <c r="F3666">
        <v>2004</v>
      </c>
      <c r="G3666">
        <v>7.7</v>
      </c>
      <c r="H3666">
        <v>6013</v>
      </c>
      <c r="I3666">
        <v>695393</v>
      </c>
      <c r="J3666">
        <f t="shared" si="57"/>
        <v>-689380</v>
      </c>
      <c r="K3666">
        <f>Table1[[#This Row],[Profit]]*100/Table1[[#This Row],[budget]]</f>
        <v>-99.135309098596039</v>
      </c>
      <c r="M3666" t="s">
        <v>589</v>
      </c>
      <c r="N3666" t="s">
        <v>1426</v>
      </c>
    </row>
    <row r="3667" spans="1:16" x14ac:dyDescent="0.45">
      <c r="A3667" t="s">
        <v>2244</v>
      </c>
      <c r="B3667">
        <v>100</v>
      </c>
      <c r="C3667" t="s">
        <v>19</v>
      </c>
      <c r="D3667" t="s">
        <v>5881</v>
      </c>
      <c r="E3667" t="s">
        <v>11</v>
      </c>
      <c r="F3667">
        <v>2015</v>
      </c>
      <c r="G3667">
        <v>7</v>
      </c>
      <c r="H3667">
        <v>29233</v>
      </c>
      <c r="I3667">
        <v>3500000</v>
      </c>
      <c r="J3667">
        <f t="shared" si="57"/>
        <v>-3470767</v>
      </c>
      <c r="K3667">
        <f>Table1[[#This Row],[Profit]]*100/Table1[[#This Row],[budget]]</f>
        <v>-99.164771428571427</v>
      </c>
    </row>
    <row r="3668" spans="1:16" x14ac:dyDescent="0.45">
      <c r="A3668" t="s">
        <v>2304</v>
      </c>
      <c r="B3668">
        <v>106</v>
      </c>
      <c r="C3668" t="s">
        <v>259</v>
      </c>
      <c r="D3668" t="s">
        <v>5079</v>
      </c>
      <c r="E3668" t="s">
        <v>11</v>
      </c>
      <c r="F3668">
        <v>2008</v>
      </c>
      <c r="G3668">
        <v>6.2</v>
      </c>
      <c r="H3668">
        <v>115504</v>
      </c>
      <c r="I3668">
        <v>14000000</v>
      </c>
      <c r="J3668">
        <f t="shared" si="57"/>
        <v>-13884496</v>
      </c>
      <c r="K3668">
        <f>Table1[[#This Row],[Profit]]*100/Table1[[#This Row],[budget]]</f>
        <v>-99.174971428571425</v>
      </c>
      <c r="M3668" t="s">
        <v>589</v>
      </c>
      <c r="N3668" t="s">
        <v>2286</v>
      </c>
    </row>
    <row r="3669" spans="1:16" x14ac:dyDescent="0.45">
      <c r="A3669" t="s">
        <v>2515</v>
      </c>
      <c r="B3669">
        <v>95</v>
      </c>
      <c r="C3669" t="s">
        <v>1426</v>
      </c>
      <c r="D3669" t="s">
        <v>6264</v>
      </c>
      <c r="E3669" t="s">
        <v>11</v>
      </c>
      <c r="F3669">
        <v>2014</v>
      </c>
      <c r="G3669">
        <v>4.8</v>
      </c>
      <c r="H3669">
        <v>2468</v>
      </c>
      <c r="I3669">
        <v>300000</v>
      </c>
      <c r="J3669">
        <f t="shared" si="57"/>
        <v>-297532</v>
      </c>
      <c r="K3669">
        <f>Table1[[#This Row],[Profit]]*100/Table1[[#This Row],[budget]]</f>
        <v>-99.177333333333337</v>
      </c>
    </row>
    <row r="3670" spans="1:16" x14ac:dyDescent="0.45">
      <c r="A3670" t="s">
        <v>2174</v>
      </c>
      <c r="B3670">
        <v>105</v>
      </c>
      <c r="C3670" t="s">
        <v>887</v>
      </c>
      <c r="D3670" t="s">
        <v>5774</v>
      </c>
      <c r="E3670" t="s">
        <v>11</v>
      </c>
      <c r="F3670">
        <v>2014</v>
      </c>
      <c r="G3670">
        <v>7.5</v>
      </c>
      <c r="H3670">
        <v>37440</v>
      </c>
      <c r="I3670">
        <v>5000000</v>
      </c>
      <c r="J3670">
        <f t="shared" si="57"/>
        <v>-4962560</v>
      </c>
      <c r="K3670">
        <f>Table1[[#This Row],[Profit]]*100/Table1[[#This Row],[budget]]</f>
        <v>-99.251199999999997</v>
      </c>
      <c r="M3670" t="s">
        <v>589</v>
      </c>
      <c r="N3670" t="s">
        <v>6360</v>
      </c>
    </row>
    <row r="3671" spans="1:16" x14ac:dyDescent="0.45">
      <c r="A3671" t="s">
        <v>1814</v>
      </c>
      <c r="B3671">
        <v>80</v>
      </c>
      <c r="C3671" t="s">
        <v>1815</v>
      </c>
      <c r="D3671" t="s">
        <v>5395</v>
      </c>
      <c r="E3671" t="s">
        <v>265</v>
      </c>
      <c r="F3671">
        <v>2012</v>
      </c>
      <c r="G3671">
        <v>7.9</v>
      </c>
      <c r="H3671">
        <v>71442</v>
      </c>
      <c r="I3671">
        <v>9600000</v>
      </c>
      <c r="J3671">
        <f t="shared" si="57"/>
        <v>-9528558</v>
      </c>
      <c r="K3671">
        <f>Table1[[#This Row],[Profit]]*100/Table1[[#This Row],[budget]]</f>
        <v>-99.255812500000005</v>
      </c>
      <c r="M3671" t="s">
        <v>302</v>
      </c>
      <c r="N3671" t="s">
        <v>6359</v>
      </c>
      <c r="O3671" t="s">
        <v>589</v>
      </c>
      <c r="P3671" t="s">
        <v>6363</v>
      </c>
    </row>
    <row r="3672" spans="1:16" x14ac:dyDescent="0.45">
      <c r="A3672" t="s">
        <v>2445</v>
      </c>
      <c r="B3672">
        <v>101</v>
      </c>
      <c r="C3672" t="s">
        <v>2446</v>
      </c>
      <c r="D3672" t="s">
        <v>6176</v>
      </c>
      <c r="E3672" t="s">
        <v>11</v>
      </c>
      <c r="F3672">
        <v>2012</v>
      </c>
      <c r="G3672">
        <v>6.4</v>
      </c>
      <c r="H3672">
        <v>6643</v>
      </c>
      <c r="I3672">
        <v>900000</v>
      </c>
      <c r="J3672">
        <f t="shared" si="57"/>
        <v>-893357</v>
      </c>
      <c r="K3672">
        <f>Table1[[#This Row],[Profit]]*100/Table1[[#This Row],[budget]]</f>
        <v>-99.26188888888889</v>
      </c>
      <c r="M3672" t="s">
        <v>6364</v>
      </c>
      <c r="N3672" t="s">
        <v>1426</v>
      </c>
    </row>
    <row r="3673" spans="1:16" x14ac:dyDescent="0.45">
      <c r="A3673" t="s">
        <v>1347</v>
      </c>
      <c r="B3673">
        <v>134</v>
      </c>
      <c r="C3673" t="s">
        <v>456</v>
      </c>
      <c r="D3673" t="s">
        <v>4406</v>
      </c>
      <c r="E3673" t="s">
        <v>265</v>
      </c>
      <c r="F3673">
        <v>2010</v>
      </c>
      <c r="G3673">
        <v>7.1</v>
      </c>
      <c r="H3673">
        <v>183662</v>
      </c>
      <c r="I3673">
        <v>25000000</v>
      </c>
      <c r="J3673">
        <f t="shared" si="57"/>
        <v>-24816338</v>
      </c>
      <c r="K3673">
        <f>Table1[[#This Row],[Profit]]*100/Table1[[#This Row],[budget]]</f>
        <v>-99.265351999999993</v>
      </c>
      <c r="M3673" t="s">
        <v>589</v>
      </c>
    </row>
    <row r="3674" spans="1:16" x14ac:dyDescent="0.45">
      <c r="A3674" t="s">
        <v>1606</v>
      </c>
      <c r="B3674">
        <v>122</v>
      </c>
      <c r="C3674" t="s">
        <v>478</v>
      </c>
      <c r="D3674" t="s">
        <v>5941</v>
      </c>
      <c r="E3674" t="s">
        <v>11</v>
      </c>
      <c r="F3674">
        <v>2011</v>
      </c>
      <c r="G3674">
        <v>5.8</v>
      </c>
      <c r="H3674">
        <v>22000</v>
      </c>
      <c r="I3674">
        <v>3000000</v>
      </c>
      <c r="J3674">
        <f t="shared" si="57"/>
        <v>-2978000</v>
      </c>
      <c r="K3674">
        <f>Table1[[#This Row],[Profit]]*100/Table1[[#This Row],[budget]]</f>
        <v>-99.266666666666666</v>
      </c>
      <c r="M3674" t="s">
        <v>1630</v>
      </c>
      <c r="N3674" t="s">
        <v>1426</v>
      </c>
    </row>
    <row r="3675" spans="1:16" x14ac:dyDescent="0.45">
      <c r="A3675" t="s">
        <v>2175</v>
      </c>
      <c r="B3675">
        <v>113</v>
      </c>
      <c r="C3675" t="s">
        <v>2176</v>
      </c>
      <c r="D3675" t="s">
        <v>2985</v>
      </c>
      <c r="E3675" t="s">
        <v>2177</v>
      </c>
      <c r="F3675">
        <v>2006</v>
      </c>
      <c r="G3675">
        <v>7.4</v>
      </c>
      <c r="H3675">
        <v>617228</v>
      </c>
      <c r="I3675">
        <v>84450000</v>
      </c>
      <c r="J3675">
        <f t="shared" si="57"/>
        <v>-83832772</v>
      </c>
      <c r="K3675">
        <f>Table1[[#This Row],[Profit]]*100/Table1[[#This Row],[budget]]</f>
        <v>-99.269120189461219</v>
      </c>
      <c r="M3675" t="s">
        <v>589</v>
      </c>
      <c r="N3675" t="s">
        <v>2286</v>
      </c>
      <c r="O3675" t="s">
        <v>6368</v>
      </c>
    </row>
    <row r="3676" spans="1:16" x14ac:dyDescent="0.45">
      <c r="A3676" t="s">
        <v>2061</v>
      </c>
      <c r="B3676">
        <v>108</v>
      </c>
      <c r="C3676" t="s">
        <v>456</v>
      </c>
      <c r="D3676" t="s">
        <v>5597</v>
      </c>
      <c r="E3676" t="s">
        <v>11</v>
      </c>
      <c r="F3676">
        <v>2005</v>
      </c>
      <c r="G3676">
        <v>7</v>
      </c>
      <c r="H3676">
        <v>49526</v>
      </c>
      <c r="I3676">
        <v>6800000</v>
      </c>
      <c r="J3676">
        <f t="shared" si="57"/>
        <v>-6750474</v>
      </c>
      <c r="K3676">
        <f>Table1[[#This Row],[Profit]]*100/Table1[[#This Row],[budget]]</f>
        <v>-99.271676470588233</v>
      </c>
      <c r="M3676" t="s">
        <v>589</v>
      </c>
    </row>
    <row r="3677" spans="1:16" x14ac:dyDescent="0.45">
      <c r="A3677" t="s">
        <v>1265</v>
      </c>
      <c r="B3677">
        <v>121</v>
      </c>
      <c r="C3677" t="s">
        <v>204</v>
      </c>
      <c r="D3677" t="s">
        <v>4741</v>
      </c>
      <c r="E3677" t="s">
        <v>362</v>
      </c>
      <c r="F3677">
        <v>2011</v>
      </c>
      <c r="G3677">
        <v>6</v>
      </c>
      <c r="H3677">
        <v>127437</v>
      </c>
      <c r="I3677">
        <v>18000000</v>
      </c>
      <c r="J3677">
        <f t="shared" si="57"/>
        <v>-17872563</v>
      </c>
      <c r="K3677">
        <f>Table1[[#This Row],[Profit]]*100/Table1[[#This Row],[budget]]</f>
        <v>-99.292016666666669</v>
      </c>
      <c r="M3677" t="s">
        <v>178</v>
      </c>
      <c r="N3677" t="s">
        <v>589</v>
      </c>
      <c r="O3677" t="s">
        <v>6367</v>
      </c>
      <c r="P3677" t="s">
        <v>6368</v>
      </c>
    </row>
    <row r="3678" spans="1:16" x14ac:dyDescent="0.45">
      <c r="A3678" t="s">
        <v>2020</v>
      </c>
      <c r="B3678">
        <v>107</v>
      </c>
      <c r="C3678" t="s">
        <v>392</v>
      </c>
      <c r="D3678" t="s">
        <v>5511</v>
      </c>
      <c r="E3678" t="s">
        <v>11</v>
      </c>
      <c r="F3678">
        <v>2006</v>
      </c>
      <c r="G3678">
        <v>6.4</v>
      </c>
      <c r="H3678">
        <v>53481</v>
      </c>
      <c r="I3678">
        <v>8000000</v>
      </c>
      <c r="J3678">
        <f t="shared" si="57"/>
        <v>-7946519</v>
      </c>
      <c r="K3678">
        <f>Table1[[#This Row],[Profit]]*100/Table1[[#This Row],[budget]]</f>
        <v>-99.331487499999994</v>
      </c>
      <c r="M3678" t="s">
        <v>589</v>
      </c>
      <c r="N3678" t="s">
        <v>1426</v>
      </c>
    </row>
    <row r="3679" spans="1:16" x14ac:dyDescent="0.45">
      <c r="A3679" t="s">
        <v>2059</v>
      </c>
      <c r="B3679">
        <v>118</v>
      </c>
      <c r="C3679" t="s">
        <v>946</v>
      </c>
      <c r="D3679" t="s">
        <v>5588</v>
      </c>
      <c r="E3679" t="s">
        <v>11</v>
      </c>
      <c r="F3679">
        <v>2010</v>
      </c>
      <c r="G3679">
        <v>6</v>
      </c>
      <c r="H3679">
        <v>46451</v>
      </c>
      <c r="I3679">
        <v>7000000</v>
      </c>
      <c r="J3679">
        <f t="shared" si="57"/>
        <v>-6953549</v>
      </c>
      <c r="K3679">
        <f>Table1[[#This Row],[Profit]]*100/Table1[[#This Row],[budget]]</f>
        <v>-99.336414285714284</v>
      </c>
      <c r="M3679" t="s">
        <v>6359</v>
      </c>
      <c r="N3679" t="s">
        <v>1426</v>
      </c>
    </row>
    <row r="3680" spans="1:16" x14ac:dyDescent="0.45">
      <c r="A3680" t="s">
        <v>2022</v>
      </c>
      <c r="B3680">
        <v>97</v>
      </c>
      <c r="C3680" t="s">
        <v>589</v>
      </c>
      <c r="D3680" t="s">
        <v>5512</v>
      </c>
      <c r="E3680" t="s">
        <v>11</v>
      </c>
      <c r="F3680">
        <v>2014</v>
      </c>
      <c r="G3680">
        <v>5.3</v>
      </c>
      <c r="H3680">
        <v>52961</v>
      </c>
      <c r="I3680">
        <v>8000000</v>
      </c>
      <c r="J3680">
        <f t="shared" si="57"/>
        <v>-7947039</v>
      </c>
      <c r="K3680">
        <f>Table1[[#This Row],[Profit]]*100/Table1[[#This Row],[budget]]</f>
        <v>-99.337987499999997</v>
      </c>
    </row>
    <row r="3681" spans="1:16" x14ac:dyDescent="0.45">
      <c r="A3681" t="s">
        <v>2396</v>
      </c>
      <c r="B3681">
        <v>85</v>
      </c>
      <c r="C3681" t="s">
        <v>2127</v>
      </c>
      <c r="D3681" t="s">
        <v>6114</v>
      </c>
      <c r="E3681" t="s">
        <v>11</v>
      </c>
      <c r="F3681">
        <v>2007</v>
      </c>
      <c r="G3681">
        <v>6.2</v>
      </c>
      <c r="H3681">
        <v>7826</v>
      </c>
      <c r="I3681">
        <v>1200000</v>
      </c>
      <c r="J3681">
        <f t="shared" si="57"/>
        <v>-1192174</v>
      </c>
      <c r="K3681">
        <f>Table1[[#This Row],[Profit]]*100/Table1[[#This Row],[budget]]</f>
        <v>-99.347833333333327</v>
      </c>
      <c r="M3681" t="s">
        <v>19</v>
      </c>
    </row>
    <row r="3682" spans="1:16" x14ac:dyDescent="0.45">
      <c r="A3682" t="s">
        <v>2440</v>
      </c>
      <c r="B3682">
        <v>81</v>
      </c>
      <c r="C3682" t="s">
        <v>414</v>
      </c>
      <c r="D3682" t="s">
        <v>6163</v>
      </c>
      <c r="E3682" t="s">
        <v>11</v>
      </c>
      <c r="F3682">
        <v>2006</v>
      </c>
      <c r="G3682">
        <v>6.9</v>
      </c>
      <c r="H3682">
        <v>6387</v>
      </c>
      <c r="I3682">
        <v>1000000</v>
      </c>
      <c r="J3682">
        <f t="shared" si="57"/>
        <v>-993613</v>
      </c>
      <c r="K3682">
        <f>Table1[[#This Row],[Profit]]*100/Table1[[#This Row],[budget]]</f>
        <v>-99.3613</v>
      </c>
      <c r="M3682" t="s">
        <v>589</v>
      </c>
      <c r="N3682" t="s">
        <v>1630</v>
      </c>
    </row>
    <row r="3683" spans="1:16" x14ac:dyDescent="0.45">
      <c r="A3683" t="s">
        <v>1394</v>
      </c>
      <c r="B3683">
        <v>131</v>
      </c>
      <c r="C3683" t="s">
        <v>1395</v>
      </c>
      <c r="D3683" t="s">
        <v>5082</v>
      </c>
      <c r="E3683" t="s">
        <v>11</v>
      </c>
      <c r="F3683">
        <v>2013</v>
      </c>
      <c r="G3683">
        <v>7.8</v>
      </c>
      <c r="H3683">
        <v>85433</v>
      </c>
      <c r="I3683">
        <v>13500000</v>
      </c>
      <c r="J3683">
        <f t="shared" si="57"/>
        <v>-13414567</v>
      </c>
      <c r="K3683">
        <f>Table1[[#This Row],[Profit]]*100/Table1[[#This Row],[budget]]</f>
        <v>-99.367162962962965</v>
      </c>
      <c r="M3683" t="s">
        <v>589</v>
      </c>
      <c r="N3683" t="s">
        <v>6366</v>
      </c>
      <c r="O3683" t="s">
        <v>2286</v>
      </c>
    </row>
    <row r="3684" spans="1:16" x14ac:dyDescent="0.45">
      <c r="A3684" t="s">
        <v>505</v>
      </c>
      <c r="B3684">
        <v>120</v>
      </c>
      <c r="C3684" t="s">
        <v>854</v>
      </c>
      <c r="D3684" t="s">
        <v>4838</v>
      </c>
      <c r="E3684" t="s">
        <v>11</v>
      </c>
      <c r="F3684">
        <v>2014</v>
      </c>
      <c r="G3684">
        <v>6.6</v>
      </c>
      <c r="H3684">
        <v>106869</v>
      </c>
      <c r="I3684">
        <v>17000000</v>
      </c>
      <c r="J3684">
        <f t="shared" si="57"/>
        <v>-16893131</v>
      </c>
      <c r="K3684">
        <f>Table1[[#This Row],[Profit]]*100/Table1[[#This Row],[budget]]</f>
        <v>-99.371358823529405</v>
      </c>
      <c r="M3684" t="s">
        <v>589</v>
      </c>
      <c r="N3684" t="s">
        <v>2286</v>
      </c>
      <c r="O3684" t="s">
        <v>1426</v>
      </c>
    </row>
    <row r="3685" spans="1:16" x14ac:dyDescent="0.45">
      <c r="A3685" t="s">
        <v>1930</v>
      </c>
      <c r="B3685">
        <v>106</v>
      </c>
      <c r="C3685" t="s">
        <v>392</v>
      </c>
      <c r="D3685" t="s">
        <v>5399</v>
      </c>
      <c r="E3685" t="s">
        <v>11</v>
      </c>
      <c r="F3685">
        <v>2010</v>
      </c>
      <c r="G3685">
        <v>7</v>
      </c>
      <c r="H3685">
        <v>58214</v>
      </c>
      <c r="I3685">
        <v>9500000</v>
      </c>
      <c r="J3685">
        <f t="shared" si="57"/>
        <v>-9441786</v>
      </c>
      <c r="K3685">
        <f>Table1[[#This Row],[Profit]]*100/Table1[[#This Row],[budget]]</f>
        <v>-99.387221052631574</v>
      </c>
      <c r="M3685" t="s">
        <v>589</v>
      </c>
      <c r="N3685" t="s">
        <v>1426</v>
      </c>
    </row>
    <row r="3686" spans="1:16" x14ac:dyDescent="0.45">
      <c r="A3686" t="s">
        <v>2108</v>
      </c>
      <c r="B3686">
        <v>85</v>
      </c>
      <c r="C3686" t="s">
        <v>302</v>
      </c>
      <c r="D3686" t="s">
        <v>5678</v>
      </c>
      <c r="E3686" t="s">
        <v>11</v>
      </c>
      <c r="F3686">
        <v>2008</v>
      </c>
      <c r="G3686">
        <v>4.7</v>
      </c>
      <c r="H3686">
        <v>36497</v>
      </c>
      <c r="I3686">
        <v>6000000</v>
      </c>
      <c r="J3686">
        <f t="shared" si="57"/>
        <v>-5963503</v>
      </c>
      <c r="K3686">
        <f>Table1[[#This Row],[Profit]]*100/Table1[[#This Row],[budget]]</f>
        <v>-99.391716666666667</v>
      </c>
    </row>
    <row r="3687" spans="1:16" x14ac:dyDescent="0.45">
      <c r="A3687" t="s">
        <v>2532</v>
      </c>
      <c r="B3687">
        <v>106</v>
      </c>
      <c r="C3687" t="s">
        <v>2325</v>
      </c>
      <c r="D3687" t="s">
        <v>6293</v>
      </c>
      <c r="E3687" t="s">
        <v>11</v>
      </c>
      <c r="F3687">
        <v>2006</v>
      </c>
      <c r="G3687">
        <v>7.7</v>
      </c>
      <c r="H3687">
        <v>1111</v>
      </c>
      <c r="I3687">
        <v>200000</v>
      </c>
      <c r="J3687">
        <f t="shared" si="57"/>
        <v>-198889</v>
      </c>
      <c r="K3687">
        <f>Table1[[#This Row],[Profit]]*100/Table1[[#This Row],[budget]]</f>
        <v>-99.444500000000005</v>
      </c>
      <c r="M3687" t="s">
        <v>19</v>
      </c>
    </row>
    <row r="3688" spans="1:16" x14ac:dyDescent="0.45">
      <c r="A3688" t="s">
        <v>1553</v>
      </c>
      <c r="B3688">
        <v>100</v>
      </c>
      <c r="C3688" t="s">
        <v>534</v>
      </c>
      <c r="D3688" t="s">
        <v>4522</v>
      </c>
      <c r="E3688" t="s">
        <v>11</v>
      </c>
      <c r="F3688">
        <v>2002</v>
      </c>
      <c r="G3688">
        <v>5.5</v>
      </c>
      <c r="H3688">
        <v>121972</v>
      </c>
      <c r="I3688">
        <v>22000000</v>
      </c>
      <c r="J3688">
        <f t="shared" si="57"/>
        <v>-21878028</v>
      </c>
      <c r="K3688">
        <f>Table1[[#This Row],[Profit]]*100/Table1[[#This Row],[budget]]</f>
        <v>-99.445581818181822</v>
      </c>
      <c r="M3688" t="s">
        <v>589</v>
      </c>
      <c r="N3688" t="s">
        <v>6366</v>
      </c>
    </row>
    <row r="3689" spans="1:16" x14ac:dyDescent="0.45">
      <c r="A3689" t="s">
        <v>1742</v>
      </c>
      <c r="B3689">
        <v>95</v>
      </c>
      <c r="C3689" t="s">
        <v>392</v>
      </c>
      <c r="D3689" t="s">
        <v>5232</v>
      </c>
      <c r="E3689" t="s">
        <v>11</v>
      </c>
      <c r="F3689">
        <v>2012</v>
      </c>
      <c r="G3689">
        <v>6.3</v>
      </c>
      <c r="H3689">
        <v>65804</v>
      </c>
      <c r="I3689">
        <v>12000000</v>
      </c>
      <c r="J3689">
        <f t="shared" si="57"/>
        <v>-11934196</v>
      </c>
      <c r="K3689">
        <f>Table1[[#This Row],[Profit]]*100/Table1[[#This Row],[budget]]</f>
        <v>-99.451633333333334</v>
      </c>
      <c r="M3689" t="s">
        <v>589</v>
      </c>
      <c r="N3689" t="s">
        <v>1426</v>
      </c>
    </row>
    <row r="3690" spans="1:16" x14ac:dyDescent="0.45">
      <c r="A3690" t="s">
        <v>641</v>
      </c>
      <c r="B3690">
        <v>117</v>
      </c>
      <c r="C3690" t="s">
        <v>748</v>
      </c>
      <c r="D3690" t="s">
        <v>4407</v>
      </c>
      <c r="E3690" t="s">
        <v>11</v>
      </c>
      <c r="F3690">
        <v>2010</v>
      </c>
      <c r="G3690">
        <v>5.7</v>
      </c>
      <c r="H3690">
        <v>134904</v>
      </c>
      <c r="I3690">
        <v>25000000</v>
      </c>
      <c r="J3690">
        <f t="shared" si="57"/>
        <v>-24865096</v>
      </c>
      <c r="K3690">
        <f>Table1[[#This Row],[Profit]]*100/Table1[[#This Row],[budget]]</f>
        <v>-99.460384000000005</v>
      </c>
      <c r="M3690" t="s">
        <v>589</v>
      </c>
      <c r="N3690" t="s">
        <v>2286</v>
      </c>
      <c r="O3690" t="s">
        <v>6361</v>
      </c>
    </row>
    <row r="3691" spans="1:16" x14ac:dyDescent="0.45">
      <c r="A3691" t="s">
        <v>542</v>
      </c>
      <c r="B3691">
        <v>103</v>
      </c>
      <c r="C3691" t="s">
        <v>302</v>
      </c>
      <c r="D3691" t="s">
        <v>5078</v>
      </c>
      <c r="E3691" t="s">
        <v>11</v>
      </c>
      <c r="F3691">
        <v>2000</v>
      </c>
      <c r="G3691">
        <v>6.3</v>
      </c>
      <c r="H3691">
        <v>75078</v>
      </c>
      <c r="I3691">
        <v>14000000</v>
      </c>
      <c r="J3691">
        <f t="shared" si="57"/>
        <v>-13924922</v>
      </c>
      <c r="K3691">
        <f>Table1[[#This Row],[Profit]]*100/Table1[[#This Row],[budget]]</f>
        <v>-99.463728571428575</v>
      </c>
    </row>
    <row r="3692" spans="1:16" x14ac:dyDescent="0.45">
      <c r="A3692" t="s">
        <v>1667</v>
      </c>
      <c r="B3692">
        <v>94</v>
      </c>
      <c r="C3692" t="s">
        <v>616</v>
      </c>
      <c r="D3692" t="s">
        <v>4903</v>
      </c>
      <c r="E3692" t="s">
        <v>265</v>
      </c>
      <c r="F3692">
        <v>2001</v>
      </c>
      <c r="G3692">
        <v>6.6</v>
      </c>
      <c r="H3692">
        <v>81525</v>
      </c>
      <c r="I3692">
        <v>15300000</v>
      </c>
      <c r="J3692">
        <f t="shared" si="57"/>
        <v>-15218475</v>
      </c>
      <c r="K3692">
        <f>Table1[[#This Row],[Profit]]*100/Table1[[#This Row],[budget]]</f>
        <v>-99.467156862745099</v>
      </c>
      <c r="M3692" t="s">
        <v>302</v>
      </c>
      <c r="N3692" t="s">
        <v>6359</v>
      </c>
      <c r="O3692" t="s">
        <v>589</v>
      </c>
      <c r="P3692" t="s">
        <v>1426</v>
      </c>
    </row>
    <row r="3693" spans="1:16" x14ac:dyDescent="0.45">
      <c r="A3693" t="s">
        <v>2229</v>
      </c>
      <c r="B3693">
        <v>99</v>
      </c>
      <c r="C3693" t="s">
        <v>589</v>
      </c>
      <c r="D3693" t="s">
        <v>5855</v>
      </c>
      <c r="E3693" t="s">
        <v>11</v>
      </c>
      <c r="F3693">
        <v>2009</v>
      </c>
      <c r="G3693">
        <v>6.9</v>
      </c>
      <c r="H3693">
        <v>19959</v>
      </c>
      <c r="I3693">
        <v>3800000</v>
      </c>
      <c r="J3693">
        <f t="shared" si="57"/>
        <v>-3780041</v>
      </c>
      <c r="K3693">
        <f>Table1[[#This Row],[Profit]]*100/Table1[[#This Row],[budget]]</f>
        <v>-99.474763157894742</v>
      </c>
    </row>
    <row r="3694" spans="1:16" x14ac:dyDescent="0.45">
      <c r="A3694" t="s">
        <v>327</v>
      </c>
      <c r="B3694">
        <v>96</v>
      </c>
      <c r="C3694" t="s">
        <v>88</v>
      </c>
      <c r="D3694" t="s">
        <v>3960</v>
      </c>
      <c r="E3694" t="s">
        <v>11</v>
      </c>
      <c r="F3694">
        <v>2012</v>
      </c>
      <c r="G3694">
        <v>5.5</v>
      </c>
      <c r="H3694">
        <v>183125</v>
      </c>
      <c r="I3694">
        <v>35000000</v>
      </c>
      <c r="J3694">
        <f t="shared" si="57"/>
        <v>-34816875</v>
      </c>
      <c r="K3694">
        <f>Table1[[#This Row],[Profit]]*100/Table1[[#This Row],[budget]]</f>
        <v>-99.476785714285711</v>
      </c>
      <c r="M3694" t="s">
        <v>6359</v>
      </c>
      <c r="N3694" t="s">
        <v>589</v>
      </c>
      <c r="O3694" t="s">
        <v>1426</v>
      </c>
    </row>
    <row r="3695" spans="1:16" x14ac:dyDescent="0.45">
      <c r="A3695" t="s">
        <v>1748</v>
      </c>
      <c r="B3695">
        <v>139</v>
      </c>
      <c r="C3695" t="s">
        <v>589</v>
      </c>
      <c r="D3695" t="s">
        <v>5037</v>
      </c>
      <c r="E3695" t="s">
        <v>11</v>
      </c>
      <c r="F3695">
        <v>2005</v>
      </c>
      <c r="G3695">
        <v>7.4</v>
      </c>
      <c r="H3695">
        <v>74205</v>
      </c>
      <c r="I3695">
        <v>14200000</v>
      </c>
      <c r="J3695">
        <f t="shared" si="57"/>
        <v>-14125795</v>
      </c>
      <c r="K3695">
        <f>Table1[[#This Row],[Profit]]*100/Table1[[#This Row],[budget]]</f>
        <v>-99.47742957746479</v>
      </c>
    </row>
    <row r="3696" spans="1:16" x14ac:dyDescent="0.45">
      <c r="A3696" t="s">
        <v>1397</v>
      </c>
      <c r="B3696">
        <v>100</v>
      </c>
      <c r="C3696" t="s">
        <v>147</v>
      </c>
      <c r="D3696" t="s">
        <v>4409</v>
      </c>
      <c r="E3696" t="s">
        <v>1102</v>
      </c>
      <c r="F3696">
        <v>2014</v>
      </c>
      <c r="G3696">
        <v>6.5</v>
      </c>
      <c r="H3696">
        <v>129115</v>
      </c>
      <c r="I3696">
        <v>25000000</v>
      </c>
      <c r="J3696">
        <f t="shared" si="57"/>
        <v>-24870885</v>
      </c>
      <c r="K3696">
        <f>Table1[[#This Row],[Profit]]*100/Table1[[#This Row],[budget]]</f>
        <v>-99.483540000000005</v>
      </c>
      <c r="M3696" t="s">
        <v>589</v>
      </c>
    </row>
    <row r="3697" spans="1:16" x14ac:dyDescent="0.45">
      <c r="A3697" t="s">
        <v>2218</v>
      </c>
      <c r="B3697">
        <v>106</v>
      </c>
      <c r="C3697" t="s">
        <v>589</v>
      </c>
      <c r="D3697" t="s">
        <v>5846</v>
      </c>
      <c r="E3697" t="s">
        <v>1865</v>
      </c>
      <c r="F3697">
        <v>2014</v>
      </c>
      <c r="G3697">
        <v>6.1</v>
      </c>
      <c r="H3697">
        <v>20262</v>
      </c>
      <c r="I3697">
        <v>4000000</v>
      </c>
      <c r="J3697">
        <f t="shared" si="57"/>
        <v>-3979738</v>
      </c>
      <c r="K3697">
        <f>Table1[[#This Row],[Profit]]*100/Table1[[#This Row],[budget]]</f>
        <v>-99.493449999999996</v>
      </c>
    </row>
    <row r="3698" spans="1:16" x14ac:dyDescent="0.45">
      <c r="A3698" t="s">
        <v>1740</v>
      </c>
      <c r="B3698">
        <v>103</v>
      </c>
      <c r="C3698" t="s">
        <v>1330</v>
      </c>
      <c r="D3698" t="s">
        <v>5018</v>
      </c>
      <c r="E3698" t="s">
        <v>11</v>
      </c>
      <c r="F3698">
        <v>2008</v>
      </c>
      <c r="G3698">
        <v>6.1</v>
      </c>
      <c r="H3698">
        <v>73548</v>
      </c>
      <c r="I3698">
        <v>15000000</v>
      </c>
      <c r="J3698">
        <f t="shared" si="57"/>
        <v>-14926452</v>
      </c>
      <c r="K3698">
        <f>Table1[[#This Row],[Profit]]*100/Table1[[#This Row],[budget]]</f>
        <v>-99.509680000000003</v>
      </c>
      <c r="M3698" t="s">
        <v>999</v>
      </c>
      <c r="N3698" t="s">
        <v>6366</v>
      </c>
    </row>
    <row r="3699" spans="1:16" x14ac:dyDescent="0.45">
      <c r="A3699" t="s">
        <v>1883</v>
      </c>
      <c r="B3699">
        <v>85</v>
      </c>
      <c r="C3699" t="s">
        <v>999</v>
      </c>
      <c r="D3699" t="s">
        <v>5690</v>
      </c>
      <c r="E3699" t="s">
        <v>492</v>
      </c>
      <c r="F3699">
        <v>2009</v>
      </c>
      <c r="G3699">
        <v>6.6</v>
      </c>
      <c r="H3699">
        <v>27024</v>
      </c>
      <c r="I3699">
        <v>5600000</v>
      </c>
      <c r="J3699">
        <f t="shared" si="57"/>
        <v>-5572976</v>
      </c>
      <c r="K3699">
        <f>Table1[[#This Row],[Profit]]*100/Table1[[#This Row],[budget]]</f>
        <v>-99.517428571428567</v>
      </c>
    </row>
    <row r="3700" spans="1:16" x14ac:dyDescent="0.45">
      <c r="A3700" t="s">
        <v>1881</v>
      </c>
      <c r="B3700">
        <v>193</v>
      </c>
      <c r="C3700" t="s">
        <v>589</v>
      </c>
      <c r="D3700" t="s">
        <v>2564</v>
      </c>
      <c r="E3700" t="s">
        <v>897</v>
      </c>
      <c r="F3700">
        <v>2006</v>
      </c>
      <c r="G3700">
        <v>6</v>
      </c>
      <c r="H3700">
        <v>3275443</v>
      </c>
      <c r="I3700">
        <v>700000000</v>
      </c>
      <c r="J3700">
        <f t="shared" si="57"/>
        <v>-696724557</v>
      </c>
      <c r="K3700">
        <f>Table1[[#This Row],[Profit]]*100/Table1[[#This Row],[budget]]</f>
        <v>-99.532079571428568</v>
      </c>
    </row>
    <row r="3701" spans="1:16" x14ac:dyDescent="0.45">
      <c r="A3701" t="s">
        <v>1600</v>
      </c>
      <c r="B3701">
        <v>105</v>
      </c>
      <c r="C3701" t="s">
        <v>1601</v>
      </c>
      <c r="D3701" t="s">
        <v>5040</v>
      </c>
      <c r="E3701" t="s">
        <v>11</v>
      </c>
      <c r="F3701">
        <v>2006</v>
      </c>
      <c r="G3701">
        <v>6.7</v>
      </c>
      <c r="H3701">
        <v>63260</v>
      </c>
      <c r="I3701">
        <v>14000000</v>
      </c>
      <c r="J3701">
        <f t="shared" si="57"/>
        <v>-13936740</v>
      </c>
      <c r="K3701">
        <f>Table1[[#This Row],[Profit]]*100/Table1[[#This Row],[budget]]</f>
        <v>-99.548142857142864</v>
      </c>
      <c r="M3701" t="s">
        <v>6362</v>
      </c>
      <c r="N3701" t="s">
        <v>1630</v>
      </c>
      <c r="O3701" t="s">
        <v>1426</v>
      </c>
    </row>
    <row r="3702" spans="1:16" x14ac:dyDescent="0.45">
      <c r="A3702" t="s">
        <v>1735</v>
      </c>
      <c r="B3702">
        <v>145</v>
      </c>
      <c r="C3702" t="s">
        <v>341</v>
      </c>
      <c r="D3702" t="s">
        <v>5626</v>
      </c>
      <c r="E3702" t="s">
        <v>1268</v>
      </c>
      <c r="F3702">
        <v>1927</v>
      </c>
      <c r="G3702">
        <v>8.3000000000000007</v>
      </c>
      <c r="H3702">
        <v>26435</v>
      </c>
      <c r="I3702">
        <v>6000000</v>
      </c>
      <c r="J3702">
        <f t="shared" si="57"/>
        <v>-5973565</v>
      </c>
      <c r="K3702">
        <f>Table1[[#This Row],[Profit]]*100/Table1[[#This Row],[budget]]</f>
        <v>-99.559416666666664</v>
      </c>
      <c r="M3702" t="s">
        <v>1630</v>
      </c>
    </row>
    <row r="3703" spans="1:16" x14ac:dyDescent="0.45">
      <c r="A3703" t="s">
        <v>2120</v>
      </c>
      <c r="B3703">
        <v>99</v>
      </c>
      <c r="C3703" t="s">
        <v>456</v>
      </c>
      <c r="D3703" t="s">
        <v>5698</v>
      </c>
      <c r="E3703" t="s">
        <v>130</v>
      </c>
      <c r="F3703">
        <v>2013</v>
      </c>
      <c r="G3703">
        <v>6.1</v>
      </c>
      <c r="H3703">
        <v>22770</v>
      </c>
      <c r="I3703">
        <v>5500000</v>
      </c>
      <c r="J3703">
        <f t="shared" si="57"/>
        <v>-5477230</v>
      </c>
      <c r="K3703">
        <f>Table1[[#This Row],[Profit]]*100/Table1[[#This Row],[budget]]</f>
        <v>-99.585999999999999</v>
      </c>
      <c r="M3703" t="s">
        <v>589</v>
      </c>
    </row>
    <row r="3704" spans="1:16" x14ac:dyDescent="0.45">
      <c r="A3704" t="s">
        <v>2031</v>
      </c>
      <c r="B3704">
        <v>103</v>
      </c>
      <c r="C3704" t="s">
        <v>1996</v>
      </c>
      <c r="D3704" t="s">
        <v>3549</v>
      </c>
      <c r="E3704" t="s">
        <v>265</v>
      </c>
      <c r="F3704">
        <v>2001</v>
      </c>
      <c r="G3704">
        <v>6.9</v>
      </c>
      <c r="H3704">
        <v>206400</v>
      </c>
      <c r="I3704">
        <v>50000000</v>
      </c>
      <c r="J3704">
        <f t="shared" si="57"/>
        <v>-49793600</v>
      </c>
      <c r="K3704">
        <f>Table1[[#This Row],[Profit]]*100/Table1[[#This Row],[budget]]</f>
        <v>-99.587199999999996</v>
      </c>
      <c r="M3704" t="s">
        <v>6359</v>
      </c>
      <c r="N3704" t="s">
        <v>589</v>
      </c>
      <c r="O3704" t="s">
        <v>2286</v>
      </c>
      <c r="P3704" t="s">
        <v>1426</v>
      </c>
    </row>
    <row r="3705" spans="1:16" x14ac:dyDescent="0.45">
      <c r="A3705" t="s">
        <v>1863</v>
      </c>
      <c r="B3705">
        <v>134</v>
      </c>
      <c r="C3705" t="s">
        <v>589</v>
      </c>
      <c r="D3705" t="s">
        <v>5233</v>
      </c>
      <c r="E3705" t="s">
        <v>130</v>
      </c>
      <c r="F3705">
        <v>1993</v>
      </c>
      <c r="G3705">
        <v>7.5</v>
      </c>
      <c r="H3705">
        <v>48856</v>
      </c>
      <c r="I3705">
        <v>11900000</v>
      </c>
      <c r="J3705">
        <f t="shared" si="57"/>
        <v>-11851144</v>
      </c>
      <c r="K3705">
        <f>Table1[[#This Row],[Profit]]*100/Table1[[#This Row],[budget]]</f>
        <v>-99.589445378151254</v>
      </c>
    </row>
    <row r="3706" spans="1:16" x14ac:dyDescent="0.45">
      <c r="A3706" t="s">
        <v>85</v>
      </c>
      <c r="B3706">
        <v>100</v>
      </c>
      <c r="C3706" t="s">
        <v>124</v>
      </c>
      <c r="D3706" t="s">
        <v>2661</v>
      </c>
      <c r="E3706" t="s">
        <v>11</v>
      </c>
      <c r="F3706">
        <v>2004</v>
      </c>
      <c r="G3706">
        <v>6.6</v>
      </c>
      <c r="H3706">
        <v>665426</v>
      </c>
      <c r="I3706">
        <v>165000000</v>
      </c>
      <c r="J3706">
        <f t="shared" si="57"/>
        <v>-164334574</v>
      </c>
      <c r="K3706">
        <f>Table1[[#This Row],[Profit]]*100/Table1[[#This Row],[budget]]</f>
        <v>-99.596711515151512</v>
      </c>
      <c r="M3706" t="s">
        <v>6362</v>
      </c>
      <c r="N3706" t="s">
        <v>6363</v>
      </c>
      <c r="O3706" t="s">
        <v>6364</v>
      </c>
    </row>
    <row r="3707" spans="1:16" x14ac:dyDescent="0.45">
      <c r="A3707" t="s">
        <v>2469</v>
      </c>
      <c r="B3707">
        <v>80</v>
      </c>
      <c r="C3707" t="s">
        <v>19</v>
      </c>
      <c r="D3707" t="s">
        <v>6210</v>
      </c>
      <c r="E3707" t="s">
        <v>11</v>
      </c>
      <c r="F3707">
        <v>2011</v>
      </c>
      <c r="G3707">
        <v>7.2</v>
      </c>
      <c r="H3707">
        <v>2245</v>
      </c>
      <c r="I3707">
        <v>560000</v>
      </c>
      <c r="J3707">
        <f t="shared" si="57"/>
        <v>-557755</v>
      </c>
      <c r="K3707">
        <f>Table1[[#This Row],[Profit]]*100/Table1[[#This Row],[budget]]</f>
        <v>-99.599107142857136</v>
      </c>
    </row>
    <row r="3708" spans="1:16" x14ac:dyDescent="0.45">
      <c r="A3708" t="s">
        <v>2105</v>
      </c>
      <c r="B3708">
        <v>152</v>
      </c>
      <c r="C3708" t="s">
        <v>2223</v>
      </c>
      <c r="D3708" t="s">
        <v>5854</v>
      </c>
      <c r="E3708" t="s">
        <v>11</v>
      </c>
      <c r="F3708">
        <v>1965</v>
      </c>
      <c r="G3708">
        <v>6.8</v>
      </c>
      <c r="H3708">
        <v>14873</v>
      </c>
      <c r="I3708">
        <v>3800000</v>
      </c>
      <c r="J3708">
        <f t="shared" si="57"/>
        <v>-3785127</v>
      </c>
      <c r="K3708">
        <f>Table1[[#This Row],[Profit]]*100/Table1[[#This Row],[budget]]</f>
        <v>-99.608605263157898</v>
      </c>
      <c r="M3708" t="s">
        <v>6368</v>
      </c>
      <c r="N3708" t="s">
        <v>1910</v>
      </c>
    </row>
    <row r="3709" spans="1:16" x14ac:dyDescent="0.45">
      <c r="A3709" t="s">
        <v>1948</v>
      </c>
      <c r="B3709">
        <v>101</v>
      </c>
      <c r="C3709" t="s">
        <v>946</v>
      </c>
      <c r="D3709" t="s">
        <v>3337</v>
      </c>
      <c r="E3709" t="s">
        <v>265</v>
      </c>
      <c r="F3709">
        <v>1997</v>
      </c>
      <c r="G3709">
        <v>6.6</v>
      </c>
      <c r="H3709">
        <v>231417</v>
      </c>
      <c r="I3709">
        <v>60000000</v>
      </c>
      <c r="J3709">
        <f t="shared" si="57"/>
        <v>-59768583</v>
      </c>
      <c r="K3709">
        <f>Table1[[#This Row],[Profit]]*100/Table1[[#This Row],[budget]]</f>
        <v>-99.614305000000002</v>
      </c>
      <c r="M3709" t="s">
        <v>6359</v>
      </c>
      <c r="N3709" t="s">
        <v>1426</v>
      </c>
    </row>
    <row r="3710" spans="1:16" x14ac:dyDescent="0.45">
      <c r="A3710" t="s">
        <v>2250</v>
      </c>
      <c r="B3710">
        <v>92</v>
      </c>
      <c r="C3710" t="s">
        <v>48</v>
      </c>
      <c r="D3710" t="s">
        <v>6006</v>
      </c>
      <c r="E3710" t="s">
        <v>11</v>
      </c>
      <c r="F3710">
        <v>1999</v>
      </c>
      <c r="G3710">
        <v>6.4</v>
      </c>
      <c r="H3710">
        <v>7680</v>
      </c>
      <c r="I3710">
        <v>2000000</v>
      </c>
      <c r="J3710">
        <f t="shared" si="57"/>
        <v>-1992320</v>
      </c>
      <c r="K3710">
        <f>Table1[[#This Row],[Profit]]*100/Table1[[#This Row],[budget]]</f>
        <v>-99.616</v>
      </c>
      <c r="M3710" t="s">
        <v>2286</v>
      </c>
    </row>
    <row r="3711" spans="1:16" x14ac:dyDescent="0.45">
      <c r="A3711" t="s">
        <v>2346</v>
      </c>
      <c r="B3711">
        <v>92</v>
      </c>
      <c r="C3711" t="s">
        <v>2347</v>
      </c>
      <c r="D3711" t="s">
        <v>5990</v>
      </c>
      <c r="E3711" t="s">
        <v>11</v>
      </c>
      <c r="F3711">
        <v>1947</v>
      </c>
      <c r="G3711">
        <v>7.7</v>
      </c>
      <c r="H3711">
        <v>7927</v>
      </c>
      <c r="I3711">
        <v>2300000</v>
      </c>
      <c r="J3711">
        <f t="shared" si="57"/>
        <v>-2292073</v>
      </c>
      <c r="K3711">
        <f>Table1[[#This Row],[Profit]]*100/Table1[[#This Row],[budget]]</f>
        <v>-99.655347826086953</v>
      </c>
      <c r="M3711" t="s">
        <v>589</v>
      </c>
      <c r="N3711" t="s">
        <v>6370</v>
      </c>
      <c r="O3711" t="s">
        <v>6366</v>
      </c>
      <c r="P3711" t="s">
        <v>1426</v>
      </c>
    </row>
    <row r="3712" spans="1:16" x14ac:dyDescent="0.45">
      <c r="A3712" t="s">
        <v>1882</v>
      </c>
      <c r="B3712">
        <v>98</v>
      </c>
      <c r="C3712" t="s">
        <v>721</v>
      </c>
      <c r="D3712" t="s">
        <v>5548</v>
      </c>
      <c r="E3712" t="s">
        <v>11</v>
      </c>
      <c r="F3712">
        <v>2013</v>
      </c>
      <c r="G3712">
        <v>5.5</v>
      </c>
      <c r="H3712">
        <v>23838</v>
      </c>
      <c r="I3712">
        <v>7000000</v>
      </c>
      <c r="J3712">
        <f t="shared" si="57"/>
        <v>-6976162</v>
      </c>
      <c r="K3712">
        <f>Table1[[#This Row],[Profit]]*100/Table1[[#This Row],[budget]]</f>
        <v>-99.65945714285715</v>
      </c>
      <c r="M3712" t="s">
        <v>1630</v>
      </c>
      <c r="N3712" t="s">
        <v>1426</v>
      </c>
    </row>
    <row r="3713" spans="1:16" x14ac:dyDescent="0.45">
      <c r="A3713" t="s">
        <v>2110</v>
      </c>
      <c r="B3713">
        <v>86</v>
      </c>
      <c r="C3713" t="s">
        <v>978</v>
      </c>
      <c r="D3713" t="s">
        <v>5679</v>
      </c>
      <c r="E3713" t="s">
        <v>11</v>
      </c>
      <c r="F3713">
        <v>2014</v>
      </c>
      <c r="G3713">
        <v>5.8</v>
      </c>
      <c r="H3713">
        <v>20200</v>
      </c>
      <c r="I3713">
        <v>6000000</v>
      </c>
      <c r="J3713">
        <f t="shared" si="57"/>
        <v>-5979800</v>
      </c>
      <c r="K3713">
        <f>Table1[[#This Row],[Profit]]*100/Table1[[#This Row],[budget]]</f>
        <v>-99.663333333333327</v>
      </c>
      <c r="M3713" t="s">
        <v>6360</v>
      </c>
    </row>
    <row r="3714" spans="1:16" x14ac:dyDescent="0.45">
      <c r="A3714" t="s">
        <v>1767</v>
      </c>
      <c r="B3714">
        <v>186</v>
      </c>
      <c r="C3714" t="s">
        <v>589</v>
      </c>
      <c r="D3714" t="s">
        <v>5070</v>
      </c>
      <c r="E3714" t="s">
        <v>11</v>
      </c>
      <c r="F3714">
        <v>2011</v>
      </c>
      <c r="G3714">
        <v>6.5</v>
      </c>
      <c r="H3714">
        <v>46495</v>
      </c>
      <c r="I3714">
        <v>14000000</v>
      </c>
      <c r="J3714">
        <f t="shared" ref="J3714:J3777" si="58">H3714-I3714</f>
        <v>-13953505</v>
      </c>
      <c r="K3714">
        <f>Table1[[#This Row],[Profit]]*100/Table1[[#This Row],[budget]]</f>
        <v>-99.66789285714286</v>
      </c>
    </row>
    <row r="3715" spans="1:16" x14ac:dyDescent="0.45">
      <c r="A3715" t="s">
        <v>1978</v>
      </c>
      <c r="B3715">
        <v>45</v>
      </c>
      <c r="C3715" t="s">
        <v>402</v>
      </c>
      <c r="D3715" t="s">
        <v>3641</v>
      </c>
      <c r="E3715" t="s">
        <v>1979</v>
      </c>
      <c r="F3715">
        <v>2008</v>
      </c>
      <c r="G3715">
        <v>7.3</v>
      </c>
      <c r="H3715">
        <v>145109</v>
      </c>
      <c r="I3715">
        <v>45000000</v>
      </c>
      <c r="J3715">
        <f t="shared" si="58"/>
        <v>-44854891</v>
      </c>
      <c r="K3715">
        <f>Table1[[#This Row],[Profit]]*100/Table1[[#This Row],[budget]]</f>
        <v>-99.677535555555551</v>
      </c>
      <c r="M3715" t="s">
        <v>6367</v>
      </c>
      <c r="N3715" t="s">
        <v>1426</v>
      </c>
      <c r="O3715" t="s">
        <v>6368</v>
      </c>
    </row>
    <row r="3716" spans="1:16" x14ac:dyDescent="0.45">
      <c r="A3716" t="s">
        <v>1059</v>
      </c>
      <c r="B3716">
        <v>113</v>
      </c>
      <c r="C3716" t="s">
        <v>144</v>
      </c>
      <c r="D3716" t="s">
        <v>3792</v>
      </c>
      <c r="E3716" t="s">
        <v>362</v>
      </c>
      <c r="F3716">
        <v>2007</v>
      </c>
      <c r="G3716">
        <v>7.1</v>
      </c>
      <c r="H3716">
        <v>128978</v>
      </c>
      <c r="I3716">
        <v>40000000</v>
      </c>
      <c r="J3716">
        <f t="shared" si="58"/>
        <v>-39871022</v>
      </c>
      <c r="K3716">
        <f>Table1[[#This Row],[Profit]]*100/Table1[[#This Row],[budget]]</f>
        <v>-99.677554999999998</v>
      </c>
      <c r="M3716" t="s">
        <v>589</v>
      </c>
      <c r="N3716" t="s">
        <v>6367</v>
      </c>
      <c r="O3716" t="s">
        <v>2286</v>
      </c>
      <c r="P3716" t="s">
        <v>6368</v>
      </c>
    </row>
    <row r="3717" spans="1:16" x14ac:dyDescent="0.45">
      <c r="A3717" t="s">
        <v>2172</v>
      </c>
      <c r="B3717">
        <v>103</v>
      </c>
      <c r="C3717" t="s">
        <v>2068</v>
      </c>
      <c r="D3717" t="s">
        <v>5773</v>
      </c>
      <c r="E3717" t="s">
        <v>11</v>
      </c>
      <c r="F3717">
        <v>2004</v>
      </c>
      <c r="G3717">
        <v>3.3</v>
      </c>
      <c r="H3717">
        <v>16066</v>
      </c>
      <c r="I3717">
        <v>5000000</v>
      </c>
      <c r="J3717">
        <f t="shared" si="58"/>
        <v>-4983934</v>
      </c>
      <c r="K3717">
        <f>Table1[[#This Row],[Profit]]*100/Table1[[#This Row],[budget]]</f>
        <v>-99.67868</v>
      </c>
      <c r="M3717" t="s">
        <v>2286</v>
      </c>
      <c r="N3717" t="s">
        <v>1426</v>
      </c>
    </row>
    <row r="3718" spans="1:16" x14ac:dyDescent="0.45">
      <c r="A3718" t="s">
        <v>1032</v>
      </c>
      <c r="B3718">
        <v>92</v>
      </c>
      <c r="C3718" t="s">
        <v>281</v>
      </c>
      <c r="D3718" t="s">
        <v>5845</v>
      </c>
      <c r="E3718" t="s">
        <v>11</v>
      </c>
      <c r="F3718">
        <v>1997</v>
      </c>
      <c r="G3718">
        <v>5.8</v>
      </c>
      <c r="H3718">
        <v>12836</v>
      </c>
      <c r="I3718">
        <v>4000000</v>
      </c>
      <c r="J3718">
        <f t="shared" si="58"/>
        <v>-3987164</v>
      </c>
      <c r="K3718">
        <f>Table1[[#This Row],[Profit]]*100/Table1[[#This Row],[budget]]</f>
        <v>-99.679100000000005</v>
      </c>
      <c r="M3718" t="s">
        <v>589</v>
      </c>
    </row>
    <row r="3719" spans="1:16" x14ac:dyDescent="0.45">
      <c r="A3719" t="s">
        <v>2397</v>
      </c>
      <c r="B3719">
        <v>110</v>
      </c>
      <c r="C3719" t="s">
        <v>456</v>
      </c>
      <c r="D3719" t="s">
        <v>6115</v>
      </c>
      <c r="E3719" t="s">
        <v>492</v>
      </c>
      <c r="F3719">
        <v>2013</v>
      </c>
      <c r="G3719">
        <v>7.2</v>
      </c>
      <c r="H3719">
        <v>3830</v>
      </c>
      <c r="I3719">
        <v>1200000</v>
      </c>
      <c r="J3719">
        <f t="shared" si="58"/>
        <v>-1196170</v>
      </c>
      <c r="K3719">
        <f>Table1[[#This Row],[Profit]]*100/Table1[[#This Row],[budget]]</f>
        <v>-99.680833333333339</v>
      </c>
      <c r="M3719" t="s">
        <v>589</v>
      </c>
    </row>
    <row r="3720" spans="1:16" x14ac:dyDescent="0.45">
      <c r="A3720" t="s">
        <v>375</v>
      </c>
      <c r="B3720">
        <v>112</v>
      </c>
      <c r="C3720" t="s">
        <v>367</v>
      </c>
      <c r="D3720" t="s">
        <v>4307</v>
      </c>
      <c r="E3720" t="s">
        <v>1060</v>
      </c>
      <c r="F3720">
        <v>2005</v>
      </c>
      <c r="G3720">
        <v>6</v>
      </c>
      <c r="H3720">
        <v>77231</v>
      </c>
      <c r="I3720">
        <v>25000000</v>
      </c>
      <c r="J3720">
        <f t="shared" si="58"/>
        <v>-24922769</v>
      </c>
      <c r="K3720">
        <f>Table1[[#This Row],[Profit]]*100/Table1[[#This Row],[budget]]</f>
        <v>-99.691075999999995</v>
      </c>
      <c r="M3720" t="s">
        <v>6367</v>
      </c>
      <c r="N3720" t="s">
        <v>6368</v>
      </c>
    </row>
    <row r="3721" spans="1:16" x14ac:dyDescent="0.45">
      <c r="A3721" t="s">
        <v>2121</v>
      </c>
      <c r="B3721">
        <v>96</v>
      </c>
      <c r="C3721" t="s">
        <v>1670</v>
      </c>
      <c r="D3721" t="s">
        <v>5435</v>
      </c>
      <c r="E3721" t="s">
        <v>11</v>
      </c>
      <c r="F3721">
        <v>2011</v>
      </c>
      <c r="G3721">
        <v>5.3</v>
      </c>
      <c r="H3721">
        <v>27445</v>
      </c>
      <c r="I3721">
        <v>9000000</v>
      </c>
      <c r="J3721">
        <f t="shared" si="58"/>
        <v>-8972555</v>
      </c>
      <c r="K3721">
        <f>Table1[[#This Row],[Profit]]*100/Table1[[#This Row],[budget]]</f>
        <v>-99.695055555555555</v>
      </c>
      <c r="M3721" t="s">
        <v>302</v>
      </c>
      <c r="N3721" t="s">
        <v>589</v>
      </c>
      <c r="O3721" t="s">
        <v>1426</v>
      </c>
    </row>
    <row r="3722" spans="1:16" x14ac:dyDescent="0.45">
      <c r="A3722" t="s">
        <v>695</v>
      </c>
      <c r="B3722">
        <v>105</v>
      </c>
      <c r="C3722" t="s">
        <v>1175</v>
      </c>
      <c r="D3722" t="s">
        <v>4007</v>
      </c>
      <c r="E3722" t="s">
        <v>11</v>
      </c>
      <c r="F3722">
        <v>2013</v>
      </c>
      <c r="G3722">
        <v>7.1</v>
      </c>
      <c r="H3722">
        <v>99462</v>
      </c>
      <c r="I3722">
        <v>33000000</v>
      </c>
      <c r="J3722">
        <f t="shared" si="58"/>
        <v>-32900538</v>
      </c>
      <c r="K3722">
        <f>Table1[[#This Row],[Profit]]*100/Table1[[#This Row],[budget]]</f>
        <v>-99.698599999999999</v>
      </c>
      <c r="M3722" t="s">
        <v>178</v>
      </c>
      <c r="N3722" t="s">
        <v>589</v>
      </c>
      <c r="O3722" t="s">
        <v>6363</v>
      </c>
    </row>
    <row r="3723" spans="1:16" x14ac:dyDescent="0.45">
      <c r="A3723" t="s">
        <v>360</v>
      </c>
      <c r="B3723">
        <v>80</v>
      </c>
      <c r="C3723" t="s">
        <v>241</v>
      </c>
      <c r="D3723" t="s">
        <v>4042</v>
      </c>
      <c r="E3723" t="s">
        <v>362</v>
      </c>
      <c r="F3723">
        <v>2002</v>
      </c>
      <c r="G3723">
        <v>7.9</v>
      </c>
      <c r="H3723">
        <v>84961</v>
      </c>
      <c r="I3723">
        <v>31000000</v>
      </c>
      <c r="J3723">
        <f t="shared" si="58"/>
        <v>-30915039</v>
      </c>
      <c r="K3723">
        <f>Table1[[#This Row],[Profit]]*100/Table1[[#This Row],[budget]]</f>
        <v>-99.725932258064518</v>
      </c>
      <c r="M3723" t="s">
        <v>178</v>
      </c>
      <c r="N3723" t="s">
        <v>6367</v>
      </c>
    </row>
    <row r="3724" spans="1:16" x14ac:dyDescent="0.45">
      <c r="A3724" t="s">
        <v>1966</v>
      </c>
      <c r="B3724">
        <v>90</v>
      </c>
      <c r="C3724" t="s">
        <v>1967</v>
      </c>
      <c r="D3724" t="s">
        <v>2566</v>
      </c>
      <c r="E3724" t="s">
        <v>11</v>
      </c>
      <c r="F3724">
        <v>2010</v>
      </c>
      <c r="G3724">
        <v>6</v>
      </c>
      <c r="H3724">
        <v>1602466</v>
      </c>
      <c r="I3724">
        <v>600000000</v>
      </c>
      <c r="J3724">
        <f t="shared" si="58"/>
        <v>-598397534</v>
      </c>
      <c r="K3724">
        <f>Table1[[#This Row],[Profit]]*100/Table1[[#This Row],[budget]]</f>
        <v>-99.732922333333335</v>
      </c>
      <c r="M3724" t="s">
        <v>589</v>
      </c>
      <c r="N3724" t="s">
        <v>2286</v>
      </c>
      <c r="O3724" t="s">
        <v>1426</v>
      </c>
    </row>
    <row r="3725" spans="1:16" x14ac:dyDescent="0.45">
      <c r="A3725" t="s">
        <v>2492</v>
      </c>
      <c r="B3725">
        <v>87</v>
      </c>
      <c r="C3725" t="s">
        <v>1135</v>
      </c>
      <c r="D3725" t="s">
        <v>6240</v>
      </c>
      <c r="E3725" t="s">
        <v>11</v>
      </c>
      <c r="F3725">
        <v>2012</v>
      </c>
      <c r="G3725">
        <v>4.5999999999999996</v>
      </c>
      <c r="H3725">
        <v>1332</v>
      </c>
      <c r="I3725">
        <v>500000</v>
      </c>
      <c r="J3725">
        <f t="shared" si="58"/>
        <v>-498668</v>
      </c>
      <c r="K3725">
        <f>Table1[[#This Row],[Profit]]*100/Table1[[#This Row],[budget]]</f>
        <v>-99.733599999999996</v>
      </c>
      <c r="M3725" t="s">
        <v>999</v>
      </c>
    </row>
    <row r="3726" spans="1:16" x14ac:dyDescent="0.45">
      <c r="A3726" t="s">
        <v>873</v>
      </c>
      <c r="B3726">
        <v>132</v>
      </c>
      <c r="C3726" t="s">
        <v>1766</v>
      </c>
      <c r="D3726" t="s">
        <v>2849</v>
      </c>
      <c r="E3726" t="s">
        <v>11</v>
      </c>
      <c r="F3726">
        <v>2002</v>
      </c>
      <c r="G3726">
        <v>7.3</v>
      </c>
      <c r="H3726">
        <v>274299</v>
      </c>
      <c r="I3726">
        <v>103000000</v>
      </c>
      <c r="J3726">
        <f t="shared" si="58"/>
        <v>-102725701</v>
      </c>
      <c r="K3726">
        <f>Table1[[#This Row],[Profit]]*100/Table1[[#This Row],[budget]]</f>
        <v>-99.733690291262135</v>
      </c>
      <c r="M3726" t="s">
        <v>6359</v>
      </c>
      <c r="N3726" t="s">
        <v>589</v>
      </c>
      <c r="O3726" t="s">
        <v>6368</v>
      </c>
    </row>
    <row r="3727" spans="1:16" x14ac:dyDescent="0.45">
      <c r="A3727" t="s">
        <v>93</v>
      </c>
      <c r="B3727">
        <v>121</v>
      </c>
      <c r="C3727" t="s">
        <v>297</v>
      </c>
      <c r="D3727" t="s">
        <v>4764</v>
      </c>
      <c r="E3727" t="s">
        <v>11</v>
      </c>
      <c r="F3727">
        <v>1980</v>
      </c>
      <c r="G3727">
        <v>8.3000000000000007</v>
      </c>
      <c r="H3727">
        <v>45250</v>
      </c>
      <c r="I3727">
        <v>18000000</v>
      </c>
      <c r="J3727">
        <f t="shared" si="58"/>
        <v>-17954750</v>
      </c>
      <c r="K3727">
        <f>Table1[[#This Row],[Profit]]*100/Table1[[#This Row],[budget]]</f>
        <v>-99.748611111111117</v>
      </c>
      <c r="M3727" t="s">
        <v>589</v>
      </c>
      <c r="N3727" t="s">
        <v>6361</v>
      </c>
    </row>
    <row r="3728" spans="1:16" x14ac:dyDescent="0.45">
      <c r="A3728" t="s">
        <v>1799</v>
      </c>
      <c r="B3728">
        <v>115</v>
      </c>
      <c r="C3728" t="s">
        <v>190</v>
      </c>
      <c r="D3728" t="s">
        <v>5144</v>
      </c>
      <c r="E3728" t="s">
        <v>11</v>
      </c>
      <c r="F3728">
        <v>2016</v>
      </c>
      <c r="G3728">
        <v>6.8</v>
      </c>
      <c r="H3728">
        <v>31662</v>
      </c>
      <c r="I3728">
        <v>12620000</v>
      </c>
      <c r="J3728">
        <f t="shared" si="58"/>
        <v>-12588338</v>
      </c>
      <c r="K3728">
        <f>Table1[[#This Row],[Profit]]*100/Table1[[#This Row],[budget]]</f>
        <v>-99.749112519809827</v>
      </c>
      <c r="M3728" t="s">
        <v>589</v>
      </c>
      <c r="N3728" t="s">
        <v>6367</v>
      </c>
      <c r="O3728" t="s">
        <v>6368</v>
      </c>
    </row>
    <row r="3729" spans="1:15" x14ac:dyDescent="0.45">
      <c r="A3729" t="s">
        <v>2345</v>
      </c>
      <c r="B3729">
        <v>119</v>
      </c>
      <c r="C3729" t="s">
        <v>1928</v>
      </c>
      <c r="D3729" t="s">
        <v>6034</v>
      </c>
      <c r="E3729" t="s">
        <v>11</v>
      </c>
      <c r="F3729">
        <v>2008</v>
      </c>
      <c r="G3729">
        <v>7.8</v>
      </c>
      <c r="H3729">
        <v>4958</v>
      </c>
      <c r="I3729">
        <v>2000000</v>
      </c>
      <c r="J3729">
        <f t="shared" si="58"/>
        <v>-1995042</v>
      </c>
      <c r="K3729">
        <f>Table1[[#This Row],[Profit]]*100/Table1[[#This Row],[budget]]</f>
        <v>-99.752099999999999</v>
      </c>
      <c r="M3729" t="s">
        <v>6359</v>
      </c>
      <c r="N3729" t="s">
        <v>589</v>
      </c>
    </row>
    <row r="3730" spans="1:15" x14ac:dyDescent="0.45">
      <c r="A3730" t="s">
        <v>2182</v>
      </c>
      <c r="B3730">
        <v>115</v>
      </c>
      <c r="C3730" t="s">
        <v>2183</v>
      </c>
      <c r="D3730" t="s">
        <v>2565</v>
      </c>
      <c r="E3730" t="s">
        <v>492</v>
      </c>
      <c r="F3730">
        <v>1998</v>
      </c>
      <c r="G3730">
        <v>7.2</v>
      </c>
      <c r="H3730">
        <v>1687311</v>
      </c>
      <c r="I3730">
        <v>700000000</v>
      </c>
      <c r="J3730">
        <f t="shared" si="58"/>
        <v>-698312689</v>
      </c>
      <c r="K3730">
        <f>Table1[[#This Row],[Profit]]*100/Table1[[#This Row],[budget]]</f>
        <v>-99.758955571428572</v>
      </c>
      <c r="M3730" t="s">
        <v>6365</v>
      </c>
    </row>
    <row r="3731" spans="1:15" x14ac:dyDescent="0.45">
      <c r="A3731" t="s">
        <v>2378</v>
      </c>
      <c r="B3731">
        <v>95</v>
      </c>
      <c r="C3731" t="s">
        <v>1114</v>
      </c>
      <c r="D3731" t="s">
        <v>6088</v>
      </c>
      <c r="E3731" t="s">
        <v>11</v>
      </c>
      <c r="F3731">
        <v>2008</v>
      </c>
      <c r="G3731">
        <v>6.7</v>
      </c>
      <c r="H3731">
        <v>3478</v>
      </c>
      <c r="I3731">
        <v>1500000</v>
      </c>
      <c r="J3731">
        <f t="shared" si="58"/>
        <v>-1496522</v>
      </c>
      <c r="K3731">
        <f>Table1[[#This Row],[Profit]]*100/Table1[[#This Row],[budget]]</f>
        <v>-99.768133333333338</v>
      </c>
      <c r="M3731" t="s">
        <v>999</v>
      </c>
    </row>
    <row r="3732" spans="1:15" x14ac:dyDescent="0.45">
      <c r="A3732" t="s">
        <v>1388</v>
      </c>
      <c r="B3732">
        <v>111</v>
      </c>
      <c r="C3732" t="s">
        <v>1077</v>
      </c>
      <c r="D3732" t="s">
        <v>4396</v>
      </c>
      <c r="E3732" t="s">
        <v>11</v>
      </c>
      <c r="F3732">
        <v>2009</v>
      </c>
      <c r="G3732">
        <v>7.3</v>
      </c>
      <c r="H3732">
        <v>56692</v>
      </c>
      <c r="I3732">
        <v>25000000</v>
      </c>
      <c r="J3732">
        <f t="shared" si="58"/>
        <v>-24943308</v>
      </c>
      <c r="K3732">
        <f>Table1[[#This Row],[Profit]]*100/Table1[[#This Row],[budget]]</f>
        <v>-99.773231999999993</v>
      </c>
      <c r="M3732" t="s">
        <v>589</v>
      </c>
    </row>
    <row r="3733" spans="1:15" x14ac:dyDescent="0.45">
      <c r="A3733" t="s">
        <v>998</v>
      </c>
      <c r="B3733">
        <v>123</v>
      </c>
      <c r="C3733" t="s">
        <v>48</v>
      </c>
      <c r="D3733" t="s">
        <v>4185</v>
      </c>
      <c r="E3733" t="s">
        <v>11</v>
      </c>
      <c r="F3733">
        <v>2004</v>
      </c>
      <c r="G3733">
        <v>7.9</v>
      </c>
      <c r="H3733">
        <v>64286</v>
      </c>
      <c r="I3733">
        <v>29000000</v>
      </c>
      <c r="J3733">
        <f t="shared" si="58"/>
        <v>-28935714</v>
      </c>
      <c r="K3733">
        <f>Table1[[#This Row],[Profit]]*100/Table1[[#This Row],[budget]]</f>
        <v>-99.778324137931037</v>
      </c>
      <c r="M3733" t="s">
        <v>2286</v>
      </c>
    </row>
    <row r="3734" spans="1:15" x14ac:dyDescent="0.45">
      <c r="A3734" t="s">
        <v>2507</v>
      </c>
      <c r="B3734">
        <v>89</v>
      </c>
      <c r="C3734" t="s">
        <v>889</v>
      </c>
      <c r="D3734" t="s">
        <v>5687</v>
      </c>
      <c r="E3734" t="s">
        <v>11</v>
      </c>
      <c r="F3734">
        <v>2012</v>
      </c>
      <c r="G3734">
        <v>6.1</v>
      </c>
      <c r="H3734">
        <v>12843</v>
      </c>
      <c r="I3734">
        <v>6000000</v>
      </c>
      <c r="J3734">
        <f t="shared" si="58"/>
        <v>-5987157</v>
      </c>
      <c r="K3734">
        <f>Table1[[#This Row],[Profit]]*100/Table1[[#This Row],[budget]]</f>
        <v>-99.78595</v>
      </c>
      <c r="M3734" t="s">
        <v>1426</v>
      </c>
    </row>
    <row r="3735" spans="1:15" x14ac:dyDescent="0.45">
      <c r="A3735" t="s">
        <v>419</v>
      </c>
      <c r="B3735">
        <v>110</v>
      </c>
      <c r="C3735" t="s">
        <v>420</v>
      </c>
      <c r="D3735" t="s">
        <v>2950</v>
      </c>
      <c r="E3735" t="s">
        <v>11</v>
      </c>
      <c r="F3735">
        <v>2010</v>
      </c>
      <c r="G3735">
        <v>4.4000000000000004</v>
      </c>
      <c r="H3735">
        <v>190562</v>
      </c>
      <c r="I3735">
        <v>90000000</v>
      </c>
      <c r="J3735">
        <f t="shared" si="58"/>
        <v>-89809438</v>
      </c>
      <c r="K3735">
        <f>Table1[[#This Row],[Profit]]*100/Table1[[#This Row],[budget]]</f>
        <v>-99.788264444444451</v>
      </c>
      <c r="M3735" t="s">
        <v>6363</v>
      </c>
      <c r="N3735" t="s">
        <v>6364</v>
      </c>
      <c r="O3735" t="s">
        <v>6365</v>
      </c>
    </row>
    <row r="3736" spans="1:15" x14ac:dyDescent="0.45">
      <c r="A3736" t="s">
        <v>255</v>
      </c>
      <c r="B3736">
        <v>115</v>
      </c>
      <c r="C3736" t="s">
        <v>88</v>
      </c>
      <c r="D3736" t="s">
        <v>5808</v>
      </c>
      <c r="E3736" t="s">
        <v>1865</v>
      </c>
      <c r="F3736">
        <v>2007</v>
      </c>
      <c r="G3736">
        <v>8.1</v>
      </c>
      <c r="H3736">
        <v>8060</v>
      </c>
      <c r="I3736">
        <v>4000000</v>
      </c>
      <c r="J3736">
        <f t="shared" si="58"/>
        <v>-3991940</v>
      </c>
      <c r="K3736">
        <f>Table1[[#This Row],[Profit]]*100/Table1[[#This Row],[budget]]</f>
        <v>-99.798500000000004</v>
      </c>
      <c r="M3736" t="s">
        <v>6359</v>
      </c>
      <c r="N3736" t="s">
        <v>589</v>
      </c>
      <c r="O3736" t="s">
        <v>1426</v>
      </c>
    </row>
    <row r="3737" spans="1:15" x14ac:dyDescent="0.45">
      <c r="A3737" t="s">
        <v>1955</v>
      </c>
      <c r="B3737">
        <v>91</v>
      </c>
      <c r="C3737" t="s">
        <v>456</v>
      </c>
      <c r="D3737" t="s">
        <v>5383</v>
      </c>
      <c r="E3737" t="s">
        <v>11</v>
      </c>
      <c r="F3737">
        <v>2009</v>
      </c>
      <c r="G3737">
        <v>5.5</v>
      </c>
      <c r="H3737">
        <v>19348</v>
      </c>
      <c r="I3737">
        <v>10000000</v>
      </c>
      <c r="J3737">
        <f t="shared" si="58"/>
        <v>-9980652</v>
      </c>
      <c r="K3737">
        <f>Table1[[#This Row],[Profit]]*100/Table1[[#This Row],[budget]]</f>
        <v>-99.806520000000006</v>
      </c>
      <c r="M3737" t="s">
        <v>589</v>
      </c>
    </row>
    <row r="3738" spans="1:15" x14ac:dyDescent="0.45">
      <c r="A3738" t="s">
        <v>2039</v>
      </c>
      <c r="B3738">
        <v>103</v>
      </c>
      <c r="C3738" t="s">
        <v>33</v>
      </c>
      <c r="D3738" t="s">
        <v>5801</v>
      </c>
      <c r="E3738" t="s">
        <v>11</v>
      </c>
      <c r="F3738">
        <v>2014</v>
      </c>
      <c r="G3738">
        <v>5.8</v>
      </c>
      <c r="H3738">
        <v>8691</v>
      </c>
      <c r="I3738">
        <v>4500000</v>
      </c>
      <c r="J3738">
        <f t="shared" si="58"/>
        <v>-4491309</v>
      </c>
      <c r="K3738">
        <f>Table1[[#This Row],[Profit]]*100/Table1[[#This Row],[budget]]</f>
        <v>-99.806866666666664</v>
      </c>
      <c r="M3738" t="s">
        <v>178</v>
      </c>
    </row>
    <row r="3739" spans="1:15" x14ac:dyDescent="0.45">
      <c r="A3739" t="s">
        <v>1741</v>
      </c>
      <c r="B3739">
        <v>90</v>
      </c>
      <c r="C3739" t="s">
        <v>392</v>
      </c>
      <c r="D3739" t="s">
        <v>5019</v>
      </c>
      <c r="E3739" t="s">
        <v>11</v>
      </c>
      <c r="F3739">
        <v>2011</v>
      </c>
      <c r="G3739">
        <v>5.0999999999999996</v>
      </c>
      <c r="H3739">
        <v>28870</v>
      </c>
      <c r="I3739">
        <v>15000000</v>
      </c>
      <c r="J3739">
        <f t="shared" si="58"/>
        <v>-14971130</v>
      </c>
      <c r="K3739">
        <f>Table1[[#This Row],[Profit]]*100/Table1[[#This Row],[budget]]</f>
        <v>-99.807533333333339</v>
      </c>
      <c r="M3739" t="s">
        <v>589</v>
      </c>
      <c r="N3739" t="s">
        <v>1426</v>
      </c>
    </row>
    <row r="3740" spans="1:15" x14ac:dyDescent="0.45">
      <c r="A3740" t="s">
        <v>1774</v>
      </c>
      <c r="B3740">
        <v>120</v>
      </c>
      <c r="C3740" t="s">
        <v>518</v>
      </c>
      <c r="D3740" t="s">
        <v>5105</v>
      </c>
      <c r="E3740" t="s">
        <v>11</v>
      </c>
      <c r="F3740">
        <v>2004</v>
      </c>
      <c r="G3740">
        <v>7.7</v>
      </c>
      <c r="H3740">
        <v>23947</v>
      </c>
      <c r="I3740">
        <v>13000000</v>
      </c>
      <c r="J3740">
        <f t="shared" si="58"/>
        <v>-12976053</v>
      </c>
      <c r="K3740">
        <f>Table1[[#This Row],[Profit]]*100/Table1[[#This Row],[budget]]</f>
        <v>-99.815792307692305</v>
      </c>
      <c r="M3740" t="s">
        <v>1426</v>
      </c>
    </row>
    <row r="3741" spans="1:15" x14ac:dyDescent="0.45">
      <c r="A3741" t="s">
        <v>1408</v>
      </c>
      <c r="B3741">
        <v>120</v>
      </c>
      <c r="C3741" t="s">
        <v>48</v>
      </c>
      <c r="D3741" t="s">
        <v>4450</v>
      </c>
      <c r="E3741" t="s">
        <v>11</v>
      </c>
      <c r="F3741">
        <v>2004</v>
      </c>
      <c r="G3741">
        <v>5.0999999999999996</v>
      </c>
      <c r="H3741">
        <v>42880</v>
      </c>
      <c r="I3741">
        <v>24000000</v>
      </c>
      <c r="J3741">
        <f t="shared" si="58"/>
        <v>-23957120</v>
      </c>
      <c r="K3741">
        <f>Table1[[#This Row],[Profit]]*100/Table1[[#This Row],[budget]]</f>
        <v>-99.821333333333328</v>
      </c>
      <c r="M3741" t="s">
        <v>2286</v>
      </c>
    </row>
    <row r="3742" spans="1:15" x14ac:dyDescent="0.45">
      <c r="A3742" t="s">
        <v>2280</v>
      </c>
      <c r="B3742">
        <v>96</v>
      </c>
      <c r="C3742" t="s">
        <v>589</v>
      </c>
      <c r="D3742" t="s">
        <v>5942</v>
      </c>
      <c r="E3742" t="s">
        <v>11</v>
      </c>
      <c r="F3742">
        <v>2009</v>
      </c>
      <c r="G3742">
        <v>5.9</v>
      </c>
      <c r="H3742">
        <v>5005</v>
      </c>
      <c r="I3742">
        <v>3000000</v>
      </c>
      <c r="J3742">
        <f t="shared" si="58"/>
        <v>-2994995</v>
      </c>
      <c r="K3742">
        <f>Table1[[#This Row],[Profit]]*100/Table1[[#This Row],[budget]]</f>
        <v>-99.833166666666671</v>
      </c>
    </row>
    <row r="3743" spans="1:15" x14ac:dyDescent="0.45">
      <c r="A3743" t="s">
        <v>1347</v>
      </c>
      <c r="B3743">
        <v>144</v>
      </c>
      <c r="C3743" t="s">
        <v>392</v>
      </c>
      <c r="D3743" t="s">
        <v>4299</v>
      </c>
      <c r="E3743" t="s">
        <v>11</v>
      </c>
      <c r="F3743">
        <v>2013</v>
      </c>
      <c r="G3743">
        <v>6.5</v>
      </c>
      <c r="H3743">
        <v>41229</v>
      </c>
      <c r="I3743">
        <v>25500000</v>
      </c>
      <c r="J3743">
        <f t="shared" si="58"/>
        <v>-25458771</v>
      </c>
      <c r="K3743">
        <f>Table1[[#This Row],[Profit]]*100/Table1[[#This Row],[budget]]</f>
        <v>-99.83831764705883</v>
      </c>
      <c r="M3743" t="s">
        <v>589</v>
      </c>
      <c r="N3743" t="s">
        <v>1426</v>
      </c>
    </row>
    <row r="3744" spans="1:15" x14ac:dyDescent="0.45">
      <c r="A3744" t="s">
        <v>2313</v>
      </c>
      <c r="B3744">
        <v>125</v>
      </c>
      <c r="C3744" t="s">
        <v>359</v>
      </c>
      <c r="D3744" t="s">
        <v>5998</v>
      </c>
      <c r="E3744" t="s">
        <v>11</v>
      </c>
      <c r="F3744">
        <v>2015</v>
      </c>
      <c r="G3744">
        <v>7.2</v>
      </c>
      <c r="H3744">
        <v>3330</v>
      </c>
      <c r="I3744">
        <v>2100000</v>
      </c>
      <c r="J3744">
        <f t="shared" si="58"/>
        <v>-2096670</v>
      </c>
      <c r="K3744">
        <f>Table1[[#This Row],[Profit]]*100/Table1[[#This Row],[budget]]</f>
        <v>-99.841428571428565</v>
      </c>
      <c r="M3744" t="s">
        <v>589</v>
      </c>
    </row>
    <row r="3745" spans="1:16" x14ac:dyDescent="0.45">
      <c r="A3745" t="s">
        <v>2062</v>
      </c>
      <c r="B3745">
        <v>101</v>
      </c>
      <c r="C3745" t="s">
        <v>279</v>
      </c>
      <c r="D3745" t="s">
        <v>5598</v>
      </c>
      <c r="E3745" t="s">
        <v>11</v>
      </c>
      <c r="F3745">
        <v>2003</v>
      </c>
      <c r="G3745">
        <v>6.4</v>
      </c>
      <c r="H3745">
        <v>10696</v>
      </c>
      <c r="I3745">
        <v>6800000</v>
      </c>
      <c r="J3745">
        <f t="shared" si="58"/>
        <v>-6789304</v>
      </c>
      <c r="K3745">
        <f>Table1[[#This Row],[Profit]]*100/Table1[[#This Row],[budget]]</f>
        <v>-99.842705882352945</v>
      </c>
      <c r="M3745" t="s">
        <v>1426</v>
      </c>
    </row>
    <row r="3746" spans="1:16" x14ac:dyDescent="0.45">
      <c r="A3746" t="s">
        <v>507</v>
      </c>
      <c r="B3746">
        <v>111</v>
      </c>
      <c r="C3746" t="s">
        <v>1190</v>
      </c>
      <c r="D3746" t="s">
        <v>6060</v>
      </c>
      <c r="E3746" t="s">
        <v>11</v>
      </c>
      <c r="F3746">
        <v>2003</v>
      </c>
      <c r="G3746">
        <v>5.4</v>
      </c>
      <c r="H3746">
        <v>2580</v>
      </c>
      <c r="I3746">
        <v>1650000</v>
      </c>
      <c r="J3746">
        <f t="shared" si="58"/>
        <v>-1647420</v>
      </c>
      <c r="K3746">
        <f>Table1[[#This Row],[Profit]]*100/Table1[[#This Row],[budget]]</f>
        <v>-99.843636363636364</v>
      </c>
      <c r="M3746" t="s">
        <v>6366</v>
      </c>
    </row>
    <row r="3747" spans="1:16" x14ac:dyDescent="0.45">
      <c r="A3747" t="s">
        <v>1954</v>
      </c>
      <c r="B3747">
        <v>86</v>
      </c>
      <c r="C3747" t="s">
        <v>302</v>
      </c>
      <c r="D3747" t="s">
        <v>5382</v>
      </c>
      <c r="E3747" t="s">
        <v>11</v>
      </c>
      <c r="F3747">
        <v>1997</v>
      </c>
      <c r="G3747">
        <v>3.5</v>
      </c>
      <c r="H3747">
        <v>15447</v>
      </c>
      <c r="I3747">
        <v>10000000</v>
      </c>
      <c r="J3747">
        <f t="shared" si="58"/>
        <v>-9984553</v>
      </c>
      <c r="K3747">
        <f>Table1[[#This Row],[Profit]]*100/Table1[[#This Row],[budget]]</f>
        <v>-99.845529999999997</v>
      </c>
    </row>
    <row r="3748" spans="1:16" x14ac:dyDescent="0.45">
      <c r="A3748" t="s">
        <v>1662</v>
      </c>
      <c r="B3748">
        <v>92</v>
      </c>
      <c r="C3748" t="s">
        <v>896</v>
      </c>
      <c r="D3748" t="s">
        <v>4923</v>
      </c>
      <c r="E3748" t="s">
        <v>11</v>
      </c>
      <c r="F3748">
        <v>2008</v>
      </c>
      <c r="G3748">
        <v>6.2</v>
      </c>
      <c r="H3748">
        <v>23091</v>
      </c>
      <c r="I3748">
        <v>15000000</v>
      </c>
      <c r="J3748">
        <f t="shared" si="58"/>
        <v>-14976909</v>
      </c>
      <c r="K3748">
        <f>Table1[[#This Row],[Profit]]*100/Table1[[#This Row],[budget]]</f>
        <v>-99.846059999999994</v>
      </c>
      <c r="M3748" t="s">
        <v>2286</v>
      </c>
      <c r="N3748" t="s">
        <v>6368</v>
      </c>
    </row>
    <row r="3749" spans="1:16" x14ac:dyDescent="0.45">
      <c r="A3749" t="s">
        <v>2190</v>
      </c>
      <c r="B3749">
        <v>110</v>
      </c>
      <c r="C3749" t="s">
        <v>71</v>
      </c>
      <c r="D3749" t="s">
        <v>3980</v>
      </c>
      <c r="E3749" t="s">
        <v>1102</v>
      </c>
      <c r="F3749">
        <v>2006</v>
      </c>
      <c r="G3749">
        <v>7.3</v>
      </c>
      <c r="H3749">
        <v>49413</v>
      </c>
      <c r="I3749">
        <v>35000000</v>
      </c>
      <c r="J3749">
        <f t="shared" si="58"/>
        <v>-34950587</v>
      </c>
      <c r="K3749">
        <f>Table1[[#This Row],[Profit]]*100/Table1[[#This Row],[budget]]</f>
        <v>-99.858819999999994</v>
      </c>
      <c r="M3749" t="s">
        <v>6359</v>
      </c>
      <c r="N3749" t="s">
        <v>1426</v>
      </c>
    </row>
    <row r="3750" spans="1:16" x14ac:dyDescent="0.45">
      <c r="A3750" t="s">
        <v>1744</v>
      </c>
      <c r="B3750">
        <v>93</v>
      </c>
      <c r="C3750" t="s">
        <v>1745</v>
      </c>
      <c r="D3750" t="s">
        <v>5020</v>
      </c>
      <c r="E3750" t="s">
        <v>11</v>
      </c>
      <c r="F3750">
        <v>2007</v>
      </c>
      <c r="G3750">
        <v>5.9</v>
      </c>
      <c r="H3750">
        <v>20380</v>
      </c>
      <c r="I3750">
        <v>15000000</v>
      </c>
      <c r="J3750">
        <f t="shared" si="58"/>
        <v>-14979620</v>
      </c>
      <c r="K3750">
        <f>Table1[[#This Row],[Profit]]*100/Table1[[#This Row],[budget]]</f>
        <v>-99.864133333333328</v>
      </c>
      <c r="M3750" t="s">
        <v>589</v>
      </c>
      <c r="N3750" t="s">
        <v>6364</v>
      </c>
      <c r="O3750" t="s">
        <v>6360</v>
      </c>
      <c r="P3750" t="s">
        <v>2286</v>
      </c>
    </row>
    <row r="3751" spans="1:16" x14ac:dyDescent="0.45">
      <c r="A3751" t="s">
        <v>2193</v>
      </c>
      <c r="B3751">
        <v>133</v>
      </c>
      <c r="C3751" t="s">
        <v>456</v>
      </c>
      <c r="D3751" t="s">
        <v>2715</v>
      </c>
      <c r="E3751" t="s">
        <v>897</v>
      </c>
      <c r="F3751">
        <v>2009</v>
      </c>
      <c r="G3751">
        <v>7.2</v>
      </c>
      <c r="H3751">
        <v>199228</v>
      </c>
      <c r="I3751">
        <v>150000000</v>
      </c>
      <c r="J3751">
        <f t="shared" si="58"/>
        <v>-149800772</v>
      </c>
      <c r="K3751">
        <f>Table1[[#This Row],[Profit]]*100/Table1[[#This Row],[budget]]</f>
        <v>-99.867181333333335</v>
      </c>
      <c r="M3751" t="s">
        <v>589</v>
      </c>
    </row>
    <row r="3752" spans="1:16" x14ac:dyDescent="0.45">
      <c r="A3752" t="s">
        <v>1862</v>
      </c>
      <c r="B3752">
        <v>111</v>
      </c>
      <c r="C3752" t="s">
        <v>589</v>
      </c>
      <c r="D3752" t="s">
        <v>5224</v>
      </c>
      <c r="E3752" t="s">
        <v>11</v>
      </c>
      <c r="F3752">
        <v>2015</v>
      </c>
      <c r="G3752">
        <v>7.5</v>
      </c>
      <c r="H3752">
        <v>14616</v>
      </c>
      <c r="I3752">
        <v>12000000</v>
      </c>
      <c r="J3752">
        <f t="shared" si="58"/>
        <v>-11985384</v>
      </c>
      <c r="K3752">
        <f>Table1[[#This Row],[Profit]]*100/Table1[[#This Row],[budget]]</f>
        <v>-99.878200000000007</v>
      </c>
    </row>
    <row r="3753" spans="1:16" x14ac:dyDescent="0.45">
      <c r="A3753" t="s">
        <v>2348</v>
      </c>
      <c r="B3753">
        <v>106</v>
      </c>
      <c r="C3753" t="s">
        <v>2349</v>
      </c>
      <c r="D3753" t="s">
        <v>6035</v>
      </c>
      <c r="E3753" t="s">
        <v>11</v>
      </c>
      <c r="F3753">
        <v>2012</v>
      </c>
      <c r="G3753">
        <v>5.7</v>
      </c>
      <c r="H3753">
        <v>2436</v>
      </c>
      <c r="I3753">
        <v>2000000</v>
      </c>
      <c r="J3753">
        <f t="shared" si="58"/>
        <v>-1997564</v>
      </c>
      <c r="K3753">
        <f>Table1[[#This Row],[Profit]]*100/Table1[[#This Row],[budget]]</f>
        <v>-99.878200000000007</v>
      </c>
      <c r="M3753" t="s">
        <v>6364</v>
      </c>
      <c r="N3753" t="s">
        <v>6365</v>
      </c>
      <c r="O3753" t="s">
        <v>1630</v>
      </c>
    </row>
    <row r="3754" spans="1:16" x14ac:dyDescent="0.45">
      <c r="A3754" t="s">
        <v>1725</v>
      </c>
      <c r="B3754">
        <v>86</v>
      </c>
      <c r="C3754" t="s">
        <v>1093</v>
      </c>
      <c r="D3754" t="s">
        <v>5238</v>
      </c>
      <c r="E3754" t="s">
        <v>11</v>
      </c>
      <c r="F3754">
        <v>2006</v>
      </c>
      <c r="G3754">
        <v>6.6</v>
      </c>
      <c r="H3754">
        <v>13751</v>
      </c>
      <c r="I3754">
        <v>11400000</v>
      </c>
      <c r="J3754">
        <f t="shared" si="58"/>
        <v>-11386249</v>
      </c>
      <c r="K3754">
        <f>Table1[[#This Row],[Profit]]*100/Table1[[#This Row],[budget]]</f>
        <v>-99.87937719298246</v>
      </c>
      <c r="M3754" t="s">
        <v>6363</v>
      </c>
    </row>
    <row r="3755" spans="1:16" x14ac:dyDescent="0.45">
      <c r="A3755" t="s">
        <v>1961</v>
      </c>
      <c r="B3755">
        <v>81</v>
      </c>
      <c r="C3755" t="s">
        <v>259</v>
      </c>
      <c r="D3755" t="s">
        <v>5386</v>
      </c>
      <c r="E3755" t="s">
        <v>1256</v>
      </c>
      <c r="F3755">
        <v>2013</v>
      </c>
      <c r="G3755">
        <v>6.9</v>
      </c>
      <c r="H3755">
        <v>11835</v>
      </c>
      <c r="I3755">
        <v>10000000</v>
      </c>
      <c r="J3755">
        <f t="shared" si="58"/>
        <v>-9988165</v>
      </c>
      <c r="K3755">
        <f>Table1[[#This Row],[Profit]]*100/Table1[[#This Row],[budget]]</f>
        <v>-99.881649999999993</v>
      </c>
      <c r="M3755" t="s">
        <v>589</v>
      </c>
      <c r="N3755" t="s">
        <v>2286</v>
      </c>
    </row>
    <row r="3756" spans="1:16" x14ac:dyDescent="0.45">
      <c r="A3756" t="s">
        <v>1975</v>
      </c>
      <c r="B3756">
        <v>300</v>
      </c>
      <c r="C3756" t="s">
        <v>204</v>
      </c>
      <c r="D3756" t="s">
        <v>2568</v>
      </c>
      <c r="E3756" t="s">
        <v>1739</v>
      </c>
      <c r="F3756">
        <v>2001</v>
      </c>
      <c r="G3756">
        <v>6.6</v>
      </c>
      <c r="H3756">
        <v>454255</v>
      </c>
      <c r="I3756">
        <v>400000000</v>
      </c>
      <c r="J3756">
        <f t="shared" si="58"/>
        <v>-399545745</v>
      </c>
      <c r="K3756">
        <f>Table1[[#This Row],[Profit]]*100/Table1[[#This Row],[budget]]</f>
        <v>-99.886436250000003</v>
      </c>
      <c r="M3756" t="s">
        <v>178</v>
      </c>
      <c r="N3756" t="s">
        <v>589</v>
      </c>
      <c r="O3756" t="s">
        <v>6367</v>
      </c>
      <c r="P3756" t="s">
        <v>6368</v>
      </c>
    </row>
    <row r="3757" spans="1:16" x14ac:dyDescent="0.45">
      <c r="A3757" t="s">
        <v>245</v>
      </c>
      <c r="B3757">
        <v>150</v>
      </c>
      <c r="C3757" t="s">
        <v>204</v>
      </c>
      <c r="D3757" t="s">
        <v>2567</v>
      </c>
      <c r="E3757" t="s">
        <v>362</v>
      </c>
      <c r="F3757">
        <v>2008</v>
      </c>
      <c r="G3757">
        <v>7.4</v>
      </c>
      <c r="H3757">
        <v>626809</v>
      </c>
      <c r="I3757">
        <v>553632000</v>
      </c>
      <c r="J3757">
        <f t="shared" si="58"/>
        <v>-553005191</v>
      </c>
      <c r="K3757">
        <f>Table1[[#This Row],[Profit]]*100/Table1[[#This Row],[budget]]</f>
        <v>-99.886782375296221</v>
      </c>
      <c r="M3757" t="s">
        <v>178</v>
      </c>
      <c r="N3757" t="s">
        <v>589</v>
      </c>
      <c r="O3757" t="s">
        <v>6367</v>
      </c>
      <c r="P3757" t="s">
        <v>6368</v>
      </c>
    </row>
    <row r="3758" spans="1:16" x14ac:dyDescent="0.45">
      <c r="A3758" t="s">
        <v>654</v>
      </c>
      <c r="B3758">
        <v>103</v>
      </c>
      <c r="C3758" t="s">
        <v>44</v>
      </c>
      <c r="D3758" t="s">
        <v>3219</v>
      </c>
      <c r="E3758" t="s">
        <v>362</v>
      </c>
      <c r="F3758">
        <v>2015</v>
      </c>
      <c r="G3758">
        <v>6.1</v>
      </c>
      <c r="H3758">
        <v>72413</v>
      </c>
      <c r="I3758">
        <v>65000000</v>
      </c>
      <c r="J3758">
        <f t="shared" si="58"/>
        <v>-64927587</v>
      </c>
      <c r="K3758">
        <f>Table1[[#This Row],[Profit]]*100/Table1[[#This Row],[budget]]</f>
        <v>-99.888595384615385</v>
      </c>
      <c r="M3758" t="s">
        <v>178</v>
      </c>
      <c r="N3758" t="s">
        <v>589</v>
      </c>
      <c r="O3758" t="s">
        <v>6367</v>
      </c>
    </row>
    <row r="3759" spans="1:16" x14ac:dyDescent="0.45">
      <c r="A3759" t="s">
        <v>1050</v>
      </c>
      <c r="B3759">
        <v>118</v>
      </c>
      <c r="C3759" t="s">
        <v>1551</v>
      </c>
      <c r="D3759" t="s">
        <v>2740</v>
      </c>
      <c r="E3759" t="s">
        <v>265</v>
      </c>
      <c r="F3759">
        <v>1998</v>
      </c>
      <c r="G3759">
        <v>6</v>
      </c>
      <c r="H3759">
        <v>146072</v>
      </c>
      <c r="I3759">
        <v>140000000</v>
      </c>
      <c r="J3759">
        <f t="shared" si="58"/>
        <v>-139853928</v>
      </c>
      <c r="K3759">
        <f>Table1[[#This Row],[Profit]]*100/Table1[[#This Row],[budget]]</f>
        <v>-99.895662857142852</v>
      </c>
      <c r="M3759" t="s">
        <v>6363</v>
      </c>
      <c r="N3759" t="s">
        <v>6364</v>
      </c>
      <c r="O3759" t="s">
        <v>1630</v>
      </c>
    </row>
    <row r="3760" spans="1:16" x14ac:dyDescent="0.45">
      <c r="A3760" t="s">
        <v>2219</v>
      </c>
      <c r="B3760">
        <v>93</v>
      </c>
      <c r="C3760" t="s">
        <v>571</v>
      </c>
      <c r="D3760" t="s">
        <v>5847</v>
      </c>
      <c r="E3760" t="s">
        <v>11</v>
      </c>
      <c r="F3760">
        <v>2012</v>
      </c>
      <c r="G3760">
        <v>5.2</v>
      </c>
      <c r="H3760">
        <v>4063</v>
      </c>
      <c r="I3760">
        <v>4000000</v>
      </c>
      <c r="J3760">
        <f t="shared" si="58"/>
        <v>-3995937</v>
      </c>
      <c r="K3760">
        <f>Table1[[#This Row],[Profit]]*100/Table1[[#This Row],[budget]]</f>
        <v>-99.898425000000003</v>
      </c>
      <c r="M3760" t="s">
        <v>6366</v>
      </c>
      <c r="N3760" t="s">
        <v>2286</v>
      </c>
      <c r="O3760" t="s">
        <v>1426</v>
      </c>
    </row>
    <row r="3761" spans="1:15" x14ac:dyDescent="0.45">
      <c r="A3761" t="s">
        <v>2387</v>
      </c>
      <c r="B3761">
        <v>83</v>
      </c>
      <c r="C3761" t="s">
        <v>1135</v>
      </c>
      <c r="D3761" t="s">
        <v>6089</v>
      </c>
      <c r="E3761" t="s">
        <v>11</v>
      </c>
      <c r="F3761">
        <v>2012</v>
      </c>
      <c r="G3761">
        <v>5.7</v>
      </c>
      <c r="H3761">
        <v>1521</v>
      </c>
      <c r="I3761">
        <v>1500000</v>
      </c>
      <c r="J3761">
        <f t="shared" si="58"/>
        <v>-1498479</v>
      </c>
      <c r="K3761">
        <f>Table1[[#This Row],[Profit]]*100/Table1[[#This Row],[budget]]</f>
        <v>-99.898600000000002</v>
      </c>
      <c r="M3761" t="s">
        <v>999</v>
      </c>
    </row>
    <row r="3762" spans="1:15" x14ac:dyDescent="0.45">
      <c r="A3762" t="s">
        <v>1152</v>
      </c>
      <c r="B3762">
        <v>134</v>
      </c>
      <c r="C3762" t="s">
        <v>1269</v>
      </c>
      <c r="D3762" t="s">
        <v>2560</v>
      </c>
      <c r="E3762" t="s">
        <v>130</v>
      </c>
      <c r="F3762">
        <v>1997</v>
      </c>
      <c r="G3762">
        <v>8.4</v>
      </c>
      <c r="H3762">
        <v>2298191</v>
      </c>
      <c r="I3762">
        <v>2400000000</v>
      </c>
      <c r="J3762">
        <f t="shared" si="58"/>
        <v>-2397701809</v>
      </c>
      <c r="K3762">
        <f>Table1[[#This Row],[Profit]]*100/Table1[[#This Row],[budget]]</f>
        <v>-99.904242041666663</v>
      </c>
      <c r="M3762" t="s">
        <v>6362</v>
      </c>
      <c r="N3762" t="s">
        <v>6364</v>
      </c>
    </row>
    <row r="3763" spans="1:15" x14ac:dyDescent="0.45">
      <c r="A3763" t="s">
        <v>1742</v>
      </c>
      <c r="B3763">
        <v>105</v>
      </c>
      <c r="C3763" t="s">
        <v>1743</v>
      </c>
      <c r="D3763" t="s">
        <v>4423</v>
      </c>
      <c r="E3763" t="s">
        <v>11</v>
      </c>
      <c r="F3763">
        <v>2001</v>
      </c>
      <c r="G3763">
        <v>4.5</v>
      </c>
      <c r="H3763">
        <v>22723</v>
      </c>
      <c r="I3763">
        <v>25000000</v>
      </c>
      <c r="J3763">
        <f t="shared" si="58"/>
        <v>-24977277</v>
      </c>
      <c r="K3763">
        <f>Table1[[#This Row],[Profit]]*100/Table1[[#This Row],[budget]]</f>
        <v>-99.909108000000003</v>
      </c>
      <c r="M3763" t="s">
        <v>302</v>
      </c>
      <c r="N3763" t="s">
        <v>589</v>
      </c>
      <c r="O3763" t="s">
        <v>6368</v>
      </c>
    </row>
    <row r="3764" spans="1:15" x14ac:dyDescent="0.45">
      <c r="A3764" t="s">
        <v>384</v>
      </c>
      <c r="B3764">
        <v>113</v>
      </c>
      <c r="C3764" t="s">
        <v>266</v>
      </c>
      <c r="D3764" t="s">
        <v>4703</v>
      </c>
      <c r="E3764" t="s">
        <v>11</v>
      </c>
      <c r="F3764">
        <v>2011</v>
      </c>
      <c r="G3764">
        <v>5.6</v>
      </c>
      <c r="H3764">
        <v>17149</v>
      </c>
      <c r="I3764">
        <v>20000000</v>
      </c>
      <c r="J3764">
        <f t="shared" si="58"/>
        <v>-19982851</v>
      </c>
      <c r="K3764">
        <f>Table1[[#This Row],[Profit]]*100/Table1[[#This Row],[budget]]</f>
        <v>-99.914254999999997</v>
      </c>
      <c r="M3764" t="s">
        <v>589</v>
      </c>
      <c r="N3764" t="s">
        <v>6368</v>
      </c>
    </row>
    <row r="3765" spans="1:15" x14ac:dyDescent="0.45">
      <c r="A3765" t="s">
        <v>1401</v>
      </c>
      <c r="B3765">
        <v>88</v>
      </c>
      <c r="C3765" t="s">
        <v>82</v>
      </c>
      <c r="D3765" t="s">
        <v>4440</v>
      </c>
      <c r="E3765" t="s">
        <v>11</v>
      </c>
      <c r="F3765">
        <v>2001</v>
      </c>
      <c r="G3765">
        <v>5.3</v>
      </c>
      <c r="H3765">
        <v>20218</v>
      </c>
      <c r="I3765">
        <v>24000000</v>
      </c>
      <c r="J3765">
        <f t="shared" si="58"/>
        <v>-23979782</v>
      </c>
      <c r="K3765">
        <f>Table1[[#This Row],[Profit]]*100/Table1[[#This Row],[budget]]</f>
        <v>-99.915758333333329</v>
      </c>
      <c r="M3765" t="s">
        <v>302</v>
      </c>
      <c r="N3765" t="s">
        <v>6359</v>
      </c>
      <c r="O3765" t="s">
        <v>1426</v>
      </c>
    </row>
    <row r="3766" spans="1:15" x14ac:dyDescent="0.45">
      <c r="A3766" t="s">
        <v>1449</v>
      </c>
      <c r="B3766">
        <v>102</v>
      </c>
      <c r="C3766" t="s">
        <v>259</v>
      </c>
      <c r="D3766" t="s">
        <v>4545</v>
      </c>
      <c r="E3766" t="s">
        <v>11</v>
      </c>
      <c r="F3766">
        <v>1999</v>
      </c>
      <c r="G3766">
        <v>5.8</v>
      </c>
      <c r="H3766">
        <v>15593</v>
      </c>
      <c r="I3766">
        <v>21000000</v>
      </c>
      <c r="J3766">
        <f t="shared" si="58"/>
        <v>-20984407</v>
      </c>
      <c r="K3766">
        <f>Table1[[#This Row],[Profit]]*100/Table1[[#This Row],[budget]]</f>
        <v>-99.925747619047613</v>
      </c>
      <c r="M3766" t="s">
        <v>589</v>
      </c>
      <c r="N3766" t="s">
        <v>2286</v>
      </c>
    </row>
    <row r="3767" spans="1:15" x14ac:dyDescent="0.45">
      <c r="A3767" t="s">
        <v>1432</v>
      </c>
      <c r="B3767">
        <v>88</v>
      </c>
      <c r="C3767" t="s">
        <v>147</v>
      </c>
      <c r="D3767" t="s">
        <v>6164</v>
      </c>
      <c r="E3767" t="s">
        <v>11</v>
      </c>
      <c r="F3767">
        <v>2006</v>
      </c>
      <c r="G3767">
        <v>4.0999999999999996</v>
      </c>
      <c r="H3767">
        <v>721</v>
      </c>
      <c r="I3767">
        <v>1000000</v>
      </c>
      <c r="J3767">
        <f t="shared" si="58"/>
        <v>-999279</v>
      </c>
      <c r="K3767">
        <f>Table1[[#This Row],[Profit]]*100/Table1[[#This Row],[budget]]</f>
        <v>-99.927899999999994</v>
      </c>
      <c r="M3767" t="s">
        <v>589</v>
      </c>
    </row>
    <row r="3768" spans="1:15" x14ac:dyDescent="0.45">
      <c r="A3768" t="s">
        <v>1742</v>
      </c>
      <c r="B3768">
        <v>103</v>
      </c>
      <c r="C3768" t="s">
        <v>889</v>
      </c>
      <c r="D3768" t="s">
        <v>5454</v>
      </c>
      <c r="E3768" t="s">
        <v>1268</v>
      </c>
      <c r="F3768">
        <v>2000</v>
      </c>
      <c r="G3768">
        <v>6.1</v>
      </c>
      <c r="H3768">
        <v>5725</v>
      </c>
      <c r="I3768">
        <v>8400000</v>
      </c>
      <c r="J3768">
        <f t="shared" si="58"/>
        <v>-8394275</v>
      </c>
      <c r="K3768">
        <f>Table1[[#This Row],[Profit]]*100/Table1[[#This Row],[budget]]</f>
        <v>-99.931845238095235</v>
      </c>
      <c r="M3768" t="s">
        <v>1426</v>
      </c>
    </row>
    <row r="3769" spans="1:15" x14ac:dyDescent="0.45">
      <c r="A3769" t="s">
        <v>1559</v>
      </c>
      <c r="B3769">
        <v>100</v>
      </c>
      <c r="C3769" t="s">
        <v>306</v>
      </c>
      <c r="D3769" t="s">
        <v>4726</v>
      </c>
      <c r="E3769" t="s">
        <v>11</v>
      </c>
      <c r="F3769">
        <v>2010</v>
      </c>
      <c r="G3769">
        <v>6.4</v>
      </c>
      <c r="H3769">
        <v>12561</v>
      </c>
      <c r="I3769">
        <v>19000000</v>
      </c>
      <c r="J3769">
        <f t="shared" si="58"/>
        <v>-18987439</v>
      </c>
      <c r="K3769">
        <f>Table1[[#This Row],[Profit]]*100/Table1[[#This Row],[budget]]</f>
        <v>-99.933889473684204</v>
      </c>
      <c r="M3769" t="s">
        <v>2286</v>
      </c>
    </row>
    <row r="3770" spans="1:15" x14ac:dyDescent="0.45">
      <c r="A3770" t="s">
        <v>1958</v>
      </c>
      <c r="B3770">
        <v>93</v>
      </c>
      <c r="C3770" t="s">
        <v>306</v>
      </c>
      <c r="D3770" t="s">
        <v>5384</v>
      </c>
      <c r="E3770" t="s">
        <v>11</v>
      </c>
      <c r="F3770">
        <v>2007</v>
      </c>
      <c r="G3770">
        <v>3.9</v>
      </c>
      <c r="H3770">
        <v>5561</v>
      </c>
      <c r="I3770">
        <v>10000000</v>
      </c>
      <c r="J3770">
        <f t="shared" si="58"/>
        <v>-9994439</v>
      </c>
      <c r="K3770">
        <f>Table1[[#This Row],[Profit]]*100/Table1[[#This Row],[budget]]</f>
        <v>-99.944389999999999</v>
      </c>
      <c r="M3770" t="s">
        <v>2286</v>
      </c>
    </row>
    <row r="3771" spans="1:15" x14ac:dyDescent="0.45">
      <c r="A3771" t="s">
        <v>1126</v>
      </c>
      <c r="B3771">
        <v>96</v>
      </c>
      <c r="C3771" t="s">
        <v>456</v>
      </c>
      <c r="D3771" t="s">
        <v>6092</v>
      </c>
      <c r="E3771" t="s">
        <v>11</v>
      </c>
      <c r="F3771">
        <v>2001</v>
      </c>
      <c r="G3771">
        <v>5.4</v>
      </c>
      <c r="H3771">
        <v>703</v>
      </c>
      <c r="I3771">
        <v>1500000</v>
      </c>
      <c r="J3771">
        <f t="shared" si="58"/>
        <v>-1499297</v>
      </c>
      <c r="K3771">
        <f>Table1[[#This Row],[Profit]]*100/Table1[[#This Row],[budget]]</f>
        <v>-99.953133333333327</v>
      </c>
      <c r="M3771" t="s">
        <v>589</v>
      </c>
    </row>
    <row r="3772" spans="1:15" x14ac:dyDescent="0.45">
      <c r="A3772" t="s">
        <v>2021</v>
      </c>
      <c r="B3772">
        <v>102</v>
      </c>
      <c r="C3772" t="s">
        <v>543</v>
      </c>
      <c r="D3772" t="s">
        <v>3548</v>
      </c>
      <c r="E3772" t="s">
        <v>11</v>
      </c>
      <c r="F3772">
        <v>2004</v>
      </c>
      <c r="G3772">
        <v>6.6</v>
      </c>
      <c r="H3772">
        <v>23106</v>
      </c>
      <c r="I3772">
        <v>50000000</v>
      </c>
      <c r="J3772">
        <f t="shared" si="58"/>
        <v>-49976894</v>
      </c>
      <c r="K3772">
        <f>Table1[[#This Row],[Profit]]*100/Table1[[#This Row],[budget]]</f>
        <v>-99.953788000000003</v>
      </c>
      <c r="M3772" t="s">
        <v>6359</v>
      </c>
      <c r="N3772" t="s">
        <v>589</v>
      </c>
      <c r="O3772" t="s">
        <v>2286</v>
      </c>
    </row>
    <row r="3773" spans="1:15" x14ac:dyDescent="0.45">
      <c r="A3773" t="s">
        <v>1548</v>
      </c>
      <c r="B3773">
        <v>124</v>
      </c>
      <c r="C3773" t="s">
        <v>2023</v>
      </c>
      <c r="D3773" t="s">
        <v>2562</v>
      </c>
      <c r="E3773" t="s">
        <v>130</v>
      </c>
      <c r="F3773">
        <v>1988</v>
      </c>
      <c r="G3773">
        <v>8.1</v>
      </c>
      <c r="H3773">
        <v>439162</v>
      </c>
      <c r="I3773">
        <v>1100000000</v>
      </c>
      <c r="J3773">
        <f t="shared" si="58"/>
        <v>-1099560838</v>
      </c>
      <c r="K3773">
        <f>Table1[[#This Row],[Profit]]*100/Table1[[#This Row],[budget]]</f>
        <v>-99.960076181818181</v>
      </c>
      <c r="M3773" t="s">
        <v>6362</v>
      </c>
      <c r="N3773" t="s">
        <v>1630</v>
      </c>
    </row>
    <row r="3774" spans="1:15" x14ac:dyDescent="0.45">
      <c r="A3774" t="s">
        <v>2498</v>
      </c>
      <c r="B3774">
        <v>133</v>
      </c>
      <c r="C3774" t="s">
        <v>921</v>
      </c>
      <c r="D3774" t="s">
        <v>4427</v>
      </c>
      <c r="E3774" t="s">
        <v>1648</v>
      </c>
      <c r="F3774">
        <v>2004</v>
      </c>
      <c r="G3774">
        <v>7.6</v>
      </c>
      <c r="H3774">
        <v>9910</v>
      </c>
      <c r="I3774">
        <v>25000000</v>
      </c>
      <c r="J3774">
        <f t="shared" si="58"/>
        <v>-24990090</v>
      </c>
      <c r="K3774">
        <f>Table1[[#This Row],[Profit]]*100/Table1[[#This Row],[budget]]</f>
        <v>-99.960359999999994</v>
      </c>
      <c r="M3774" t="s">
        <v>589</v>
      </c>
      <c r="N3774" t="s">
        <v>6360</v>
      </c>
      <c r="O3774" t="s">
        <v>2286</v>
      </c>
    </row>
    <row r="3775" spans="1:15" x14ac:dyDescent="0.45">
      <c r="A3775" t="s">
        <v>727</v>
      </c>
      <c r="B3775">
        <v>118</v>
      </c>
      <c r="C3775" t="s">
        <v>728</v>
      </c>
      <c r="D3775" t="s">
        <v>3314</v>
      </c>
      <c r="E3775" t="s">
        <v>11</v>
      </c>
      <c r="F3775">
        <v>2014</v>
      </c>
      <c r="G3775">
        <v>6.2</v>
      </c>
      <c r="H3775">
        <v>22451</v>
      </c>
      <c r="I3775">
        <v>60000000</v>
      </c>
      <c r="J3775">
        <f t="shared" si="58"/>
        <v>-59977549</v>
      </c>
      <c r="K3775">
        <f>Table1[[#This Row],[Profit]]*100/Table1[[#This Row],[budget]]</f>
        <v>-99.962581666666665</v>
      </c>
      <c r="M3775" t="s">
        <v>6364</v>
      </c>
      <c r="N3775" t="s">
        <v>6366</v>
      </c>
      <c r="O3775" t="s">
        <v>2286</v>
      </c>
    </row>
    <row r="3776" spans="1:15" x14ac:dyDescent="0.45">
      <c r="A3776" t="s">
        <v>1959</v>
      </c>
      <c r="B3776">
        <v>104</v>
      </c>
      <c r="C3776" t="s">
        <v>409</v>
      </c>
      <c r="D3776" t="s">
        <v>5385</v>
      </c>
      <c r="E3776" t="s">
        <v>11</v>
      </c>
      <c r="F3776">
        <v>2008</v>
      </c>
      <c r="G3776">
        <v>6.1</v>
      </c>
      <c r="H3776">
        <v>3607</v>
      </c>
      <c r="I3776">
        <v>10000000</v>
      </c>
      <c r="J3776">
        <f t="shared" si="58"/>
        <v>-9996393</v>
      </c>
      <c r="K3776">
        <f>Table1[[#This Row],[Profit]]*100/Table1[[#This Row],[budget]]</f>
        <v>-99.963930000000005</v>
      </c>
      <c r="M3776" t="s">
        <v>6366</v>
      </c>
      <c r="N3776" t="s">
        <v>1426</v>
      </c>
    </row>
    <row r="3777" spans="1:17" x14ac:dyDescent="0.45">
      <c r="A3777" t="s">
        <v>1738</v>
      </c>
      <c r="B3777">
        <v>110</v>
      </c>
      <c r="C3777" t="s">
        <v>244</v>
      </c>
      <c r="D3777" t="s">
        <v>2571</v>
      </c>
      <c r="E3777" t="s">
        <v>1739</v>
      </c>
      <c r="F3777">
        <v>2008</v>
      </c>
      <c r="G3777">
        <v>6.2</v>
      </c>
      <c r="H3777">
        <v>102055</v>
      </c>
      <c r="I3777">
        <v>300000000</v>
      </c>
      <c r="J3777">
        <f t="shared" si="58"/>
        <v>-299897945</v>
      </c>
      <c r="K3777">
        <f>Table1[[#This Row],[Profit]]*100/Table1[[#This Row],[budget]]</f>
        <v>-99.965981666666664</v>
      </c>
    </row>
    <row r="3778" spans="1:17" x14ac:dyDescent="0.45">
      <c r="A3778" t="s">
        <v>315</v>
      </c>
      <c r="B3778">
        <v>114</v>
      </c>
      <c r="C3778" t="s">
        <v>71</v>
      </c>
      <c r="D3778" t="s">
        <v>2924</v>
      </c>
      <c r="E3778" t="s">
        <v>11</v>
      </c>
      <c r="F3778">
        <v>2001</v>
      </c>
      <c r="G3778">
        <v>7</v>
      </c>
      <c r="H3778">
        <v>26871</v>
      </c>
      <c r="I3778">
        <v>92000000</v>
      </c>
      <c r="J3778">
        <f t="shared" ref="J3778:J3786" si="59">H3778-I3778</f>
        <v>-91973129</v>
      </c>
      <c r="K3778">
        <f>Table1[[#This Row],[Profit]]*100/Table1[[#This Row],[budget]]</f>
        <v>-99.970792391304343</v>
      </c>
      <c r="M3778" t="s">
        <v>6359</v>
      </c>
      <c r="N3778" t="s">
        <v>1426</v>
      </c>
    </row>
    <row r="3779" spans="1:17" x14ac:dyDescent="0.45">
      <c r="A3779" t="s">
        <v>1548</v>
      </c>
      <c r="B3779">
        <v>103</v>
      </c>
      <c r="C3779" t="s">
        <v>1549</v>
      </c>
      <c r="D3779" t="s">
        <v>2561</v>
      </c>
      <c r="E3779" t="s">
        <v>130</v>
      </c>
      <c r="F3779">
        <v>2004</v>
      </c>
      <c r="G3779">
        <v>6.9</v>
      </c>
      <c r="H3779">
        <v>410388</v>
      </c>
      <c r="I3779">
        <v>2127519898</v>
      </c>
      <c r="J3779">
        <f t="shared" si="59"/>
        <v>-2127109510</v>
      </c>
      <c r="K3779">
        <f>Table1[[#This Row],[Profit]]*100/Table1[[#This Row],[budget]]</f>
        <v>-99.980710497683916</v>
      </c>
      <c r="M3779" t="s">
        <v>178</v>
      </c>
      <c r="N3779" t="s">
        <v>6362</v>
      </c>
      <c r="O3779" t="s">
        <v>6363</v>
      </c>
      <c r="P3779" t="s">
        <v>1630</v>
      </c>
      <c r="Q3779" t="s">
        <v>1426</v>
      </c>
    </row>
    <row r="3780" spans="1:17" x14ac:dyDescent="0.45">
      <c r="A3780" t="s">
        <v>1411</v>
      </c>
      <c r="B3780">
        <v>100</v>
      </c>
      <c r="C3780" t="s">
        <v>46</v>
      </c>
      <c r="D3780" t="s">
        <v>4414</v>
      </c>
      <c r="E3780" t="s">
        <v>11</v>
      </c>
      <c r="F3780">
        <v>2013</v>
      </c>
      <c r="G3780">
        <v>5.4</v>
      </c>
      <c r="H3780">
        <v>4756</v>
      </c>
      <c r="I3780">
        <v>25000000</v>
      </c>
      <c r="J3780">
        <f t="shared" si="59"/>
        <v>-24995244</v>
      </c>
      <c r="K3780">
        <f>Table1[[#This Row],[Profit]]*100/Table1[[#This Row],[budget]]</f>
        <v>-99.980975999999998</v>
      </c>
      <c r="M3780" t="s">
        <v>6363</v>
      </c>
      <c r="N3780" t="s">
        <v>6364</v>
      </c>
    </row>
    <row r="3781" spans="1:17" x14ac:dyDescent="0.45">
      <c r="A3781" t="s">
        <v>1513</v>
      </c>
      <c r="B3781">
        <v>92</v>
      </c>
      <c r="C3781" t="s">
        <v>1205</v>
      </c>
      <c r="D3781" t="s">
        <v>4884</v>
      </c>
      <c r="E3781" t="s">
        <v>11</v>
      </c>
      <c r="F3781">
        <v>2012</v>
      </c>
      <c r="G3781">
        <v>5.0999999999999996</v>
      </c>
      <c r="H3781">
        <v>2964</v>
      </c>
      <c r="I3781">
        <v>16000000</v>
      </c>
      <c r="J3781">
        <f t="shared" si="59"/>
        <v>-15997036</v>
      </c>
      <c r="K3781">
        <f>Table1[[#This Row],[Profit]]*100/Table1[[#This Row],[budget]]</f>
        <v>-99.981475000000003</v>
      </c>
      <c r="M3781" t="s">
        <v>999</v>
      </c>
      <c r="N3781" t="s">
        <v>2286</v>
      </c>
    </row>
    <row r="3782" spans="1:17" x14ac:dyDescent="0.45">
      <c r="A3782" t="s">
        <v>1156</v>
      </c>
      <c r="B3782">
        <v>85</v>
      </c>
      <c r="C3782" t="s">
        <v>60</v>
      </c>
      <c r="D3782" t="s">
        <v>3992</v>
      </c>
      <c r="E3782" t="s">
        <v>11</v>
      </c>
      <c r="F3782">
        <v>2013</v>
      </c>
      <c r="G3782">
        <v>6.3</v>
      </c>
      <c r="H3782">
        <v>4091</v>
      </c>
      <c r="I3782">
        <v>34000000</v>
      </c>
      <c r="J3782">
        <f t="shared" si="59"/>
        <v>-33995909</v>
      </c>
      <c r="K3782">
        <f>Table1[[#This Row],[Profit]]*100/Table1[[#This Row],[budget]]</f>
        <v>-99.987967647058824</v>
      </c>
      <c r="M3782" t="s">
        <v>6362</v>
      </c>
      <c r="N3782" t="s">
        <v>302</v>
      </c>
      <c r="O3782" t="s">
        <v>6363</v>
      </c>
      <c r="P3782" t="s">
        <v>6364</v>
      </c>
    </row>
    <row r="3783" spans="1:17" x14ac:dyDescent="0.45">
      <c r="A3783" t="s">
        <v>360</v>
      </c>
      <c r="B3783">
        <v>146</v>
      </c>
      <c r="C3783" t="s">
        <v>361</v>
      </c>
      <c r="D3783" t="s">
        <v>2910</v>
      </c>
      <c r="E3783" t="s">
        <v>362</v>
      </c>
      <c r="F3783">
        <v>2011</v>
      </c>
      <c r="G3783">
        <v>7.6</v>
      </c>
      <c r="H3783">
        <v>9213</v>
      </c>
      <c r="I3783">
        <v>94000000</v>
      </c>
      <c r="J3783">
        <f t="shared" si="59"/>
        <v>-93990787</v>
      </c>
      <c r="K3783">
        <f>Table1[[#This Row],[Profit]]*100/Table1[[#This Row],[budget]]</f>
        <v>-99.990198936170216</v>
      </c>
      <c r="M3783" t="s">
        <v>6367</v>
      </c>
      <c r="N3783" t="s">
        <v>2286</v>
      </c>
      <c r="O3783" t="s">
        <v>6368</v>
      </c>
    </row>
    <row r="3784" spans="1:17" x14ac:dyDescent="0.45">
      <c r="A3784" t="s">
        <v>1857</v>
      </c>
      <c r="B3784">
        <v>134</v>
      </c>
      <c r="C3784" t="s">
        <v>896</v>
      </c>
      <c r="D3784" t="s">
        <v>2559</v>
      </c>
      <c r="E3784" t="s">
        <v>1858</v>
      </c>
      <c r="F3784">
        <v>2005</v>
      </c>
      <c r="G3784">
        <v>7.1</v>
      </c>
      <c r="H3784">
        <v>195888</v>
      </c>
      <c r="I3784">
        <v>2500000000</v>
      </c>
      <c r="J3784">
        <f t="shared" si="59"/>
        <v>-2499804112</v>
      </c>
      <c r="K3784">
        <f>Table1[[#This Row],[Profit]]*100/Table1[[#This Row],[budget]]</f>
        <v>-99.99216448</v>
      </c>
      <c r="M3784" t="s">
        <v>2286</v>
      </c>
      <c r="N3784" t="s">
        <v>6368</v>
      </c>
    </row>
    <row r="3785" spans="1:17" x14ac:dyDescent="0.45">
      <c r="A3785" t="s">
        <v>1851</v>
      </c>
      <c r="B3785">
        <v>112</v>
      </c>
      <c r="C3785" t="s">
        <v>359</v>
      </c>
      <c r="D3785" t="s">
        <v>2558</v>
      </c>
      <c r="E3785" t="s">
        <v>1671</v>
      </c>
      <c r="F3785">
        <v>2005</v>
      </c>
      <c r="G3785">
        <v>7.7</v>
      </c>
      <c r="H3785">
        <v>211667</v>
      </c>
      <c r="I3785">
        <v>4200000000</v>
      </c>
      <c r="J3785">
        <f t="shared" si="59"/>
        <v>-4199788333</v>
      </c>
      <c r="K3785">
        <f>Table1[[#This Row],[Profit]]*100/Table1[[#This Row],[budget]]</f>
        <v>-99.994960309523805</v>
      </c>
      <c r="M3785" t="s">
        <v>589</v>
      </c>
    </row>
    <row r="3786" spans="1:17" x14ac:dyDescent="0.45">
      <c r="A3786" t="s">
        <v>1983</v>
      </c>
      <c r="B3786">
        <v>96</v>
      </c>
      <c r="C3786" t="s">
        <v>71</v>
      </c>
      <c r="D3786" t="s">
        <v>5430</v>
      </c>
      <c r="E3786" t="s">
        <v>11</v>
      </c>
      <c r="F3786">
        <v>2014</v>
      </c>
      <c r="G3786">
        <v>5.7</v>
      </c>
      <c r="H3786">
        <v>162</v>
      </c>
      <c r="I3786">
        <v>9000000</v>
      </c>
      <c r="J3786">
        <f t="shared" si="59"/>
        <v>-8999838</v>
      </c>
      <c r="K3786">
        <f>Table1[[#This Row],[Profit]]*100/Table1[[#This Row],[budget]]</f>
        <v>-99.998199999999997</v>
      </c>
      <c r="M3786" t="s">
        <v>6359</v>
      </c>
      <c r="N3786" t="s">
        <v>1426</v>
      </c>
    </row>
  </sheetData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9CC7-6318-4D1D-ADF0-0990B7ACCDA8}">
  <dimension ref="A1:K24"/>
  <sheetViews>
    <sheetView workbookViewId="0">
      <selection activeCell="K2" sqref="K2"/>
    </sheetView>
  </sheetViews>
  <sheetFormatPr defaultRowHeight="14.25" x14ac:dyDescent="0.45"/>
  <cols>
    <col min="1" max="1" width="9.06640625" style="6"/>
    <col min="2" max="2" width="11.796875" customWidth="1"/>
    <col min="3" max="3" width="9.265625" customWidth="1"/>
    <col min="4" max="4" width="12.46484375" bestFit="1" customWidth="1"/>
    <col min="8" max="8" width="12.19921875" bestFit="1" customWidth="1"/>
  </cols>
  <sheetData>
    <row r="1" spans="1:11" x14ac:dyDescent="0.45">
      <c r="A1" s="6" t="s">
        <v>6371</v>
      </c>
      <c r="B1" t="s">
        <v>3</v>
      </c>
      <c r="C1" t="s">
        <v>6386</v>
      </c>
      <c r="D1" t="s">
        <v>6385</v>
      </c>
      <c r="E1" t="s">
        <v>6352</v>
      </c>
      <c r="F1" t="s">
        <v>6379</v>
      </c>
      <c r="G1" t="s">
        <v>6380</v>
      </c>
      <c r="H1" t="s">
        <v>6381</v>
      </c>
      <c r="I1" t="s">
        <v>6382</v>
      </c>
      <c r="J1" t="s">
        <v>6383</v>
      </c>
      <c r="K1" t="s">
        <v>6384</v>
      </c>
    </row>
    <row r="2" spans="1:11" x14ac:dyDescent="0.45">
      <c r="A2" s="6" cm="1">
        <f t="array" ref="A2:A24">_xlfn.SEQUENCE(COUNTA(B:B)-1,1,1,1)</f>
        <v>1</v>
      </c>
      <c r="B2" t="s">
        <v>2286</v>
      </c>
      <c r="C2">
        <f>COUNTIF(IMDB_Movies!C:C,"*"&amp;B2&amp;"*")</f>
        <v>866</v>
      </c>
      <c r="D2" s="5">
        <f>AVERAGEIF(IMDB_Movies!C:C,"*"&amp;'1. Genre analysis'!B2&amp;"*",IMDB_Movies!G:G)</f>
        <v>6.4262124711316346</v>
      </c>
      <c r="E2" cm="1">
        <f t="array" ref="E2">_xlfn.MODE.SNGL(IF(ISNUMBER(SEARCH($B2,IMDB_Movies!$C:$C)),IMDB_Movies!$G:$G))</f>
        <v>6.5</v>
      </c>
      <c r="F2" cm="1">
        <f t="array" ref="F2">MEDIAN(IF(ISNUMBER(SEARCH($B2,IMDB_Movies!$C:$C)),IMDB_Movies!$G:$G))</f>
        <v>6.5</v>
      </c>
      <c r="G2" s="5">
        <f t="shared" ref="G2:G24" si="0">H2-I2</f>
        <v>6.4</v>
      </c>
      <c r="H2" s="5" cm="1">
        <f t="array" ref="H2">MAX(IF(ISNUMBER(SEARCH($B2,IMDB_Movies!$C:$C)),IMDB_Movies!$G:$G))</f>
        <v>8.5</v>
      </c>
      <c r="I2" cm="1">
        <f t="array" ref="I2">MIN(IF(ISNUMBER(SEARCH($B2,IMDB_Movies!$C:$C)),IMDB_Movies!$G:$G))</f>
        <v>2.1</v>
      </c>
      <c r="J2" s="5" cm="1">
        <f t="array" ref="J2">_xlfn.VAR.P(IF(ISNUMBER(SEARCH($B2,IMDB_Movies!$C:$C)),IMDB_Movies!$G:$G))</f>
        <v>0.93786948834335293</v>
      </c>
      <c r="K2" s="5" cm="1">
        <f t="array" ref="K2">_xlfn.STDEV.P(IF(ISNUMBER(SEARCH($B2,IMDB_Movies!$C:$C)),IMDB_Movies!$G:$G))</f>
        <v>0.96843662071575598</v>
      </c>
    </row>
    <row r="3" spans="1:11" x14ac:dyDescent="0.45">
      <c r="A3" s="6">
        <v>2</v>
      </c>
      <c r="B3" t="s">
        <v>6365</v>
      </c>
      <c r="C3">
        <f>COUNTIF(IMDB_Movies!C:C,"*"&amp;B3&amp;"*")</f>
        <v>102</v>
      </c>
      <c r="D3" s="5">
        <f>AVERAGEIF(IMDB_Movies!C:C,"*"&amp;'1. Genre analysis'!B3&amp;"*",IMDB_Movies!G:G)</f>
        <v>6.5509803921568617</v>
      </c>
      <c r="E3" cm="1">
        <f t="array" ref="E3">_xlfn.MODE.SNGL(IF(ISNUMBER(SEARCH($B3,IMDB_Movies!$C:$C)),IMDB_Movies!$G:$G))</f>
        <v>7.1</v>
      </c>
      <c r="F3" cm="1">
        <f t="array" ref="F3">MEDIAN(IF(ISNUMBER(SEARCH($B3,IMDB_Movies!$C:$C)),IMDB_Movies!$G:$G))</f>
        <v>6.7</v>
      </c>
      <c r="G3" s="5">
        <f t="shared" si="0"/>
        <v>6.4</v>
      </c>
      <c r="H3" s="5" cm="1">
        <f t="array" ref="H3">MAX(IF(ISNUMBER(SEARCH($B3,IMDB_Movies!$C:$C)),IMDB_Movies!$G:$G))</f>
        <v>8.5</v>
      </c>
      <c r="I3" cm="1">
        <f t="array" ref="I3">MIN(IF(ISNUMBER(SEARCH($B3,IMDB_Movies!$C:$C)),IMDB_Movies!$G:$G))</f>
        <v>2.1</v>
      </c>
      <c r="J3" s="5" cm="1">
        <f t="array" ref="J3">_xlfn.VAR.P(IF(ISNUMBER(SEARCH($B3,IMDB_Movies!$C:$C)),IMDB_Movies!$G:$G))</f>
        <v>1.2948519800077019</v>
      </c>
      <c r="K3" s="5" cm="1">
        <f t="array" ref="K3">_xlfn.STDEV.P(IF(ISNUMBER(SEARCH($B3,IMDB_Movies!$C:$C)),IMDB_Movies!$G:$G))</f>
        <v>1.1379156295647326</v>
      </c>
    </row>
    <row r="4" spans="1:11" x14ac:dyDescent="0.45">
      <c r="A4" s="6">
        <v>3</v>
      </c>
      <c r="B4" t="s">
        <v>999</v>
      </c>
      <c r="C4">
        <f>COUNTIF(IMDB_Movies!C:C,"*"&amp;B4&amp;"*")</f>
        <v>378</v>
      </c>
      <c r="D4" s="5">
        <f>AVERAGEIF(IMDB_Movies!C:C,"*"&amp;'1. Genre analysis'!B4&amp;"*",IMDB_Movies!G:G)</f>
        <v>5.9010582010581984</v>
      </c>
      <c r="E4" cm="1">
        <f t="array" ref="E4">_xlfn.MODE.SNGL(IF(ISNUMBER(SEARCH($B4,IMDB_Movies!$C:$C)),IMDB_Movies!$G:$G))</f>
        <v>5.9</v>
      </c>
      <c r="F4" cm="1">
        <f t="array" ref="F4">MEDIAN(IF(ISNUMBER(SEARCH($B4,IMDB_Movies!$C:$C)),IMDB_Movies!$G:$G))</f>
        <v>5.9</v>
      </c>
      <c r="G4" s="5">
        <f t="shared" si="0"/>
        <v>6.3</v>
      </c>
      <c r="H4" s="5" cm="1">
        <f t="array" ref="H4">MAX(IF(ISNUMBER(SEARCH($B4,IMDB_Movies!$C:$C)),IMDB_Movies!$G:$G))</f>
        <v>8.6</v>
      </c>
      <c r="I4" cm="1">
        <f t="array" ref="I4">MIN(IF(ISNUMBER(SEARCH($B4,IMDB_Movies!$C:$C)),IMDB_Movies!$G:$G))</f>
        <v>2.2999999999999998</v>
      </c>
      <c r="J4" s="5" cm="1">
        <f t="array" ref="J4">_xlfn.VAR.P(IF(ISNUMBER(SEARCH($B4,IMDB_Movies!$C:$C)),IMDB_Movies!$G:$G))</f>
        <v>0.97894067915233862</v>
      </c>
      <c r="K4" s="5" cm="1">
        <f t="array" ref="K4">_xlfn.STDEV.P(IF(ISNUMBER(SEARCH($B4,IMDB_Movies!$C:$C)),IMDB_Movies!$G:$G))</f>
        <v>0.9894143111721897</v>
      </c>
    </row>
    <row r="5" spans="1:11" x14ac:dyDescent="0.45">
      <c r="A5" s="6">
        <v>4</v>
      </c>
      <c r="B5" t="s">
        <v>6368</v>
      </c>
      <c r="C5">
        <f>COUNTIF(IMDB_Movies!C:C,"*"&amp;B5&amp;"*")</f>
        <v>159</v>
      </c>
      <c r="D5" s="5">
        <f>AVERAGEIF(IMDB_Movies!C:C,"*"&amp;'1. Genre analysis'!B5&amp;"*",IMDB_Movies!G:G)</f>
        <v>7.0484276729559747</v>
      </c>
      <c r="E5" cm="1">
        <f t="array" ref="E5">_xlfn.MODE.SNGL(IF(ISNUMBER(SEARCH($B5,IMDB_Movies!$C:$C)),IMDB_Movies!$G:$G))</f>
        <v>7.1</v>
      </c>
      <c r="F5" cm="1">
        <f t="array" ref="F5">MEDIAN(IF(ISNUMBER(SEARCH($B5,IMDB_Movies!$C:$C)),IMDB_Movies!$G:$G))</f>
        <v>7.1</v>
      </c>
      <c r="G5" s="5">
        <f t="shared" si="0"/>
        <v>4.3</v>
      </c>
      <c r="H5" s="5" cm="1">
        <f t="array" ref="H5">MAX(IF(ISNUMBER(SEARCH($B5,IMDB_Movies!$C:$C)),IMDB_Movies!$G:$G))</f>
        <v>8.6</v>
      </c>
      <c r="I5" cm="1">
        <f t="array" ref="I5">MIN(IF(ISNUMBER(SEARCH($B5,IMDB_Movies!$C:$C)),IMDB_Movies!$G:$G))</f>
        <v>4.3</v>
      </c>
      <c r="J5" s="5" cm="1">
        <f t="array" ref="J5">_xlfn.VAR.P(IF(ISNUMBER(SEARCH($B5,IMDB_Movies!$C:$C)),IMDB_Movies!$G:$G))</f>
        <v>0.64828369130967034</v>
      </c>
      <c r="K5" s="5" cm="1">
        <f t="array" ref="K5">_xlfn.STDEV.P(IF(ISNUMBER(SEARCH($B5,IMDB_Movies!$C:$C)),IMDB_Movies!$G:$G))</f>
        <v>0.80516066179966239</v>
      </c>
    </row>
    <row r="6" spans="1:11" x14ac:dyDescent="0.45">
      <c r="A6" s="6">
        <v>5</v>
      </c>
      <c r="B6" t="s">
        <v>1630</v>
      </c>
      <c r="C6">
        <f>COUNTIF(IMDB_Movies!C:C,"*"&amp;B6&amp;"*")</f>
        <v>483</v>
      </c>
      <c r="D6" s="5">
        <f>AVERAGEIF(IMDB_Movies!C:C,"*"&amp;'1. Genre analysis'!B6&amp;"*",IMDB_Movies!G:G)</f>
        <v>6.3258799171842632</v>
      </c>
      <c r="E6" cm="1">
        <f t="array" ref="E6">_xlfn.MODE.SNGL(IF(ISNUMBER(SEARCH($B6,IMDB_Movies!$C:$C)),IMDB_Movies!$G:$G))</f>
        <v>7</v>
      </c>
      <c r="F6" cm="1">
        <f t="array" ref="F6">MEDIAN(IF(ISNUMBER(SEARCH($B6,IMDB_Movies!$C:$C)),IMDB_Movies!$G:$G))</f>
        <v>6.4</v>
      </c>
      <c r="G6" s="5">
        <f t="shared" si="0"/>
        <v>6.9</v>
      </c>
      <c r="H6" s="5" cm="1">
        <f t="array" ref="H6">MAX(IF(ISNUMBER(SEARCH($B6,IMDB_Movies!$C:$C)),IMDB_Movies!$G:$G))</f>
        <v>8.8000000000000007</v>
      </c>
      <c r="I6" cm="1">
        <f t="array" ref="I6">MIN(IF(ISNUMBER(SEARCH($B6,IMDB_Movies!$C:$C)),IMDB_Movies!$G:$G))</f>
        <v>1.9</v>
      </c>
      <c r="J6" s="5" cm="1">
        <f t="array" ref="J6">_xlfn.VAR.P(IF(ISNUMBER(SEARCH($B6,IMDB_Movies!$C:$C)),IMDB_Movies!$G:$G))</f>
        <v>1.3613799193275331</v>
      </c>
      <c r="K6" s="5" cm="1">
        <f t="array" ref="K6">_xlfn.STDEV.P(IF(ISNUMBER(SEARCH($B6,IMDB_Movies!$C:$C)),IMDB_Movies!$G:$G))</f>
        <v>1.1667818645006156</v>
      </c>
    </row>
    <row r="7" spans="1:11" x14ac:dyDescent="0.45">
      <c r="A7" s="6">
        <v>6</v>
      </c>
      <c r="B7" t="s">
        <v>1426</v>
      </c>
      <c r="C7">
        <f>COUNTIF(IMDB_Movies!C:C,"*"&amp;B7&amp;"*")</f>
        <v>1087</v>
      </c>
      <c r="D7" s="5">
        <f>AVERAGEIF(IMDB_Movies!C:C,"*"&amp;'1. Genre analysis'!B7&amp;"*",IMDB_Movies!G:G)</f>
        <v>6.372309107635699</v>
      </c>
      <c r="E7" cm="1">
        <f t="array" ref="E7">_xlfn.MODE.SNGL(IF(ISNUMBER(SEARCH($B7,IMDB_Movies!$C:$C)),IMDB_Movies!$G:$G))</f>
        <v>6.5</v>
      </c>
      <c r="F7" cm="1">
        <f t="array" ref="F7">MEDIAN(IF(ISNUMBER(SEARCH($B7,IMDB_Movies!$C:$C)),IMDB_Movies!$G:$G))</f>
        <v>6.4</v>
      </c>
      <c r="G7" s="5">
        <f t="shared" si="0"/>
        <v>6.3</v>
      </c>
      <c r="H7" s="5" cm="1">
        <f t="array" ref="H7">MAX(IF(ISNUMBER(SEARCH($B7,IMDB_Movies!$C:$C)),IMDB_Movies!$G:$G))</f>
        <v>9</v>
      </c>
      <c r="I7" cm="1">
        <f t="array" ref="I7">MIN(IF(ISNUMBER(SEARCH($B7,IMDB_Movies!$C:$C)),IMDB_Movies!$G:$G))</f>
        <v>2.7</v>
      </c>
      <c r="J7" s="5" cm="1">
        <f t="array" ref="J7">_xlfn.VAR.P(IF(ISNUMBER(SEARCH($B7,IMDB_Movies!$C:$C)),IMDB_Movies!$G:$G))</f>
        <v>0.93824885385441603</v>
      </c>
      <c r="K7" s="5" cm="1">
        <f t="array" ref="K7">_xlfn.STDEV.P(IF(ISNUMBER(SEARCH($B7,IMDB_Movies!$C:$C)),IMDB_Movies!$G:$G))</f>
        <v>0.96863246582716611</v>
      </c>
    </row>
    <row r="8" spans="1:11" x14ac:dyDescent="0.45">
      <c r="A8" s="6">
        <v>7</v>
      </c>
      <c r="B8" t="s">
        <v>6360</v>
      </c>
      <c r="C8">
        <f>COUNTIF(IMDB_Movies!C:C,"*"&amp;B8&amp;"*")</f>
        <v>247</v>
      </c>
      <c r="D8" s="5">
        <f>AVERAGEIF(IMDB_Movies!C:C,"*"&amp;'1. Genre analysis'!B8&amp;"*",IMDB_Movies!G:G)</f>
        <v>6.4566801619433232</v>
      </c>
      <c r="E8" cm="1">
        <f t="array" ref="E8">_xlfn.MODE.SNGL(IF(ISNUMBER(SEARCH($B8,IMDB_Movies!$C:$C)),IMDB_Movies!$G:$G))</f>
        <v>6.2</v>
      </c>
      <c r="F8" cm="1">
        <f t="array" ref="F8">MEDIAN(IF(ISNUMBER(SEARCH($B8,IMDB_Movies!$C:$C)),IMDB_Movies!$G:$G))</f>
        <v>6.7</v>
      </c>
      <c r="G8" s="5">
        <f t="shared" si="0"/>
        <v>6.9</v>
      </c>
      <c r="H8" s="5" cm="1">
        <f t="array" ref="H8">MAX(IF(ISNUMBER(SEARCH($B8,IMDB_Movies!$C:$C)),IMDB_Movies!$G:$G))</f>
        <v>8.5</v>
      </c>
      <c r="I8" cm="1">
        <f t="array" ref="I8">MIN(IF(ISNUMBER(SEARCH($B8,IMDB_Movies!$C:$C)),IMDB_Movies!$G:$G))</f>
        <v>1.6</v>
      </c>
      <c r="J8" s="5" cm="1">
        <f t="array" ref="J8">_xlfn.VAR.P(IF(ISNUMBER(SEARCH($B8,IMDB_Movies!$C:$C)),IMDB_Movies!$G:$G))</f>
        <v>1.4076375616711458</v>
      </c>
      <c r="K8" s="5" cm="1">
        <f t="array" ref="K8">_xlfn.STDEV.P(IF(ISNUMBER(SEARCH($B8,IMDB_Movies!$C:$C)),IMDB_Movies!$G:$G))</f>
        <v>1.186439025686169</v>
      </c>
    </row>
    <row r="9" spans="1:11" x14ac:dyDescent="0.45">
      <c r="A9" s="6">
        <v>8</v>
      </c>
      <c r="B9" t="s">
        <v>1910</v>
      </c>
      <c r="C9">
        <f>COUNTIF(IMDB_Movies!C:C,"*"&amp;B9&amp;"*")</f>
        <v>58</v>
      </c>
      <c r="D9" s="5">
        <f>AVERAGEIF(IMDB_Movies!C:C,"*"&amp;'1. Genre analysis'!B9&amp;"*",IMDB_Movies!G:G)</f>
        <v>6.7655172413793121</v>
      </c>
      <c r="E9" cm="1">
        <f t="array" ref="E9">_xlfn.MODE.SNGL(IF(ISNUMBER(SEARCH($B9,IMDB_Movies!$C:$C)),IMDB_Movies!$G:$G))</f>
        <v>6.8</v>
      </c>
      <c r="F9" cm="1">
        <f t="array" ref="F9">MEDIAN(IF(ISNUMBER(SEARCH($B9,IMDB_Movies!$C:$C)),IMDB_Movies!$G:$G))</f>
        <v>6.8</v>
      </c>
      <c r="G9" s="5">
        <f t="shared" si="0"/>
        <v>4.8000000000000007</v>
      </c>
      <c r="H9" s="5" cm="1">
        <f t="array" ref="H9">MAX(IF(ISNUMBER(SEARCH($B9,IMDB_Movies!$C:$C)),IMDB_Movies!$G:$G))</f>
        <v>8.9</v>
      </c>
      <c r="I9" cm="1">
        <f t="array" ref="I9">MIN(IF(ISNUMBER(SEARCH($B9,IMDB_Movies!$C:$C)),IMDB_Movies!$G:$G))</f>
        <v>4.0999999999999996</v>
      </c>
      <c r="J9" s="5" cm="1">
        <f t="array" ref="J9">_xlfn.VAR.P(IF(ISNUMBER(SEARCH($B9,IMDB_Movies!$C:$C)),IMDB_Movies!$G:$G))</f>
        <v>0.97984542211648817</v>
      </c>
      <c r="K9" s="5" cm="1">
        <f t="array" ref="K9">_xlfn.STDEV.P(IF(ISNUMBER(SEARCH($B9,IMDB_Movies!$C:$C)),IMDB_Movies!$G:$G))</f>
        <v>0.98987141696105574</v>
      </c>
    </row>
    <row r="10" spans="1:11" x14ac:dyDescent="0.45">
      <c r="A10" s="6">
        <v>9</v>
      </c>
      <c r="B10" t="s">
        <v>6361</v>
      </c>
      <c r="C10">
        <f>COUNTIF(IMDB_Movies!C:C,"*"&amp;B10&amp;"*")</f>
        <v>147</v>
      </c>
      <c r="D10" s="5">
        <f>AVERAGEIF(IMDB_Movies!C:C,"*"&amp;'1. Genre analysis'!B10&amp;"*",IMDB_Movies!G:G)</f>
        <v>6.6013605442176848</v>
      </c>
      <c r="E10" cm="1">
        <f t="array" ref="E10">_xlfn.MODE.SNGL(IF(ISNUMBER(SEARCH($B10,IMDB_Movies!$C:$C)),IMDB_Movies!$G:$G))</f>
        <v>7.2</v>
      </c>
      <c r="F10" cm="1">
        <f t="array" ref="F10">MEDIAN(IF(ISNUMBER(SEARCH($B10,IMDB_Movies!$C:$C)),IMDB_Movies!$G:$G))</f>
        <v>6.8</v>
      </c>
      <c r="G10" s="5">
        <f t="shared" si="0"/>
        <v>6.4</v>
      </c>
      <c r="H10" s="5" cm="1">
        <f t="array" ref="H10">MAX(IF(ISNUMBER(SEARCH($B10,IMDB_Movies!$C:$C)),IMDB_Movies!$G:$G))</f>
        <v>8.4</v>
      </c>
      <c r="I10" cm="1">
        <f t="array" ref="I10">MIN(IF(ISNUMBER(SEARCH($B10,IMDB_Movies!$C:$C)),IMDB_Movies!$G:$G))</f>
        <v>2</v>
      </c>
      <c r="J10" s="5" cm="1">
        <f t="array" ref="J10">_xlfn.VAR.P(IF(ISNUMBER(SEARCH($B10,IMDB_Movies!$C:$C)),IMDB_Movies!$G:$G))</f>
        <v>1.0912906659262809</v>
      </c>
      <c r="K10" s="5" cm="1">
        <f t="array" ref="K10">_xlfn.STDEV.P(IF(ISNUMBER(SEARCH($B10,IMDB_Movies!$C:$C)),IMDB_Movies!$G:$G))</f>
        <v>1.0446485848965099</v>
      </c>
    </row>
    <row r="11" spans="1:11" x14ac:dyDescent="0.45">
      <c r="A11" s="6">
        <v>10</v>
      </c>
      <c r="B11" t="s">
        <v>6363</v>
      </c>
      <c r="C11">
        <f>COUNTIF(IMDB_Movies!C:C,"*"&amp;B11&amp;"*")</f>
        <v>441</v>
      </c>
      <c r="D11" s="5">
        <f>AVERAGEIF(IMDB_Movies!C:C,"*"&amp;'1. Genre analysis'!B11&amp;"*",IMDB_Movies!G:G)</f>
        <v>6.2</v>
      </c>
      <c r="E11" cm="1">
        <f t="array" ref="E11">_xlfn.MODE.SNGL(IF(ISNUMBER(SEARCH($B11,IMDB_Movies!$C:$C)),IMDB_Movies!$G:$G))</f>
        <v>5.4</v>
      </c>
      <c r="F11" cm="1">
        <f t="array" ref="F11">MEDIAN(IF(ISNUMBER(SEARCH($B11,IMDB_Movies!$C:$C)),IMDB_Movies!$G:$G))</f>
        <v>6.3</v>
      </c>
      <c r="G11" s="5">
        <f t="shared" si="0"/>
        <v>6.6999999999999993</v>
      </c>
      <c r="H11" s="5" cm="1">
        <f t="array" ref="H11">MAX(IF(ISNUMBER(SEARCH($B11,IMDB_Movies!$C:$C)),IMDB_Movies!$G:$G))</f>
        <v>8.6</v>
      </c>
      <c r="I11" cm="1">
        <f t="array" ref="I11">MIN(IF(ISNUMBER(SEARCH($B11,IMDB_Movies!$C:$C)),IMDB_Movies!$G:$G))</f>
        <v>1.9</v>
      </c>
      <c r="J11" s="5" cm="1">
        <f t="array" ref="J11">_xlfn.VAR.P(IF(ISNUMBER(SEARCH($B11,IMDB_Movies!$C:$C)),IMDB_Movies!$G:$G))</f>
        <v>1.3648072562358089</v>
      </c>
      <c r="K11" s="5" cm="1">
        <f t="array" ref="K11">_xlfn.STDEV.P(IF(ISNUMBER(SEARCH($B11,IMDB_Movies!$C:$C)),IMDB_Movies!$G:$G))</f>
        <v>1.1682496549264669</v>
      </c>
    </row>
    <row r="12" spans="1:11" x14ac:dyDescent="0.45">
      <c r="A12" s="6">
        <v>11</v>
      </c>
      <c r="B12" t="s">
        <v>302</v>
      </c>
      <c r="C12">
        <f>COUNTIF(IMDB_Movies!C:C,"*"&amp;B12&amp;"*")</f>
        <v>1491</v>
      </c>
      <c r="D12" s="5">
        <f>AVERAGEIF(IMDB_Movies!C:C,"*"&amp;'1. Genre analysis'!B12&amp;"*",IMDB_Movies!G:G)</f>
        <v>6.18276324614353</v>
      </c>
      <c r="E12" cm="1">
        <f t="array" ref="E12">_xlfn.MODE.SNGL(IF(ISNUMBER(SEARCH($B12,IMDB_Movies!$C:$C)),IMDB_Movies!$G:$G))</f>
        <v>6.3</v>
      </c>
      <c r="F12" cm="1">
        <f t="array" ref="F12">MEDIAN(IF(ISNUMBER(SEARCH($B12,IMDB_Movies!$C:$C)),IMDB_Movies!$G:$G))</f>
        <v>6.3</v>
      </c>
      <c r="G12" s="5">
        <f t="shared" si="0"/>
        <v>6.9</v>
      </c>
      <c r="H12" s="5" cm="1">
        <f t="array" ref="H12">MAX(IF(ISNUMBER(SEARCH($B12,IMDB_Movies!$C:$C)),IMDB_Movies!$G:$G))</f>
        <v>8.8000000000000007</v>
      </c>
      <c r="I12" cm="1">
        <f t="array" ref="I12">MIN(IF(ISNUMBER(SEARCH($B12,IMDB_Movies!$C:$C)),IMDB_Movies!$G:$G))</f>
        <v>1.9</v>
      </c>
      <c r="J12" s="5" cm="1">
        <f t="array" ref="J12">_xlfn.VAR.P(IF(ISNUMBER(SEARCH($B12,IMDB_Movies!$C:$C)),IMDB_Movies!$G:$G))</f>
        <v>1.0809839137664701</v>
      </c>
      <c r="K12" s="5" cm="1">
        <f t="array" ref="K12">_xlfn.STDEV.P(IF(ISNUMBER(SEARCH($B12,IMDB_Movies!$C:$C)),IMDB_Movies!$G:$G))</f>
        <v>1.0397037625047194</v>
      </c>
    </row>
    <row r="13" spans="1:11" x14ac:dyDescent="0.45">
      <c r="A13" s="6">
        <v>12</v>
      </c>
      <c r="B13" t="s">
        <v>6364</v>
      </c>
      <c r="C13">
        <f>COUNTIF(IMDB_Movies!C:C,"*"&amp;B13&amp;"*")</f>
        <v>496</v>
      </c>
      <c r="D13" s="5">
        <f>AVERAGEIF(IMDB_Movies!C:C,"*"&amp;'1. Genre analysis'!B13&amp;"*",IMDB_Movies!G:G)</f>
        <v>6.2850806451612913</v>
      </c>
      <c r="E13" cm="1">
        <f t="array" ref="E13">_xlfn.MODE.SNGL(IF(ISNUMBER(SEARCH($B13,IMDB_Movies!$C:$C)),IMDB_Movies!$G:$G))</f>
        <v>6.7</v>
      </c>
      <c r="F13" cm="1">
        <f t="array" ref="F13">MEDIAN(IF(ISNUMBER(SEARCH($B13,IMDB_Movies!$C:$C)),IMDB_Movies!$G:$G))</f>
        <v>6.4</v>
      </c>
      <c r="G13" s="5">
        <f t="shared" si="0"/>
        <v>6.7</v>
      </c>
      <c r="H13" s="5" cm="1">
        <f t="array" ref="H13">MAX(IF(ISNUMBER(SEARCH($B13,IMDB_Movies!$C:$C)),IMDB_Movies!$G:$G))</f>
        <v>8.9</v>
      </c>
      <c r="I13" cm="1">
        <f t="array" ref="I13">MIN(IF(ISNUMBER(SEARCH($B13,IMDB_Movies!$C:$C)),IMDB_Movies!$G:$G))</f>
        <v>2.2000000000000002</v>
      </c>
      <c r="J13" s="5" cm="1">
        <f t="array" ref="J13">_xlfn.VAR.P(IF(ISNUMBER(SEARCH($B13,IMDB_Movies!$C:$C)),IMDB_Movies!$G:$G))</f>
        <v>1.2979225741414691</v>
      </c>
      <c r="K13" s="5" cm="1">
        <f t="array" ref="K13">_xlfn.STDEV.P(IF(ISNUMBER(SEARCH($B13,IMDB_Movies!$C:$C)),IMDB_Movies!$G:$G))</f>
        <v>1.1392640493500481</v>
      </c>
    </row>
    <row r="14" spans="1:11" x14ac:dyDescent="0.45">
      <c r="A14" s="6">
        <v>13</v>
      </c>
      <c r="B14" t="s">
        <v>6359</v>
      </c>
      <c r="C14">
        <f>COUNTIF(IMDB_Movies!C:C,"*"&amp;B14&amp;"*")</f>
        <v>702</v>
      </c>
      <c r="D14" s="5">
        <f>AVERAGEIF(IMDB_Movies!C:C,"*"&amp;'1. Genre analysis'!B14&amp;"*",IMDB_Movies!G:G)</f>
        <v>6.5481481481481483</v>
      </c>
      <c r="E14" cm="1">
        <f t="array" ref="E14">_xlfn.MODE.SNGL(IF(ISNUMBER(SEARCH($B14,IMDB_Movies!$C:$C)),IMDB_Movies!$G:$G))</f>
        <v>6.6</v>
      </c>
      <c r="F14" cm="1">
        <f t="array" ref="F14">MEDIAN(IF(ISNUMBER(SEARCH($B14,IMDB_Movies!$C:$C)),IMDB_Movies!$G:$G))</f>
        <v>6.6</v>
      </c>
      <c r="G14" s="5">
        <f t="shared" si="0"/>
        <v>6.9</v>
      </c>
      <c r="H14" s="5" cm="1">
        <f t="array" ref="H14">MAX(IF(ISNUMBER(SEARCH($B14,IMDB_Movies!$C:$C)),IMDB_Movies!$G:$G))</f>
        <v>9.3000000000000007</v>
      </c>
      <c r="I14" cm="1">
        <f t="array" ref="I14">MIN(IF(ISNUMBER(SEARCH($B14,IMDB_Movies!$C:$C)),IMDB_Movies!$G:$G))</f>
        <v>2.4</v>
      </c>
      <c r="J14" s="5" cm="1">
        <f t="array" ref="J14">_xlfn.VAR.P(IF(ISNUMBER(SEARCH($B14,IMDB_Movies!$C:$C)),IMDB_Movies!$G:$G))</f>
        <v>0.96708346523160882</v>
      </c>
      <c r="K14" s="5" cm="1">
        <f t="array" ref="K14">_xlfn.STDEV.P(IF(ISNUMBER(SEARCH($B14,IMDB_Movies!$C:$C)),IMDB_Movies!$G:$G))</f>
        <v>0.98340401932858135</v>
      </c>
    </row>
    <row r="15" spans="1:11" x14ac:dyDescent="0.45">
      <c r="A15" s="6">
        <v>14</v>
      </c>
      <c r="B15" t="s">
        <v>6367</v>
      </c>
      <c r="C15">
        <f>COUNTIF(IMDB_Movies!C:C,"*"&amp;B15&amp;"*")</f>
        <v>152</v>
      </c>
      <c r="D15" s="5">
        <f>AVERAGEIF(IMDB_Movies!C:C,"*"&amp;'1. Genre analysis'!B15&amp;"*",IMDB_Movies!G:G)</f>
        <v>7.1315789473684239</v>
      </c>
      <c r="E15" cm="1">
        <f t="array" ref="E15">_xlfn.MODE.SNGL(IF(ISNUMBER(SEARCH($B15,IMDB_Movies!$C:$C)),IMDB_Movies!$G:$G))</f>
        <v>7.7</v>
      </c>
      <c r="F15" cm="1">
        <f t="array" ref="F15">MEDIAN(IF(ISNUMBER(SEARCH($B15,IMDB_Movies!$C:$C)),IMDB_Movies!$G:$G))</f>
        <v>7.2</v>
      </c>
      <c r="G15" s="5">
        <f t="shared" si="0"/>
        <v>3.4000000000000004</v>
      </c>
      <c r="H15" s="5" cm="1">
        <f t="array" ref="H15">MAX(IF(ISNUMBER(SEARCH($B15,IMDB_Movies!$C:$C)),IMDB_Movies!$G:$G))</f>
        <v>8.9</v>
      </c>
      <c r="I15" cm="1">
        <f t="array" ref="I15">MIN(IF(ISNUMBER(SEARCH($B15,IMDB_Movies!$C:$C)),IMDB_Movies!$G:$G))</f>
        <v>5.5</v>
      </c>
      <c r="J15" s="5" cm="1">
        <f t="array" ref="J15">_xlfn.VAR.P(IF(ISNUMBER(SEARCH($B15,IMDB_Movies!$C:$C)),IMDB_Movies!$G:$G))</f>
        <v>0.44860803324099746</v>
      </c>
      <c r="K15" s="5" cm="1">
        <f t="array" ref="K15">_xlfn.STDEV.P(IF(ISNUMBER(SEARCH($B15,IMDB_Movies!$C:$C)),IMDB_Movies!$G:$G))</f>
        <v>0.66978207891895514</v>
      </c>
    </row>
    <row r="16" spans="1:11" x14ac:dyDescent="0.45">
      <c r="A16" s="6">
        <v>15</v>
      </c>
      <c r="B16" t="s">
        <v>589</v>
      </c>
      <c r="C16">
        <f>COUNTIF(IMDB_Movies!C:C,"*"&amp;B16&amp;"*")</f>
        <v>1910</v>
      </c>
      <c r="D16" s="5">
        <f>AVERAGEIF(IMDB_Movies!C:C,"*"&amp;'1. Genre analysis'!B16&amp;"*",IMDB_Movies!G:G)</f>
        <v>6.7890052356021124</v>
      </c>
      <c r="E16" cm="1">
        <f t="array" ref="E16">_xlfn.MODE.SNGL(IF(ISNUMBER(SEARCH($B16,IMDB_Movies!$C:$C)),IMDB_Movies!$G:$G))</f>
        <v>6.7</v>
      </c>
      <c r="F16" cm="1">
        <f t="array" ref="F16">MEDIAN(IF(ISNUMBER(SEARCH($B16,IMDB_Movies!$C:$C)),IMDB_Movies!$G:$G))</f>
        <v>6.9</v>
      </c>
      <c r="G16" s="5">
        <f t="shared" si="0"/>
        <v>7.2000000000000011</v>
      </c>
      <c r="H16" s="5" cm="1">
        <f t="array" ref="H16">MAX(IF(ISNUMBER(SEARCH($B16,IMDB_Movies!$C:$C)),IMDB_Movies!$G:$G))</f>
        <v>9.3000000000000007</v>
      </c>
      <c r="I16" cm="1">
        <f t="array" ref="I16">MIN(IF(ISNUMBER(SEARCH($B16,IMDB_Movies!$C:$C)),IMDB_Movies!$G:$G))</f>
        <v>2.1</v>
      </c>
      <c r="J16" s="5" cm="1">
        <f t="array" ref="J16">_xlfn.VAR.P(IF(ISNUMBER(SEARCH($B16,IMDB_Movies!$C:$C)),IMDB_Movies!$G:$G))</f>
        <v>0.79397335599329888</v>
      </c>
      <c r="K16" s="5" cm="1">
        <f t="array" ref="K16">_xlfn.STDEV.P(IF(ISNUMBER(SEARCH($B16,IMDB_Movies!$C:$C)),IMDB_Movies!$G:$G))</f>
        <v>0.89105182564949548</v>
      </c>
    </row>
    <row r="17" spans="1:11" x14ac:dyDescent="0.45">
      <c r="A17" s="6">
        <v>16</v>
      </c>
      <c r="B17" t="s">
        <v>6366</v>
      </c>
      <c r="C17">
        <f>COUNTIF(IMDB_Movies!C:C,"*"&amp;B17&amp;"*")</f>
        <v>377</v>
      </c>
      <c r="D17" s="5">
        <f>AVERAGEIF(IMDB_Movies!C:C,"*"&amp;'1. Genre analysis'!B17&amp;"*",IMDB_Movies!G:G)</f>
        <v>6.469496021220162</v>
      </c>
      <c r="E17" cm="1">
        <f t="array" ref="E17">_xlfn.MODE.SNGL(IF(ISNUMBER(SEARCH($B17,IMDB_Movies!$C:$C)),IMDB_Movies!$G:$G))</f>
        <v>6.6</v>
      </c>
      <c r="F17" cm="1">
        <f t="array" ref="F17">MEDIAN(IF(ISNUMBER(SEARCH($B17,IMDB_Movies!$C:$C)),IMDB_Movies!$G:$G))</f>
        <v>6.5</v>
      </c>
      <c r="G17" s="5">
        <f t="shared" si="0"/>
        <v>5.5</v>
      </c>
      <c r="H17" s="5" cm="1">
        <f t="array" ref="H17">MAX(IF(ISNUMBER(SEARCH($B17,IMDB_Movies!$C:$C)),IMDB_Movies!$G:$G))</f>
        <v>8.6</v>
      </c>
      <c r="I17" cm="1">
        <f t="array" ref="I17">MIN(IF(ISNUMBER(SEARCH($B17,IMDB_Movies!$C:$C)),IMDB_Movies!$G:$G))</f>
        <v>3.1</v>
      </c>
      <c r="J17" s="5" cm="1">
        <f t="array" ref="J17">_xlfn.VAR.P(IF(ISNUMBER(SEARCH($B17,IMDB_Movies!$C:$C)),IMDB_Movies!$G:$G))</f>
        <v>1.0121464303554786</v>
      </c>
      <c r="K17" s="5" cm="1">
        <f t="array" ref="K17">_xlfn.STDEV.P(IF(ISNUMBER(SEARCH($B17,IMDB_Movies!$C:$C)),IMDB_Movies!$G:$G))</f>
        <v>1.0060548843654</v>
      </c>
    </row>
    <row r="18" spans="1:11" x14ac:dyDescent="0.45">
      <c r="A18" s="6">
        <v>17</v>
      </c>
      <c r="B18" t="s">
        <v>19</v>
      </c>
      <c r="C18">
        <f>COUNTIF(IMDB_Movies!C:C,"*"&amp;B18&amp;"*")</f>
        <v>67</v>
      </c>
      <c r="D18" s="5">
        <f>AVERAGEIF(IMDB_Movies!C:C,"*"&amp;'1. Genre analysis'!B18&amp;"*",IMDB_Movies!G:G)</f>
        <v>7.0119402985074641</v>
      </c>
      <c r="E18" cm="1">
        <f t="array" ref="E18">_xlfn.MODE.SNGL(IF(ISNUMBER(SEARCH($B18,IMDB_Movies!$C:$C)),IMDB_Movies!$G:$G))</f>
        <v>7.2</v>
      </c>
      <c r="F18" cm="1">
        <f t="array" ref="F18">MEDIAN(IF(ISNUMBER(SEARCH($B18,IMDB_Movies!$C:$C)),IMDB_Movies!$G:$G))</f>
        <v>7.2</v>
      </c>
      <c r="G18" s="5">
        <f t="shared" si="0"/>
        <v>6.9</v>
      </c>
      <c r="H18" s="5" cm="1">
        <f t="array" ref="H18">MAX(IF(ISNUMBER(SEARCH($B18,IMDB_Movies!$C:$C)),IMDB_Movies!$G:$G))</f>
        <v>8.5</v>
      </c>
      <c r="I18" cm="1">
        <f t="array" ref="I18">MIN(IF(ISNUMBER(SEARCH($B18,IMDB_Movies!$C:$C)),IMDB_Movies!$G:$G))</f>
        <v>1.6</v>
      </c>
      <c r="J18" s="5" cm="1">
        <f t="array" ref="J18">_xlfn.VAR.P(IF(ISNUMBER(SEARCH($B18,IMDB_Movies!$C:$C)),IMDB_Movies!$G:$G))</f>
        <v>1.4183648919580827</v>
      </c>
      <c r="K18" s="5" cm="1">
        <f t="array" ref="K18">_xlfn.STDEV.P(IF(ISNUMBER(SEARCH($B18,IMDB_Movies!$C:$C)),IMDB_Movies!$G:$G))</f>
        <v>1.1909512550722143</v>
      </c>
    </row>
    <row r="19" spans="1:11" x14ac:dyDescent="0.45">
      <c r="A19" s="6">
        <v>18</v>
      </c>
      <c r="B19" t="s">
        <v>6358</v>
      </c>
      <c r="C19">
        <f>COUNTIF(IMDB_Movies!C:C,"*"&amp;B19&amp;"*")</f>
        <v>242</v>
      </c>
      <c r="D19" s="5">
        <f>AVERAGEIF(IMDB_Movies!C:C,"*"&amp;'1. Genre analysis'!B19&amp;"*",IMDB_Movies!G:G)</f>
        <v>7.1400826446281007</v>
      </c>
      <c r="E19" cm="1">
        <f t="array" ref="E19">_xlfn.MODE.SNGL(IF(ISNUMBER(SEARCH($B19,IMDB_Movies!$C:$C)),IMDB_Movies!$G:$G))</f>
        <v>7</v>
      </c>
      <c r="F19" cm="1">
        <f t="array" ref="F19">MEDIAN(IF(ISNUMBER(SEARCH($B19,IMDB_Movies!$C:$C)),IMDB_Movies!$G:$G))</f>
        <v>7.2</v>
      </c>
      <c r="G19" s="5">
        <f t="shared" si="0"/>
        <v>4.4000000000000004</v>
      </c>
      <c r="H19" s="5" cm="1">
        <f t="array" ref="H19">MAX(IF(ISNUMBER(SEARCH($B19,IMDB_Movies!$C:$C)),IMDB_Movies!$G:$G))</f>
        <v>8.9</v>
      </c>
      <c r="I19" cm="1">
        <f t="array" ref="I19">MIN(IF(ISNUMBER(SEARCH($B19,IMDB_Movies!$C:$C)),IMDB_Movies!$G:$G))</f>
        <v>4.5</v>
      </c>
      <c r="J19" s="5" cm="1">
        <f t="array" ref="J19">_xlfn.VAR.P(IF(ISNUMBER(SEARCH($B19,IMDB_Movies!$C:$C)),IMDB_Movies!$G:$G))</f>
        <v>0.50215371217813021</v>
      </c>
      <c r="K19" s="5" cm="1">
        <f t="array" ref="K19">_xlfn.STDEV.P(IF(ISNUMBER(SEARCH($B19,IMDB_Movies!$C:$C)),IMDB_Movies!$G:$G))</f>
        <v>0.70862804924595679</v>
      </c>
    </row>
    <row r="20" spans="1:11" x14ac:dyDescent="0.45">
      <c r="A20" s="6">
        <v>19</v>
      </c>
      <c r="B20" t="s">
        <v>178</v>
      </c>
      <c r="C20">
        <f>COUNTIF(IMDB_Movies!C:C,"*"&amp;B20&amp;"*")</f>
        <v>766</v>
      </c>
      <c r="D20" s="5">
        <f>AVERAGEIF(IMDB_Movies!C:C,"*"&amp;'1. Genre analysis'!B20&amp;"*",IMDB_Movies!G:G)</f>
        <v>6.4549608355091417</v>
      </c>
      <c r="E20" cm="1">
        <f t="array" ref="E20">_xlfn.MODE.SNGL(IF(ISNUMBER(SEARCH($B20,IMDB_Movies!$C:$C)),IMDB_Movies!$G:$G))</f>
        <v>6.7</v>
      </c>
      <c r="F20" cm="1">
        <f t="array" ref="F20">MEDIAN(IF(ISNUMBER(SEARCH($B20,IMDB_Movies!$C:$C)),IMDB_Movies!$G:$G))</f>
        <v>6.6</v>
      </c>
      <c r="G20" s="5">
        <f t="shared" si="0"/>
        <v>6.6000000000000005</v>
      </c>
      <c r="H20" s="5" cm="1">
        <f t="array" ref="H20">MAX(IF(ISNUMBER(SEARCH($B20,IMDB_Movies!$C:$C)),IMDB_Movies!$G:$G))</f>
        <v>8.9</v>
      </c>
      <c r="I20" cm="1">
        <f t="array" ref="I20">MIN(IF(ISNUMBER(SEARCH($B20,IMDB_Movies!$C:$C)),IMDB_Movies!$G:$G))</f>
        <v>2.2999999999999998</v>
      </c>
      <c r="J20" s="5" cm="1">
        <f t="array" ref="J20">_xlfn.VAR.P(IF(ISNUMBER(SEARCH($B20,IMDB_Movies!$C:$C)),IMDB_Movies!$G:$G))</f>
        <v>1.2458957556462971</v>
      </c>
      <c r="K20" s="5" cm="1">
        <f t="array" ref="K20">_xlfn.STDEV.P(IF(ISNUMBER(SEARCH($B20,IMDB_Movies!$C:$C)),IMDB_Movies!$G:$G))</f>
        <v>1.116197005750462</v>
      </c>
    </row>
    <row r="21" spans="1:11" x14ac:dyDescent="0.45">
      <c r="A21" s="6">
        <v>20</v>
      </c>
      <c r="B21" t="s">
        <v>6362</v>
      </c>
      <c r="C21">
        <f>COUNTIF(IMDB_Movies!C:C,"*"&amp;B21&amp;"*")</f>
        <v>197</v>
      </c>
      <c r="D21" s="5">
        <f>AVERAGEIF(IMDB_Movies!C:C,"*"&amp;'1. Genre analysis'!B21&amp;"*",IMDB_Movies!G:G)</f>
        <v>6.7005076142132003</v>
      </c>
      <c r="E21" cm="1">
        <f t="array" ref="E21">_xlfn.MODE.SNGL(IF(ISNUMBER(SEARCH($B21,IMDB_Movies!$C:$C)),IMDB_Movies!$G:$G))</f>
        <v>7.3</v>
      </c>
      <c r="F21" cm="1">
        <f t="array" ref="F21">MEDIAN(IF(ISNUMBER(SEARCH($B21,IMDB_Movies!$C:$C)),IMDB_Movies!$G:$G))</f>
        <v>6.8</v>
      </c>
      <c r="G21" s="5">
        <f t="shared" si="0"/>
        <v>5.8</v>
      </c>
      <c r="H21" s="5" cm="1">
        <f t="array" ref="H21">MAX(IF(ISNUMBER(SEARCH($B21,IMDB_Movies!$C:$C)),IMDB_Movies!$G:$G))</f>
        <v>8.6</v>
      </c>
      <c r="I21" cm="1">
        <f t="array" ref="I21">MIN(IF(ISNUMBER(SEARCH($B21,IMDB_Movies!$C:$C)),IMDB_Movies!$G:$G))</f>
        <v>2.8</v>
      </c>
      <c r="J21" s="5" cm="1">
        <f t="array" ref="J21">_xlfn.VAR.P(IF(ISNUMBER(SEARCH($B21,IMDB_Movies!$C:$C)),IMDB_Movies!$G:$G))</f>
        <v>0.98228400628718848</v>
      </c>
      <c r="K21" s="5" cm="1">
        <f t="array" ref="K21">_xlfn.STDEV.P(IF(ISNUMBER(SEARCH($B21,IMDB_Movies!$C:$C)),IMDB_Movies!$G:$G))</f>
        <v>0.99110241967578128</v>
      </c>
    </row>
    <row r="22" spans="1:11" x14ac:dyDescent="0.45">
      <c r="A22" s="6">
        <v>21</v>
      </c>
      <c r="B22" t="s">
        <v>6369</v>
      </c>
      <c r="C22">
        <f>COUNTIF(IMDB_Movies!C:C,"*"&amp;B22&amp;"*")</f>
        <v>2</v>
      </c>
      <c r="D22" s="5">
        <f>AVERAGEIF(IMDB_Movies!C:C,"*"&amp;'1. Genre analysis'!B22&amp;"*",IMDB_Movies!G:G)</f>
        <v>6.8</v>
      </c>
      <c r="E22" t="e" cm="1">
        <f t="array" ref="E22">_xlfn.MODE.SNGL(IF(ISNUMBER(SEARCH($B22,IMDB_Movies!$C:$C)),IMDB_Movies!$G:$G))</f>
        <v>#N/A</v>
      </c>
      <c r="F22" cm="1">
        <f t="array" ref="F22">MEDIAN(IF(ISNUMBER(SEARCH($B22,IMDB_Movies!$C:$C)),IMDB_Movies!$G:$G))</f>
        <v>6.8</v>
      </c>
      <c r="G22" s="5">
        <f t="shared" si="0"/>
        <v>0.59999999999999964</v>
      </c>
      <c r="H22" s="5" cm="1">
        <f t="array" ref="H22">MAX(IF(ISNUMBER(SEARCH($B22,IMDB_Movies!$C:$C)),IMDB_Movies!$G:$G))</f>
        <v>7.1</v>
      </c>
      <c r="I22" cm="1">
        <f t="array" ref="I22">MIN(IF(ISNUMBER(SEARCH($B22,IMDB_Movies!$C:$C)),IMDB_Movies!$G:$G))</f>
        <v>6.5</v>
      </c>
      <c r="J22" s="5" cm="1">
        <f t="array" ref="J22">_xlfn.VAR.P(IF(ISNUMBER(SEARCH($B22,IMDB_Movies!$C:$C)),IMDB_Movies!$G:$G))</f>
        <v>8.99999999999999E-2</v>
      </c>
      <c r="K22" s="5" cm="1">
        <f t="array" ref="K22">_xlfn.STDEV.P(IF(ISNUMBER(SEARCH($B22,IMDB_Movies!$C:$C)),IMDB_Movies!$G:$G))</f>
        <v>0.29999999999999982</v>
      </c>
    </row>
    <row r="23" spans="1:11" x14ac:dyDescent="0.45">
      <c r="A23" s="6">
        <v>22</v>
      </c>
      <c r="B23" t="s">
        <v>6370</v>
      </c>
      <c r="C23">
        <f>COUNTIF(IMDB_Movies!C:C,"*"&amp;B23&amp;"*")</f>
        <v>1</v>
      </c>
      <c r="D23" s="5">
        <f>AVERAGEIF(IMDB_Movies!C:C,"*"&amp;'1. Genre analysis'!B23&amp;"*",IMDB_Movies!G:G)</f>
        <v>7.7</v>
      </c>
      <c r="E23" t="e" cm="1">
        <f t="array" ref="E23">_xlfn.MODE.SNGL(IF(ISNUMBER(SEARCH($B23,IMDB_Movies!$C:$C)),IMDB_Movies!$G:$G))</f>
        <v>#N/A</v>
      </c>
      <c r="F23" cm="1">
        <f t="array" ref="F23">MEDIAN(IF(ISNUMBER(SEARCH($B23,IMDB_Movies!$C:$C)),IMDB_Movies!$G:$G))</f>
        <v>7.7</v>
      </c>
      <c r="G23" s="5">
        <f t="shared" si="0"/>
        <v>0</v>
      </c>
      <c r="H23" s="5" cm="1">
        <f t="array" ref="H23">MAX(IF(ISNUMBER(SEARCH($B23,IMDB_Movies!$C:$C)),IMDB_Movies!$G:$G))</f>
        <v>7.7</v>
      </c>
      <c r="I23" cm="1">
        <f t="array" ref="I23">MIN(IF(ISNUMBER(SEARCH($B23,IMDB_Movies!$C:$C)),IMDB_Movies!$G:$G))</f>
        <v>7.7</v>
      </c>
      <c r="J23" s="5" cm="1">
        <f t="array" ref="J23">_xlfn.VAR.P(IF(ISNUMBER(SEARCH($B23,IMDB_Movies!$C:$C)),IMDB_Movies!$G:$G))</f>
        <v>0</v>
      </c>
      <c r="K23" s="5" cm="1">
        <f t="array" ref="K23">_xlfn.STDEV.P(IF(ISNUMBER(SEARCH($B23,IMDB_Movies!$C:$C)),IMDB_Movies!$G:$G))</f>
        <v>0</v>
      </c>
    </row>
    <row r="24" spans="1:11" x14ac:dyDescent="0.45">
      <c r="A24" s="6">
        <v>23</v>
      </c>
      <c r="B24" t="s">
        <v>244</v>
      </c>
      <c r="C24">
        <f>COUNTIF(IMDB_Movies!C:C,"*"&amp;B24&amp;"*")</f>
        <v>935</v>
      </c>
      <c r="D24" s="5">
        <f>AVERAGEIF(IMDB_Movies!C:C,"*"&amp;'1. Genre analysis'!B24&amp;"*",IMDB_Movies!G:G)</f>
        <v>6.2859893048128415</v>
      </c>
      <c r="E24" cm="1">
        <f t="array" ref="E24">_xlfn.MODE.SNGL(IF(ISNUMBER(SEARCH($B24,IMDB_Movies!$C:$C)),IMDB_Movies!$G:$G))</f>
        <v>6.6</v>
      </c>
      <c r="F24" cm="1">
        <f t="array" ref="F24">MEDIAN(IF(ISNUMBER(SEARCH($B24,IMDB_Movies!$C:$C)),IMDB_Movies!$G:$G))</f>
        <v>6.3</v>
      </c>
      <c r="G24" s="5">
        <f t="shared" si="0"/>
        <v>6.9</v>
      </c>
      <c r="H24" s="5" cm="1">
        <f t="array" ref="H24">MAX(IF(ISNUMBER(SEARCH($B24,IMDB_Movies!$C:$C)),IMDB_Movies!$G:$G))</f>
        <v>9</v>
      </c>
      <c r="I24" cm="1">
        <f t="array" ref="I24">MIN(IF(ISNUMBER(SEARCH($B24,IMDB_Movies!$C:$C)),IMDB_Movies!$G:$G))</f>
        <v>2.1</v>
      </c>
      <c r="J24" s="5" cm="1">
        <f t="array" ref="J24">_xlfn.VAR.P(IF(ISNUMBER(SEARCH($B24,IMDB_Movies!$C:$C)),IMDB_Movies!$G:$G))</f>
        <v>1.0770336469443025</v>
      </c>
      <c r="K24" s="5" cm="1">
        <f t="array" ref="K24">_xlfn.STDEV.P(IF(ISNUMBER(SEARCH($B24,IMDB_Movies!$C:$C)),IMDB_Movies!$G:$G))</f>
        <v>1.0378023159274132</v>
      </c>
    </row>
  </sheetData>
  <pageMargins left="0.7" right="0.7" top="0.75" bottom="0.75" header="0.3" footer="0.3"/>
  <ignoredErrors>
    <ignoredError sqref="E22:E23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2B7E-5A0C-4C1C-BB99-08ACA380067A}">
  <dimension ref="A1:J24"/>
  <sheetViews>
    <sheetView workbookViewId="0">
      <selection activeCell="P32" sqref="P32"/>
    </sheetView>
  </sheetViews>
  <sheetFormatPr defaultRowHeight="14.25" x14ac:dyDescent="0.45"/>
  <cols>
    <col min="2" max="2" width="13.3984375" customWidth="1"/>
    <col min="3" max="3" width="14.33203125" customWidth="1"/>
    <col min="7" max="8" width="0" hidden="1" customWidth="1"/>
    <col min="9" max="9" width="10.6640625" customWidth="1"/>
    <col min="10" max="10" width="14.796875" customWidth="1"/>
  </cols>
  <sheetData>
    <row r="1" spans="1:10" x14ac:dyDescent="0.45">
      <c r="A1" s="6" t="s">
        <v>3</v>
      </c>
      <c r="B1" s="6" t="s">
        <v>6386</v>
      </c>
      <c r="C1" s="6" t="s">
        <v>6385</v>
      </c>
      <c r="D1" s="6" t="s">
        <v>6352</v>
      </c>
      <c r="E1" s="6" t="s">
        <v>6379</v>
      </c>
      <c r="F1" s="6" t="s">
        <v>6380</v>
      </c>
      <c r="G1" s="6" t="s">
        <v>6381</v>
      </c>
      <c r="H1" s="6" t="s">
        <v>6382</v>
      </c>
      <c r="I1" s="6" t="s">
        <v>6383</v>
      </c>
      <c r="J1" s="6" t="s">
        <v>6384</v>
      </c>
    </row>
    <row r="2" spans="1:10" x14ac:dyDescent="0.45">
      <c r="A2" s="6" t="s">
        <v>6367</v>
      </c>
      <c r="B2" s="6">
        <v>152</v>
      </c>
      <c r="C2" s="7">
        <v>7.1315789473684239</v>
      </c>
      <c r="D2" s="6">
        <v>7.7</v>
      </c>
      <c r="E2" s="6">
        <v>7.2</v>
      </c>
      <c r="F2" s="6">
        <v>3.4000000000000004</v>
      </c>
      <c r="G2" s="6">
        <v>8.9</v>
      </c>
      <c r="H2" s="6">
        <v>5.5</v>
      </c>
      <c r="I2" s="7">
        <v>0.44860803324099746</v>
      </c>
      <c r="J2" s="7">
        <v>0.66978207891895514</v>
      </c>
    </row>
    <row r="3" spans="1:10" x14ac:dyDescent="0.45">
      <c r="A3" s="6" t="s">
        <v>6358</v>
      </c>
      <c r="B3" s="6">
        <v>242</v>
      </c>
      <c r="C3" s="7">
        <v>7.1400826446281007</v>
      </c>
      <c r="D3" s="6">
        <v>7</v>
      </c>
      <c r="E3" s="6">
        <v>7.2</v>
      </c>
      <c r="F3" s="6">
        <v>4.4000000000000004</v>
      </c>
      <c r="G3" s="6">
        <v>8.9</v>
      </c>
      <c r="H3" s="6">
        <v>4.5</v>
      </c>
      <c r="I3" s="7">
        <v>0.50215371217813021</v>
      </c>
      <c r="J3" s="7">
        <v>0.70862804924595679</v>
      </c>
    </row>
    <row r="4" spans="1:10" x14ac:dyDescent="0.45">
      <c r="A4" s="6" t="s">
        <v>6368</v>
      </c>
      <c r="B4" s="6">
        <v>159</v>
      </c>
      <c r="C4" s="7">
        <v>7.0484276729559747</v>
      </c>
      <c r="D4" s="6">
        <v>7.1</v>
      </c>
      <c r="E4" s="6">
        <v>7.1</v>
      </c>
      <c r="F4" s="6">
        <v>4.3</v>
      </c>
      <c r="G4" s="6">
        <v>8.6</v>
      </c>
      <c r="H4" s="6">
        <v>4.3</v>
      </c>
      <c r="I4" s="7">
        <v>0.64828369130967034</v>
      </c>
      <c r="J4" s="7">
        <v>0.80516066179966239</v>
      </c>
    </row>
    <row r="5" spans="1:10" x14ac:dyDescent="0.45">
      <c r="A5" s="6" t="s">
        <v>589</v>
      </c>
      <c r="B5" s="6">
        <v>1910</v>
      </c>
      <c r="C5" s="7">
        <v>6.7890052356021124</v>
      </c>
      <c r="D5" s="6">
        <v>6.7</v>
      </c>
      <c r="E5" s="6">
        <v>6.9</v>
      </c>
      <c r="F5" s="6">
        <v>7.2000000000000011</v>
      </c>
      <c r="G5" s="6">
        <v>9.3000000000000007</v>
      </c>
      <c r="H5" s="6">
        <v>2.1</v>
      </c>
      <c r="I5" s="7">
        <v>0.79397335599329888</v>
      </c>
      <c r="J5" s="7">
        <v>0.89105182564949548</v>
      </c>
    </row>
    <row r="6" spans="1:10" x14ac:dyDescent="0.45">
      <c r="A6" s="6" t="s">
        <v>2286</v>
      </c>
      <c r="B6" s="6">
        <v>866</v>
      </c>
      <c r="C6" s="7">
        <v>6.4262124711316346</v>
      </c>
      <c r="D6" s="6">
        <v>6.5</v>
      </c>
      <c r="E6" s="6">
        <v>6.5</v>
      </c>
      <c r="F6" s="6">
        <v>6.4</v>
      </c>
      <c r="G6" s="6">
        <v>8.5</v>
      </c>
      <c r="H6" s="6">
        <v>2.1</v>
      </c>
      <c r="I6" s="7">
        <v>0.93786948834335293</v>
      </c>
      <c r="J6" s="7">
        <v>0.96843662071575598</v>
      </c>
    </row>
    <row r="7" spans="1:10" x14ac:dyDescent="0.45">
      <c r="A7" s="6" t="s">
        <v>1426</v>
      </c>
      <c r="B7" s="6">
        <v>1087</v>
      </c>
      <c r="C7" s="7">
        <v>6.372309107635699</v>
      </c>
      <c r="D7" s="6">
        <v>6.5</v>
      </c>
      <c r="E7" s="6">
        <v>6.4</v>
      </c>
      <c r="F7" s="6">
        <v>6.3</v>
      </c>
      <c r="G7" s="6">
        <v>9</v>
      </c>
      <c r="H7" s="6">
        <v>2.7</v>
      </c>
      <c r="I7" s="7">
        <v>0.93824885385441603</v>
      </c>
      <c r="J7" s="7">
        <v>0.96863246582716611</v>
      </c>
    </row>
    <row r="8" spans="1:10" x14ac:dyDescent="0.45">
      <c r="A8" s="6" t="s">
        <v>6359</v>
      </c>
      <c r="B8" s="6">
        <v>702</v>
      </c>
      <c r="C8" s="7">
        <v>6.5481481481481483</v>
      </c>
      <c r="D8" s="6">
        <v>6.6</v>
      </c>
      <c r="E8" s="6">
        <v>6.6</v>
      </c>
      <c r="F8" s="6">
        <v>6.9</v>
      </c>
      <c r="G8" s="6">
        <v>9.3000000000000007</v>
      </c>
      <c r="H8" s="6">
        <v>2.4</v>
      </c>
      <c r="I8" s="7">
        <v>0.96708346523160882</v>
      </c>
      <c r="J8" s="7">
        <v>0.98340401932858135</v>
      </c>
    </row>
    <row r="9" spans="1:10" x14ac:dyDescent="0.45">
      <c r="A9" s="6" t="s">
        <v>999</v>
      </c>
      <c r="B9" s="6">
        <v>378</v>
      </c>
      <c r="C9" s="7">
        <v>5.9010582010581984</v>
      </c>
      <c r="D9" s="6">
        <v>5.9</v>
      </c>
      <c r="E9" s="6">
        <v>5.9</v>
      </c>
      <c r="F9" s="6">
        <v>6.3</v>
      </c>
      <c r="G9" s="6">
        <v>8.6</v>
      </c>
      <c r="H9" s="6">
        <v>2.2999999999999998</v>
      </c>
      <c r="I9" s="7">
        <v>0.97894067915233862</v>
      </c>
      <c r="J9" s="7">
        <v>0.9894143111721897</v>
      </c>
    </row>
    <row r="10" spans="1:10" x14ac:dyDescent="0.45">
      <c r="A10" s="6" t="s">
        <v>1910</v>
      </c>
      <c r="B10" s="6">
        <v>58</v>
      </c>
      <c r="C10" s="7">
        <v>6.7655172413793121</v>
      </c>
      <c r="D10" s="6">
        <v>6.8</v>
      </c>
      <c r="E10" s="6">
        <v>6.8</v>
      </c>
      <c r="F10" s="6">
        <v>4.8000000000000007</v>
      </c>
      <c r="G10" s="6">
        <v>8.9</v>
      </c>
      <c r="H10" s="6">
        <v>4.0999999999999996</v>
      </c>
      <c r="I10" s="7">
        <v>0.97984542211648817</v>
      </c>
      <c r="J10" s="7">
        <v>0.98987141696105574</v>
      </c>
    </row>
    <row r="11" spans="1:10" x14ac:dyDescent="0.45">
      <c r="A11" s="6" t="s">
        <v>6362</v>
      </c>
      <c r="B11" s="6">
        <v>197</v>
      </c>
      <c r="C11" s="7">
        <v>6.7005076142132003</v>
      </c>
      <c r="D11" s="6">
        <v>7.3</v>
      </c>
      <c r="E11" s="6">
        <v>6.8</v>
      </c>
      <c r="F11" s="6">
        <v>5.8</v>
      </c>
      <c r="G11" s="6">
        <v>8.6</v>
      </c>
      <c r="H11" s="6">
        <v>2.8</v>
      </c>
      <c r="I11" s="7">
        <v>0.98228400628718848</v>
      </c>
      <c r="J11" s="7">
        <v>0.99110241967578128</v>
      </c>
    </row>
    <row r="12" spans="1:10" x14ac:dyDescent="0.45">
      <c r="A12" s="6" t="s">
        <v>6366</v>
      </c>
      <c r="B12" s="6">
        <v>377</v>
      </c>
      <c r="C12" s="7">
        <v>6.469496021220162</v>
      </c>
      <c r="D12" s="6">
        <v>6.6</v>
      </c>
      <c r="E12" s="6">
        <v>6.5</v>
      </c>
      <c r="F12" s="6">
        <v>5.5</v>
      </c>
      <c r="G12" s="6">
        <v>8.6</v>
      </c>
      <c r="H12" s="6">
        <v>3.1</v>
      </c>
      <c r="I12" s="7">
        <v>1.0121464303554786</v>
      </c>
      <c r="J12" s="7">
        <v>1.0060548843654</v>
      </c>
    </row>
    <row r="13" spans="1:10" x14ac:dyDescent="0.45">
      <c r="A13" s="6" t="s">
        <v>244</v>
      </c>
      <c r="B13" s="6">
        <v>935</v>
      </c>
      <c r="C13" s="7">
        <v>6.2859893048128415</v>
      </c>
      <c r="D13" s="6">
        <v>6.6</v>
      </c>
      <c r="E13" s="6">
        <v>6.3</v>
      </c>
      <c r="F13" s="6">
        <v>6.9</v>
      </c>
      <c r="G13" s="6">
        <v>9</v>
      </c>
      <c r="H13" s="6">
        <v>2.1</v>
      </c>
      <c r="I13" s="7">
        <v>1.0770336469443025</v>
      </c>
      <c r="J13" s="7">
        <v>1.0378023159274132</v>
      </c>
    </row>
    <row r="14" spans="1:10" x14ac:dyDescent="0.45">
      <c r="A14" s="6" t="s">
        <v>302</v>
      </c>
      <c r="B14" s="6">
        <v>1491</v>
      </c>
      <c r="C14" s="7">
        <v>6.18276324614353</v>
      </c>
      <c r="D14" s="6">
        <v>6.3</v>
      </c>
      <c r="E14" s="6">
        <v>6.3</v>
      </c>
      <c r="F14" s="6">
        <v>6.9</v>
      </c>
      <c r="G14" s="6">
        <v>8.8000000000000007</v>
      </c>
      <c r="H14" s="6">
        <v>1.9</v>
      </c>
      <c r="I14" s="7">
        <v>1.0809839137664701</v>
      </c>
      <c r="J14" s="7">
        <v>1.0397037625047194</v>
      </c>
    </row>
    <row r="15" spans="1:10" x14ac:dyDescent="0.45">
      <c r="A15" s="6" t="s">
        <v>6361</v>
      </c>
      <c r="B15" s="6">
        <v>147</v>
      </c>
      <c r="C15" s="7">
        <v>6.6013605442176848</v>
      </c>
      <c r="D15" s="6">
        <v>7.2</v>
      </c>
      <c r="E15" s="6">
        <v>6.8</v>
      </c>
      <c r="F15" s="6">
        <v>6.4</v>
      </c>
      <c r="G15" s="6">
        <v>8.4</v>
      </c>
      <c r="H15" s="6">
        <v>2</v>
      </c>
      <c r="I15" s="7">
        <v>1.0912906659262809</v>
      </c>
      <c r="J15" s="7">
        <v>1.0446485848965099</v>
      </c>
    </row>
    <row r="16" spans="1:10" x14ac:dyDescent="0.45">
      <c r="A16" s="6" t="s">
        <v>178</v>
      </c>
      <c r="B16" s="6">
        <v>766</v>
      </c>
      <c r="C16" s="7">
        <v>6.4549608355091417</v>
      </c>
      <c r="D16" s="6">
        <v>6.7</v>
      </c>
      <c r="E16" s="6">
        <v>6.6</v>
      </c>
      <c r="F16" s="6">
        <v>6.6000000000000005</v>
      </c>
      <c r="G16" s="6">
        <v>8.9</v>
      </c>
      <c r="H16" s="6">
        <v>2.2999999999999998</v>
      </c>
      <c r="I16" s="7">
        <v>1.2458957556462971</v>
      </c>
      <c r="J16" s="7">
        <v>1.116197005750462</v>
      </c>
    </row>
    <row r="17" spans="1:10" x14ac:dyDescent="0.45">
      <c r="A17" s="6" t="s">
        <v>6365</v>
      </c>
      <c r="B17" s="6">
        <v>102</v>
      </c>
      <c r="C17" s="7">
        <v>6.5509803921568617</v>
      </c>
      <c r="D17" s="6">
        <v>7.1</v>
      </c>
      <c r="E17" s="6">
        <v>6.7</v>
      </c>
      <c r="F17" s="6">
        <v>6.4</v>
      </c>
      <c r="G17" s="6">
        <v>8.5</v>
      </c>
      <c r="H17" s="6">
        <v>2.1</v>
      </c>
      <c r="I17" s="7">
        <v>1.2948519800077019</v>
      </c>
      <c r="J17" s="7">
        <v>1.1379156295647326</v>
      </c>
    </row>
    <row r="18" spans="1:10" x14ac:dyDescent="0.45">
      <c r="A18" s="6" t="s">
        <v>6364</v>
      </c>
      <c r="B18" s="6">
        <v>496</v>
      </c>
      <c r="C18" s="7">
        <v>6.2850806451612913</v>
      </c>
      <c r="D18" s="6">
        <v>6.7</v>
      </c>
      <c r="E18" s="6">
        <v>6.4</v>
      </c>
      <c r="F18" s="6">
        <v>6.7</v>
      </c>
      <c r="G18" s="6">
        <v>8.9</v>
      </c>
      <c r="H18" s="6">
        <v>2.2000000000000002</v>
      </c>
      <c r="I18" s="7">
        <v>1.2979225741414691</v>
      </c>
      <c r="J18" s="7">
        <v>1.1392640493500481</v>
      </c>
    </row>
    <row r="19" spans="1:10" x14ac:dyDescent="0.45">
      <c r="A19" s="6" t="s">
        <v>1630</v>
      </c>
      <c r="B19" s="6">
        <v>483</v>
      </c>
      <c r="C19" s="7">
        <v>6.3258799171842632</v>
      </c>
      <c r="D19" s="6">
        <v>7</v>
      </c>
      <c r="E19" s="6">
        <v>6.4</v>
      </c>
      <c r="F19" s="6">
        <v>6.9</v>
      </c>
      <c r="G19" s="6">
        <v>8.8000000000000007</v>
      </c>
      <c r="H19" s="6">
        <v>1.9</v>
      </c>
      <c r="I19" s="7">
        <v>1.3613799193275331</v>
      </c>
      <c r="J19" s="7">
        <v>1.1667818645006156</v>
      </c>
    </row>
    <row r="20" spans="1:10" x14ac:dyDescent="0.45">
      <c r="A20" s="6" t="s">
        <v>6363</v>
      </c>
      <c r="B20" s="6">
        <v>441</v>
      </c>
      <c r="C20" s="7">
        <v>6.2</v>
      </c>
      <c r="D20" s="6">
        <v>5.4</v>
      </c>
      <c r="E20" s="6">
        <v>6.3</v>
      </c>
      <c r="F20" s="6">
        <v>6.6999999999999993</v>
      </c>
      <c r="G20" s="6">
        <v>8.6</v>
      </c>
      <c r="H20" s="6">
        <v>1.9</v>
      </c>
      <c r="I20" s="7">
        <v>1.3648072562358089</v>
      </c>
      <c r="J20" s="7">
        <v>1.1682496549264669</v>
      </c>
    </row>
    <row r="21" spans="1:10" x14ac:dyDescent="0.45">
      <c r="A21" s="6" t="s">
        <v>6360</v>
      </c>
      <c r="B21" s="6">
        <v>247</v>
      </c>
      <c r="C21" s="7">
        <v>6.4566801619433232</v>
      </c>
      <c r="D21" s="6">
        <v>6.2</v>
      </c>
      <c r="E21" s="6">
        <v>6.7</v>
      </c>
      <c r="F21" s="6">
        <v>6.9</v>
      </c>
      <c r="G21" s="6">
        <v>8.5</v>
      </c>
      <c r="H21" s="6">
        <v>1.6</v>
      </c>
      <c r="I21" s="7">
        <v>1.4076375616711458</v>
      </c>
      <c r="J21" s="7">
        <v>1.186439025686169</v>
      </c>
    </row>
    <row r="22" spans="1:10" x14ac:dyDescent="0.45">
      <c r="A22" s="6" t="s">
        <v>19</v>
      </c>
      <c r="B22" s="6">
        <v>67</v>
      </c>
      <c r="C22" s="7">
        <v>7.0119402985074641</v>
      </c>
      <c r="D22" s="6">
        <v>7.2</v>
      </c>
      <c r="E22" s="6">
        <v>7.2</v>
      </c>
      <c r="F22" s="6">
        <v>6.9</v>
      </c>
      <c r="G22" s="6">
        <v>8.5</v>
      </c>
      <c r="H22" s="6">
        <v>1.6</v>
      </c>
      <c r="I22" s="7">
        <v>1.4183648919580827</v>
      </c>
      <c r="J22" s="7">
        <v>1.1909512550722143</v>
      </c>
    </row>
    <row r="23" spans="1:10" hidden="1" x14ac:dyDescent="0.45">
      <c r="A23" s="6" t="s">
        <v>6369</v>
      </c>
      <c r="B23" s="6">
        <v>2</v>
      </c>
      <c r="C23" s="7">
        <v>6.8</v>
      </c>
      <c r="D23" s="6" t="e">
        <v>#N/A</v>
      </c>
      <c r="E23" s="6">
        <v>6.8</v>
      </c>
      <c r="F23" s="6">
        <v>0.59999999999999964</v>
      </c>
      <c r="G23" s="6">
        <v>7.1</v>
      </c>
      <c r="H23" s="6">
        <v>6.5</v>
      </c>
      <c r="I23" s="7">
        <v>8.99999999999999E-2</v>
      </c>
      <c r="J23" s="7">
        <v>0.29999999999999982</v>
      </c>
    </row>
    <row r="24" spans="1:10" hidden="1" x14ac:dyDescent="0.45">
      <c r="A24" s="6" t="s">
        <v>6370</v>
      </c>
      <c r="B24" s="6">
        <v>1</v>
      </c>
      <c r="C24" s="7">
        <v>7.7</v>
      </c>
      <c r="D24" s="6" t="e">
        <v>#N/A</v>
      </c>
      <c r="E24" s="6">
        <v>7.7</v>
      </c>
      <c r="F24" s="6">
        <v>0</v>
      </c>
      <c r="G24" s="6">
        <v>7.7</v>
      </c>
      <c r="H24" s="6">
        <v>7.7</v>
      </c>
      <c r="I24" s="7">
        <v>0</v>
      </c>
      <c r="J24" s="7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42"/>
  <sheetViews>
    <sheetView workbookViewId="0">
      <selection activeCell="B4" sqref="B4"/>
    </sheetView>
  </sheetViews>
  <sheetFormatPr defaultRowHeight="14.25" x14ac:dyDescent="0.45"/>
  <cols>
    <col min="1" max="1" width="12.06640625" bestFit="1" customWidth="1"/>
    <col min="2" max="2" width="19.59765625" bestFit="1" customWidth="1"/>
    <col min="3" max="3" width="18.73046875" bestFit="1" customWidth="1"/>
    <col min="8" max="8" width="17.265625" customWidth="1"/>
  </cols>
  <sheetData>
    <row r="3" spans="1:2" x14ac:dyDescent="0.45">
      <c r="A3" s="1" t="s">
        <v>6343</v>
      </c>
      <c r="B3" t="s">
        <v>6346</v>
      </c>
    </row>
    <row r="4" spans="1:2" x14ac:dyDescent="0.45">
      <c r="A4" s="2" t="s">
        <v>1803</v>
      </c>
      <c r="B4">
        <v>8.5</v>
      </c>
    </row>
    <row r="5" spans="1:2" x14ac:dyDescent="0.45">
      <c r="A5" s="2" t="s">
        <v>1065</v>
      </c>
      <c r="B5">
        <v>8.4</v>
      </c>
    </row>
    <row r="6" spans="1:2" x14ac:dyDescent="0.45">
      <c r="A6" s="2" t="s">
        <v>2444</v>
      </c>
      <c r="B6">
        <v>8.1333333333333329</v>
      </c>
    </row>
    <row r="7" spans="1:2" x14ac:dyDescent="0.45">
      <c r="A7" s="2" t="s">
        <v>1979</v>
      </c>
      <c r="B7">
        <v>7.9000000000000012</v>
      </c>
    </row>
    <row r="8" spans="1:2" x14ac:dyDescent="0.45">
      <c r="A8" s="2" t="s">
        <v>2443</v>
      </c>
      <c r="B8">
        <v>7.9</v>
      </c>
    </row>
    <row r="9" spans="1:2" x14ac:dyDescent="0.45">
      <c r="A9" s="2" t="s">
        <v>2405</v>
      </c>
      <c r="B9">
        <v>7.8999999999999995</v>
      </c>
    </row>
    <row r="10" spans="1:2" x14ac:dyDescent="0.45">
      <c r="A10" s="2" t="s">
        <v>1671</v>
      </c>
      <c r="B10">
        <v>7.875</v>
      </c>
    </row>
    <row r="11" spans="1:2" x14ac:dyDescent="0.45">
      <c r="A11" s="2" t="s">
        <v>1005</v>
      </c>
      <c r="B11">
        <v>7.8</v>
      </c>
    </row>
    <row r="12" spans="1:2" x14ac:dyDescent="0.45">
      <c r="A12" s="2" t="s">
        <v>1865</v>
      </c>
      <c r="B12">
        <v>7.76</v>
      </c>
    </row>
    <row r="13" spans="1:2" x14ac:dyDescent="0.45">
      <c r="A13" s="2" t="s">
        <v>1268</v>
      </c>
      <c r="B13">
        <v>7.6923076923076934</v>
      </c>
    </row>
    <row r="14" spans="1:2" x14ac:dyDescent="0.45">
      <c r="A14" s="2" t="s">
        <v>130</v>
      </c>
      <c r="B14">
        <v>7.625</v>
      </c>
    </row>
    <row r="15" spans="1:2" x14ac:dyDescent="0.45">
      <c r="A15" s="2" t="s">
        <v>1648</v>
      </c>
      <c r="B15">
        <v>7.6</v>
      </c>
    </row>
    <row r="16" spans="1:2" x14ac:dyDescent="0.45">
      <c r="A16" s="2" t="s">
        <v>1435</v>
      </c>
      <c r="B16">
        <v>7.5666666666666664</v>
      </c>
    </row>
    <row r="17" spans="1:10" x14ac:dyDescent="0.45">
      <c r="A17" s="2" t="s">
        <v>1566</v>
      </c>
      <c r="B17">
        <v>7.5</v>
      </c>
      <c r="H17" t="s">
        <v>6353</v>
      </c>
      <c r="I17">
        <f>CORREL(IMDB_Movies!H:H,IMDB_Movies!I:I)</f>
        <v>0.22311559394415426</v>
      </c>
      <c r="J17" t="s">
        <v>6354</v>
      </c>
    </row>
    <row r="18" spans="1:10" x14ac:dyDescent="0.45">
      <c r="A18" s="2" t="s">
        <v>1510</v>
      </c>
      <c r="B18">
        <v>7.5</v>
      </c>
    </row>
    <row r="19" spans="1:10" x14ac:dyDescent="0.45">
      <c r="A19" s="2" t="s">
        <v>2359</v>
      </c>
      <c r="B19">
        <v>7.5</v>
      </c>
    </row>
    <row r="20" spans="1:10" x14ac:dyDescent="0.45">
      <c r="A20" s="2" t="s">
        <v>2177</v>
      </c>
      <c r="B20">
        <v>7.4</v>
      </c>
    </row>
    <row r="21" spans="1:10" x14ac:dyDescent="0.45">
      <c r="A21" s="2" t="s">
        <v>2385</v>
      </c>
      <c r="B21">
        <v>7.4</v>
      </c>
    </row>
    <row r="22" spans="1:10" x14ac:dyDescent="0.45">
      <c r="A22" s="2" t="s">
        <v>2270</v>
      </c>
      <c r="B22">
        <v>7.3</v>
      </c>
    </row>
    <row r="23" spans="1:10" x14ac:dyDescent="0.45">
      <c r="A23" s="2" t="s">
        <v>1589</v>
      </c>
      <c r="B23">
        <v>7.3</v>
      </c>
    </row>
    <row r="24" spans="1:10" x14ac:dyDescent="0.45">
      <c r="A24" s="2" t="s">
        <v>265</v>
      </c>
      <c r="B24">
        <v>7.2864864864864858</v>
      </c>
    </row>
    <row r="25" spans="1:10" x14ac:dyDescent="0.45">
      <c r="A25" s="2" t="s">
        <v>1102</v>
      </c>
      <c r="B25">
        <v>7.2374999999999998</v>
      </c>
    </row>
    <row r="26" spans="1:10" x14ac:dyDescent="0.45">
      <c r="A26" s="2" t="s">
        <v>1989</v>
      </c>
      <c r="B26">
        <v>7.2</v>
      </c>
    </row>
    <row r="27" spans="1:10" x14ac:dyDescent="0.45">
      <c r="A27" s="2" t="s">
        <v>1371</v>
      </c>
      <c r="B27">
        <v>7.1857142857142851</v>
      </c>
    </row>
    <row r="28" spans="1:10" x14ac:dyDescent="0.45">
      <c r="A28" s="2" t="s">
        <v>2123</v>
      </c>
      <c r="B28">
        <v>7.15</v>
      </c>
    </row>
    <row r="29" spans="1:10" x14ac:dyDescent="0.45">
      <c r="A29" s="2" t="s">
        <v>1320</v>
      </c>
      <c r="B29">
        <v>7.1</v>
      </c>
    </row>
    <row r="30" spans="1:10" x14ac:dyDescent="0.45">
      <c r="A30" s="2" t="s">
        <v>1858</v>
      </c>
      <c r="B30">
        <v>7.1</v>
      </c>
    </row>
    <row r="31" spans="1:10" x14ac:dyDescent="0.45">
      <c r="A31" s="2" t="s">
        <v>492</v>
      </c>
      <c r="B31">
        <v>7.0500000000000007</v>
      </c>
    </row>
    <row r="32" spans="1:10" x14ac:dyDescent="0.45">
      <c r="A32" s="2" t="s">
        <v>362</v>
      </c>
      <c r="B32">
        <v>7.0214285714285731</v>
      </c>
    </row>
    <row r="33" spans="1:2" x14ac:dyDescent="0.45">
      <c r="A33" s="2" t="s">
        <v>410</v>
      </c>
      <c r="B33">
        <v>6.95</v>
      </c>
    </row>
    <row r="34" spans="1:2" x14ac:dyDescent="0.45">
      <c r="A34" s="2" t="s">
        <v>1256</v>
      </c>
      <c r="B34">
        <v>6.9</v>
      </c>
    </row>
    <row r="35" spans="1:2" x14ac:dyDescent="0.45">
      <c r="A35" s="2" t="s">
        <v>897</v>
      </c>
      <c r="B35">
        <v>6.76</v>
      </c>
    </row>
    <row r="36" spans="1:2" x14ac:dyDescent="0.45">
      <c r="A36" s="2" t="s">
        <v>739</v>
      </c>
      <c r="B36">
        <v>6.7</v>
      </c>
    </row>
    <row r="37" spans="1:2" x14ac:dyDescent="0.45">
      <c r="A37" s="2" t="s">
        <v>1739</v>
      </c>
      <c r="B37">
        <v>6.6333333333333329</v>
      </c>
    </row>
    <row r="38" spans="1:2" x14ac:dyDescent="0.45">
      <c r="A38" s="2" t="s">
        <v>901</v>
      </c>
      <c r="B38">
        <v>6.5</v>
      </c>
    </row>
    <row r="39" spans="1:2" x14ac:dyDescent="0.45">
      <c r="A39" s="2" t="s">
        <v>11</v>
      </c>
      <c r="B39">
        <v>6.421436494730993</v>
      </c>
    </row>
    <row r="40" spans="1:2" x14ac:dyDescent="0.45">
      <c r="A40" s="2" t="s">
        <v>1060</v>
      </c>
      <c r="B40">
        <v>6</v>
      </c>
    </row>
    <row r="41" spans="1:2" x14ac:dyDescent="0.45">
      <c r="A41" s="2" t="s">
        <v>1798</v>
      </c>
      <c r="B41">
        <v>4.3</v>
      </c>
    </row>
    <row r="42" spans="1:2" x14ac:dyDescent="0.45">
      <c r="A42" s="2" t="s">
        <v>6344</v>
      </c>
      <c r="B42">
        <v>6.4623249669748954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850F-A784-4A14-9169-D80A0759CA4F}">
  <dimension ref="A1:E157"/>
  <sheetViews>
    <sheetView topLeftCell="A7" zoomScale="143" workbookViewId="0">
      <selection activeCell="E2" sqref="E2"/>
    </sheetView>
  </sheetViews>
  <sheetFormatPr defaultRowHeight="14.25" x14ac:dyDescent="0.45"/>
  <cols>
    <col min="2" max="2" width="13.19921875" style="6" customWidth="1"/>
    <col min="3" max="3" width="12.46484375" bestFit="1" customWidth="1"/>
  </cols>
  <sheetData>
    <row r="1" spans="1:5" x14ac:dyDescent="0.45">
      <c r="A1" t="s">
        <v>6387</v>
      </c>
      <c r="B1" s="6" t="s">
        <v>6386</v>
      </c>
      <c r="C1" t="s">
        <v>6385</v>
      </c>
      <c r="D1" t="s">
        <v>6379</v>
      </c>
      <c r="E1" t="s">
        <v>6384</v>
      </c>
    </row>
    <row r="2" spans="1:5" x14ac:dyDescent="0.45">
      <c r="A2" cm="1">
        <f t="array" ref="A2:A157">_xlfn.UNIQUE(IMDB_Movies!B2:B3781)</f>
        <v>84</v>
      </c>
      <c r="B2" s="6">
        <f>COUNTIF(IMDB_Movies!B:B,A2)</f>
        <v>34</v>
      </c>
      <c r="C2" s="5">
        <f>AVERAGEIF(IMDB_Movies!B:B,A2,IMDB_Movies!G:G)</f>
        <v>5.8294117647058821</v>
      </c>
      <c r="D2" cm="1">
        <f t="array" ref="D2">MEDIAN(IF(ISNUMBER(SEARCH($A2,IMDB_Movies!$B:$B)),IMDB_Movies!$G:$G))</f>
        <v>5.9</v>
      </c>
      <c r="E2" s="5" cm="1">
        <f t="array" ref="E2">_xlfn.STDEV.P(IF(ISNUMBER(SEARCH($A2,IMDB_Movies!$B:$B)),IMDB_Movies!$G:$G))</f>
        <v>1.0021697140716628</v>
      </c>
    </row>
    <row r="3" spans="1:5" x14ac:dyDescent="0.45">
      <c r="A3">
        <v>88</v>
      </c>
      <c r="B3" s="6">
        <f>COUNTIF(IMDB_Movies!B:B,A3)</f>
        <v>69</v>
      </c>
      <c r="C3" s="5">
        <f>AVERAGEIF(IMDB_Movies!B:B,A3,IMDB_Movies!G:G)</f>
        <v>6.0434782608695672</v>
      </c>
      <c r="D3" cm="1">
        <f t="array" ref="D3">MEDIAN(IF(ISNUMBER(SEARCH($A3,IMDB_Movies!$B:$B)),IMDB_Movies!$G:$G))</f>
        <v>6.1</v>
      </c>
      <c r="E3" s="5" cm="1">
        <f t="array" ref="E3">_xlfn.STDEV.P(IF(ISNUMBER(SEARCH($A3,IMDB_Movies!$B:$B)),IMDB_Movies!$G:$G))</f>
        <v>1.2857342173571371</v>
      </c>
    </row>
    <row r="4" spans="1:5" x14ac:dyDescent="0.45">
      <c r="A4">
        <v>81</v>
      </c>
      <c r="B4" s="6">
        <f>COUNTIF(IMDB_Movies!B:B,A4)</f>
        <v>26</v>
      </c>
      <c r="C4" s="5">
        <f>AVERAGEIF(IMDB_Movies!B:B,A4,IMDB_Movies!G:G)</f>
        <v>6.338461538461539</v>
      </c>
      <c r="D4" cm="1">
        <f t="array" ref="D4">MEDIAN(IF(ISNUMBER(SEARCH($A4,IMDB_Movies!$B:$B)),IMDB_Movies!$G:$G))</f>
        <v>6.4</v>
      </c>
      <c r="E4" s="5" cm="1">
        <f t="array" ref="E4">_xlfn.STDEV.P(IF(ISNUMBER(SEARCH($A4,IMDB_Movies!$B:$B)),IMDB_Movies!$G:$G))</f>
        <v>1.0920588778049398</v>
      </c>
    </row>
    <row r="5" spans="1:5" x14ac:dyDescent="0.45">
      <c r="A5">
        <v>98</v>
      </c>
      <c r="B5" s="6">
        <f>COUNTIF(IMDB_Movies!B:B,A5)</f>
        <v>105</v>
      </c>
      <c r="C5" s="5">
        <f>AVERAGEIF(IMDB_Movies!B:B,A5,IMDB_Movies!G:G)</f>
        <v>6.299999999999998</v>
      </c>
      <c r="D5" cm="1">
        <f t="array" ref="D5">MEDIAN(IF(ISNUMBER(SEARCH($A5,IMDB_Movies!$B:$B)),IMDB_Movies!$G:$G))</f>
        <v>6.3</v>
      </c>
      <c r="E5" s="5" cm="1">
        <f t="array" ref="E5">_xlfn.STDEV.P(IF(ISNUMBER(SEARCH($A5,IMDB_Movies!$B:$B)),IMDB_Movies!$G:$G))</f>
        <v>0.91370517283047792</v>
      </c>
    </row>
    <row r="6" spans="1:5" x14ac:dyDescent="0.45">
      <c r="A6">
        <v>100</v>
      </c>
      <c r="B6" s="6">
        <f>COUNTIF(IMDB_Movies!B:B,A6)</f>
        <v>108</v>
      </c>
      <c r="C6" s="5">
        <f>AVERAGEIF(IMDB_Movies!B:B,A6,IMDB_Movies!G:G)</f>
        <v>6.1324074074074097</v>
      </c>
      <c r="D6" cm="1">
        <f t="array" ref="D6">MEDIAN(IF(ISNUMBER(SEARCH($A6,IMDB_Movies!$B:$B)),IMDB_Movies!$G:$G))</f>
        <v>6.3</v>
      </c>
      <c r="E6" s="5" cm="1">
        <f t="array" ref="E6">_xlfn.STDEV.P(IF(ISNUMBER(SEARCH($A6,IMDB_Movies!$B:$B)),IMDB_Movies!$G:$G))</f>
        <v>1.0835323495575457</v>
      </c>
    </row>
    <row r="7" spans="1:5" x14ac:dyDescent="0.45">
      <c r="A7">
        <v>101</v>
      </c>
      <c r="B7" s="6">
        <f>COUNTIF(IMDB_Movies!B:B,A7)</f>
        <v>110</v>
      </c>
      <c r="C7" s="5">
        <f>AVERAGEIF(IMDB_Movies!B:B,A7,IMDB_Movies!G:G)</f>
        <v>6.2945454545454567</v>
      </c>
      <c r="D7" cm="1">
        <f t="array" ref="D7">MEDIAN(IF(ISNUMBER(SEARCH($A7,IMDB_Movies!$B:$B)),IMDB_Movies!$G:$G))</f>
        <v>6.35</v>
      </c>
      <c r="E7" s="5" cm="1">
        <f t="array" ref="E7">_xlfn.STDEV.P(IF(ISNUMBER(SEARCH($A7,IMDB_Movies!$B:$B)),IMDB_Movies!$G:$G))</f>
        <v>0.93203944158019802</v>
      </c>
    </row>
    <row r="8" spans="1:5" x14ac:dyDescent="0.45">
      <c r="A8">
        <v>112</v>
      </c>
      <c r="B8" s="6">
        <f>COUNTIF(IMDB_Movies!B:B,A8)</f>
        <v>69</v>
      </c>
      <c r="C8" s="5">
        <f>AVERAGEIF(IMDB_Movies!B:B,A8,IMDB_Movies!G:G)</f>
        <v>6.8014492753623186</v>
      </c>
      <c r="D8" cm="1">
        <f t="array" ref="D8">MEDIAN(IF(ISNUMBER(SEARCH($A8,IMDB_Movies!$B:$B)),IMDB_Movies!$G:$G))</f>
        <v>6.8</v>
      </c>
      <c r="E8" s="5" cm="1">
        <f t="array" ref="E8">_xlfn.STDEV.P(IF(ISNUMBER(SEARCH($A8,IMDB_Movies!$B:$B)),IMDB_Movies!$G:$G))</f>
        <v>0.75094003960315692</v>
      </c>
    </row>
    <row r="9" spans="1:5" x14ac:dyDescent="0.45">
      <c r="A9">
        <v>145</v>
      </c>
      <c r="B9" s="6">
        <f>COUNTIF(IMDB_Movies!B:B,A9)</f>
        <v>10</v>
      </c>
      <c r="C9" s="5">
        <f>AVERAGEIF(IMDB_Movies!B:B,A9,IMDB_Movies!G:G)</f>
        <v>7.3999999999999986</v>
      </c>
      <c r="D9" cm="1">
        <f t="array" ref="D9">MEDIAN(IF(ISNUMBER(SEARCH($A9,IMDB_Movies!$B:$B)),IMDB_Movies!$G:$G))</f>
        <v>7.3</v>
      </c>
      <c r="E9" s="5" cm="1">
        <f t="array" ref="E9">_xlfn.STDEV.P(IF(ISNUMBER(SEARCH($A9,IMDB_Movies!$B:$B)),IMDB_Movies!$G:$G))</f>
        <v>0.57096409694480799</v>
      </c>
    </row>
    <row r="10" spans="1:5" x14ac:dyDescent="0.45">
      <c r="A10">
        <v>97</v>
      </c>
      <c r="B10" s="6">
        <f>COUNTIF(IMDB_Movies!B:B,A10)</f>
        <v>94</v>
      </c>
      <c r="C10" s="5">
        <f>AVERAGEIF(IMDB_Movies!B:B,A10,IMDB_Movies!G:G)</f>
        <v>6.1223404255319149</v>
      </c>
      <c r="D10" cm="1">
        <f t="array" ref="D10">MEDIAN(IF(ISNUMBER(SEARCH($A10,IMDB_Movies!$B:$B)),IMDB_Movies!$G:$G))</f>
        <v>6.3</v>
      </c>
      <c r="E10" s="5" cm="1">
        <f t="array" ref="E10">_xlfn.STDEV.P(IF(ISNUMBER(SEARCH($A10,IMDB_Movies!$B:$B)),IMDB_Movies!$G:$G))</f>
        <v>1.1610502457388219</v>
      </c>
    </row>
    <row r="11" spans="1:5" x14ac:dyDescent="0.45">
      <c r="A11">
        <v>92</v>
      </c>
      <c r="B11" s="6">
        <f>COUNTIF(IMDB_Movies!B:B,A11)</f>
        <v>73</v>
      </c>
      <c r="C11" s="5">
        <f>AVERAGEIF(IMDB_Movies!B:B,A11,IMDB_Movies!G:G)</f>
        <v>6.0369863013698621</v>
      </c>
      <c r="D11" cm="1">
        <f t="array" ref="D11">MEDIAN(IF(ISNUMBER(SEARCH($A11,IMDB_Movies!$B:$B)),IMDB_Movies!$G:$G))</f>
        <v>6.2</v>
      </c>
      <c r="E11" s="5" cm="1">
        <f t="array" ref="E11">_xlfn.STDEV.P(IF(ISNUMBER(SEARCH($A11,IMDB_Movies!$B:$B)),IMDB_Movies!$G:$G))</f>
        <v>1.1365444704600602</v>
      </c>
    </row>
    <row r="12" spans="1:5" x14ac:dyDescent="0.45">
      <c r="A12">
        <v>111</v>
      </c>
      <c r="B12" s="6">
        <f>COUNTIF(IMDB_Movies!B:B,A12)</f>
        <v>57</v>
      </c>
      <c r="C12" s="5">
        <f>AVERAGEIF(IMDB_Movies!B:B,A12,IMDB_Movies!G:G)</f>
        <v>6.7947368421052641</v>
      </c>
      <c r="D12" cm="1">
        <f t="array" ref="D12">MEDIAN(IF(ISNUMBER(SEARCH($A12,IMDB_Movies!$B:$B)),IMDB_Movies!$G:$G))</f>
        <v>6.8</v>
      </c>
      <c r="E12" s="5" cm="1">
        <f t="array" ref="E12">_xlfn.STDEV.P(IF(ISNUMBER(SEARCH($A12,IMDB_Movies!$B:$B)),IMDB_Movies!$G:$G))</f>
        <v>0.69419170531658358</v>
      </c>
    </row>
    <row r="13" spans="1:5" x14ac:dyDescent="0.45">
      <c r="A13">
        <v>83</v>
      </c>
      <c r="B13" s="6">
        <f>COUNTIF(IMDB_Movies!B:B,A13)</f>
        <v>24</v>
      </c>
      <c r="C13" s="5">
        <f>AVERAGEIF(IMDB_Movies!B:B,A13,IMDB_Movies!G:G)</f>
        <v>5.5874999999999986</v>
      </c>
      <c r="D13" cm="1">
        <f t="array" ref="D13">MEDIAN(IF(ISNUMBER(SEARCH($A13,IMDB_Movies!$B:$B)),IMDB_Movies!$G:$G))</f>
        <v>5.7</v>
      </c>
      <c r="E13" s="5" cm="1">
        <f t="array" ref="E13">_xlfn.STDEV.P(IF(ISNUMBER(SEARCH($A13,IMDB_Movies!$B:$B)),IMDB_Movies!$G:$G))</f>
        <v>1.1436782764396662</v>
      </c>
    </row>
    <row r="14" spans="1:5" x14ac:dyDescent="0.45">
      <c r="A14">
        <v>86</v>
      </c>
      <c r="B14" s="6">
        <f>COUNTIF(IMDB_Movies!B:B,A14)</f>
        <v>45</v>
      </c>
      <c r="C14" s="5">
        <f>AVERAGEIF(IMDB_Movies!B:B,A14,IMDB_Movies!G:G)</f>
        <v>5.8688888888888897</v>
      </c>
      <c r="D14" cm="1">
        <f t="array" ref="D14">MEDIAN(IF(ISNUMBER(SEARCH($A14,IMDB_Movies!$B:$B)),IMDB_Movies!$G:$G))</f>
        <v>6.1</v>
      </c>
      <c r="E14" s="5" cm="1">
        <f t="array" ref="E14">_xlfn.STDEV.P(IF(ISNUMBER(SEARCH($A14,IMDB_Movies!$B:$B)),IMDB_Movies!$G:$G))</f>
        <v>1.0070956947297203</v>
      </c>
    </row>
    <row r="15" spans="1:5" x14ac:dyDescent="0.45">
      <c r="A15">
        <v>90</v>
      </c>
      <c r="B15" s="6">
        <f>COUNTIF(IMDB_Movies!B:B,A15)</f>
        <v>97</v>
      </c>
      <c r="C15" s="5">
        <f>AVERAGEIF(IMDB_Movies!B:B,A15,IMDB_Movies!G:G)</f>
        <v>6.1979381443298998</v>
      </c>
      <c r="D15" cm="1">
        <f t="array" ref="D15">MEDIAN(IF(ISNUMBER(SEARCH($A15,IMDB_Movies!$B:$B)),IMDB_Movies!$G:$G))</f>
        <v>6.35</v>
      </c>
      <c r="E15" s="5" cm="1">
        <f t="array" ref="E15">_xlfn.STDEV.P(IF(ISNUMBER(SEARCH($A15,IMDB_Movies!$B:$B)),IMDB_Movies!$G:$G))</f>
        <v>1.0683064325850082</v>
      </c>
    </row>
    <row r="16" spans="1:5" x14ac:dyDescent="0.45">
      <c r="A16">
        <v>122</v>
      </c>
      <c r="B16" s="6">
        <f>COUNTIF(IMDB_Movies!B:B,A16)</f>
        <v>45</v>
      </c>
      <c r="C16" s="5">
        <f>AVERAGEIF(IMDB_Movies!B:B,A16,IMDB_Movies!G:G)</f>
        <v>6.9488888888888898</v>
      </c>
      <c r="D16" cm="1">
        <f t="array" ref="D16">MEDIAN(IF(ISNUMBER(SEARCH($A16,IMDB_Movies!$B:$B)),IMDB_Movies!$G:$G))</f>
        <v>6.9</v>
      </c>
      <c r="E16" s="5" cm="1">
        <f t="array" ref="E16">_xlfn.STDEV.P(IF(ISNUMBER(SEARCH($A16,IMDB_Movies!$B:$B)),IMDB_Movies!$G:$G))</f>
        <v>0.75648961870593789</v>
      </c>
    </row>
    <row r="17" spans="1:5" x14ac:dyDescent="0.45">
      <c r="A17">
        <v>79</v>
      </c>
      <c r="B17" s="6">
        <f>COUNTIF(IMDB_Movies!B:B,A17)</f>
        <v>5</v>
      </c>
      <c r="C17" s="5">
        <f>AVERAGEIF(IMDB_Movies!B:B,A17,IMDB_Movies!G:G)</f>
        <v>6.2799999999999994</v>
      </c>
      <c r="D17" cm="1">
        <f t="array" ref="D17">MEDIAN(IF(ISNUMBER(SEARCH($A17,IMDB_Movies!$B:$B)),IMDB_Movies!$G:$G))</f>
        <v>6.1</v>
      </c>
      <c r="E17" s="5" cm="1">
        <f t="array" ref="E17">_xlfn.STDEV.P(IF(ISNUMBER(SEARCH($A17,IMDB_Movies!$B:$B)),IMDB_Movies!$G:$G))</f>
        <v>0.48332183894378272</v>
      </c>
    </row>
    <row r="18" spans="1:5" x14ac:dyDescent="0.45">
      <c r="A18">
        <v>77</v>
      </c>
      <c r="B18" s="6">
        <f>COUNTIF(IMDB_Movies!B:B,A18)</f>
        <v>7</v>
      </c>
      <c r="C18" s="5">
        <f>AVERAGEIF(IMDB_Movies!B:B,A18,IMDB_Movies!G:G)</f>
        <v>5.3857142857142852</v>
      </c>
      <c r="D18" cm="1">
        <f t="array" ref="D18">MEDIAN(IF(ISNUMBER(SEARCH($A18,IMDB_Movies!$B:$B)),IMDB_Movies!$G:$G))</f>
        <v>6</v>
      </c>
      <c r="E18" s="5" cm="1">
        <f t="array" ref="E18">_xlfn.STDEV.P(IF(ISNUMBER(SEARCH($A18,IMDB_Movies!$B:$B)),IMDB_Movies!$G:$G))</f>
        <v>1.4270750540446511</v>
      </c>
    </row>
    <row r="19" spans="1:5" x14ac:dyDescent="0.45">
      <c r="A19">
        <v>85</v>
      </c>
      <c r="B19" s="6">
        <f>COUNTIF(IMDB_Movies!B:B,A19)</f>
        <v>39</v>
      </c>
      <c r="C19" s="5">
        <f>AVERAGEIF(IMDB_Movies!B:B,A19,IMDB_Movies!G:G)</f>
        <v>5.9512820512820515</v>
      </c>
      <c r="D19" cm="1">
        <f t="array" ref="D19">MEDIAN(IF(ISNUMBER(SEARCH($A19,IMDB_Movies!$B:$B)),IMDB_Movies!$G:$G))</f>
        <v>6.25</v>
      </c>
      <c r="E19" s="5" cm="1">
        <f t="array" ref="E19">_xlfn.STDEV.P(IF(ISNUMBER(SEARCH($A19,IMDB_Movies!$B:$B)),IMDB_Movies!$G:$G))</f>
        <v>1.2479483162375034</v>
      </c>
    </row>
    <row r="20" spans="1:5" x14ac:dyDescent="0.45">
      <c r="A20">
        <v>226</v>
      </c>
      <c r="B20" s="6">
        <f>COUNTIF(IMDB_Movies!B:B,A20)</f>
        <v>1</v>
      </c>
      <c r="C20" s="5">
        <f>AVERAGEIF(IMDB_Movies!B:B,A20,IMDB_Movies!G:G)</f>
        <v>8.1999999999999993</v>
      </c>
      <c r="D20" cm="1">
        <f t="array" ref="D20">MEDIAN(IF(ISNUMBER(SEARCH($A20,IMDB_Movies!$B:$B)),IMDB_Movies!$G:$G))</f>
        <v>8.1999999999999993</v>
      </c>
      <c r="E20" s="5" cm="1">
        <f t="array" ref="E20">_xlfn.STDEV.P(IF(ISNUMBER(SEARCH($A20,IMDB_Movies!$B:$B)),IMDB_Movies!$G:$G))</f>
        <v>0</v>
      </c>
    </row>
    <row r="21" spans="1:5" x14ac:dyDescent="0.45">
      <c r="A21">
        <v>95</v>
      </c>
      <c r="B21" s="6">
        <f>COUNTIF(IMDB_Movies!B:B,A21)</f>
        <v>96</v>
      </c>
      <c r="C21" s="5">
        <f>AVERAGEIF(IMDB_Movies!B:B,A21,IMDB_Movies!G:G)</f>
        <v>5.9531249999999991</v>
      </c>
      <c r="D21" cm="1">
        <f t="array" ref="D21">MEDIAN(IF(ISNUMBER(SEARCH($A21,IMDB_Movies!$B:$B)),IMDB_Movies!$G:$G))</f>
        <v>6.1</v>
      </c>
      <c r="E21" s="5" cm="1">
        <f t="array" ref="E21">_xlfn.STDEV.P(IF(ISNUMBER(SEARCH($A21,IMDB_Movies!$B:$B)),IMDB_Movies!$G:$G))</f>
        <v>1.1435057866539045</v>
      </c>
    </row>
    <row r="22" spans="1:5" x14ac:dyDescent="0.45">
      <c r="A22">
        <v>113</v>
      </c>
      <c r="B22" s="6">
        <f>COUNTIF(IMDB_Movies!B:B,A22)</f>
        <v>60</v>
      </c>
      <c r="C22" s="5">
        <f>AVERAGEIF(IMDB_Movies!B:B,A22,IMDB_Movies!G:G)</f>
        <v>6.5250000000000004</v>
      </c>
      <c r="D22" cm="1">
        <f t="array" ref="D22">MEDIAN(IF(ISNUMBER(SEARCH($A22,IMDB_Movies!$B:$B)),IMDB_Movies!$G:$G))</f>
        <v>6.55</v>
      </c>
      <c r="E22" s="5" cm="1">
        <f t="array" ref="E22">_xlfn.STDEV.P(IF(ISNUMBER(SEARCH($A22,IMDB_Movies!$B:$B)),IMDB_Movies!$G:$G))</f>
        <v>0.86902723394226333</v>
      </c>
    </row>
    <row r="23" spans="1:5" x14ac:dyDescent="0.45">
      <c r="A23">
        <v>109</v>
      </c>
      <c r="B23" s="6">
        <f>COUNTIF(IMDB_Movies!B:B,A23)</f>
        <v>78</v>
      </c>
      <c r="C23" s="5">
        <f>AVERAGEIF(IMDB_Movies!B:B,A23,IMDB_Movies!G:G)</f>
        <v>6.5115384615384642</v>
      </c>
      <c r="D23" cm="1">
        <f t="array" ref="D23">MEDIAN(IF(ISNUMBER(SEARCH($A23,IMDB_Movies!$B:$B)),IMDB_Movies!$G:$G))</f>
        <v>6.55</v>
      </c>
      <c r="E23" s="5" cm="1">
        <f t="array" ref="E23">_xlfn.STDEV.P(IF(ISNUMBER(SEARCH($A23,IMDB_Movies!$B:$B)),IMDB_Movies!$G:$G))</f>
        <v>0.73658616033536017</v>
      </c>
    </row>
    <row r="24" spans="1:5" x14ac:dyDescent="0.45">
      <c r="A24">
        <v>93</v>
      </c>
      <c r="B24" s="6">
        <f>COUNTIF(IMDB_Movies!B:B,A24)</f>
        <v>86</v>
      </c>
      <c r="C24" s="5">
        <f>AVERAGEIF(IMDB_Movies!B:B,A24,IMDB_Movies!G:G)</f>
        <v>5.8069767441860467</v>
      </c>
      <c r="D24" cm="1">
        <f t="array" ref="D24">MEDIAN(IF(ISNUMBER(SEARCH($A24,IMDB_Movies!$B:$B)),IMDB_Movies!$G:$G))</f>
        <v>6</v>
      </c>
      <c r="E24" s="5" cm="1">
        <f t="array" ref="E24">_xlfn.STDEV.P(IF(ISNUMBER(SEARCH($A24,IMDB_Movies!$B:$B)),IMDB_Movies!$G:$G))</f>
        <v>1.2587228785315558</v>
      </c>
    </row>
    <row r="25" spans="1:5" x14ac:dyDescent="0.45">
      <c r="A25">
        <v>103</v>
      </c>
      <c r="B25" s="6">
        <f>COUNTIF(IMDB_Movies!B:B,A25)</f>
        <v>81</v>
      </c>
      <c r="C25" s="5">
        <f>AVERAGEIF(IMDB_Movies!B:B,A25,IMDB_Movies!G:G)</f>
        <v>6.3555555555555578</v>
      </c>
      <c r="D25" cm="1">
        <f t="array" ref="D25">MEDIAN(IF(ISNUMBER(SEARCH($A25,IMDB_Movies!$B:$B)),IMDB_Movies!$G:$G))</f>
        <v>6.4</v>
      </c>
      <c r="E25" s="5" cm="1">
        <f t="array" ref="E25">_xlfn.STDEV.P(IF(ISNUMBER(SEARCH($A25,IMDB_Movies!$B:$B)),IMDB_Movies!$G:$G))</f>
        <v>0.85374989832436854</v>
      </c>
    </row>
    <row r="26" spans="1:5" x14ac:dyDescent="0.45">
      <c r="A26">
        <v>91</v>
      </c>
      <c r="B26" s="6">
        <f>COUNTIF(IMDB_Movies!B:B,A26)</f>
        <v>82</v>
      </c>
      <c r="C26" s="5">
        <f>AVERAGEIF(IMDB_Movies!B:B,A26,IMDB_Movies!G:G)</f>
        <v>5.9560975609756106</v>
      </c>
      <c r="D26" cm="1">
        <f t="array" ref="D26">MEDIAN(IF(ISNUMBER(SEARCH($A26,IMDB_Movies!$B:$B)),IMDB_Movies!$G:$G))</f>
        <v>6.05</v>
      </c>
      <c r="E26" s="5" cm="1">
        <f t="array" ref="E26">_xlfn.STDEV.P(IF(ISNUMBER(SEARCH($A26,IMDB_Movies!$B:$B)),IMDB_Movies!$G:$G))</f>
        <v>1.049982294969837</v>
      </c>
    </row>
    <row r="27" spans="1:5" x14ac:dyDescent="0.45">
      <c r="A27">
        <v>125</v>
      </c>
      <c r="B27" s="6">
        <f>COUNTIF(IMDB_Movies!B:B,A27)</f>
        <v>47</v>
      </c>
      <c r="C27" s="5">
        <f>AVERAGEIF(IMDB_Movies!B:B,A27,IMDB_Movies!G:G)</f>
        <v>6.7595744680851073</v>
      </c>
      <c r="D27" cm="1">
        <f t="array" ref="D27">MEDIAN(IF(ISNUMBER(SEARCH($A27,IMDB_Movies!$B:$B)),IMDB_Movies!$G:$G))</f>
        <v>6.9</v>
      </c>
      <c r="E27" s="5" cm="1">
        <f t="array" ref="E27">_xlfn.STDEV.P(IF(ISNUMBER(SEARCH($A27,IMDB_Movies!$B:$B)),IMDB_Movies!$G:$G))</f>
        <v>0.9092104534758787</v>
      </c>
    </row>
    <row r="28" spans="1:5" x14ac:dyDescent="0.45">
      <c r="A28">
        <v>120</v>
      </c>
      <c r="B28" s="6">
        <f>COUNTIF(IMDB_Movies!B:B,A28)</f>
        <v>62</v>
      </c>
      <c r="C28" s="5">
        <f>AVERAGEIF(IMDB_Movies!B:B,A28,IMDB_Movies!G:G)</f>
        <v>6.8854838709677448</v>
      </c>
      <c r="D28" cm="1">
        <f t="array" ref="D28">MEDIAN(IF(ISNUMBER(SEARCH($A28,IMDB_Movies!$B:$B)),IMDB_Movies!$G:$G))</f>
        <v>7</v>
      </c>
      <c r="E28" s="5" cm="1">
        <f t="array" ref="E28">_xlfn.STDEV.P(IF(ISNUMBER(SEARCH($A28,IMDB_Movies!$B:$B)),IMDB_Movies!$G:$G))</f>
        <v>0.98976158324885788</v>
      </c>
    </row>
    <row r="29" spans="1:5" x14ac:dyDescent="0.45">
      <c r="A29">
        <v>108</v>
      </c>
      <c r="B29" s="6">
        <f>COUNTIF(IMDB_Movies!B:B,A29)</f>
        <v>74</v>
      </c>
      <c r="C29" s="5">
        <f>AVERAGEIF(IMDB_Movies!B:B,A29,IMDB_Movies!G:G)</f>
        <v>6.5905405405405393</v>
      </c>
      <c r="D29" cm="1">
        <f t="array" ref="D29">MEDIAN(IF(ISNUMBER(SEARCH($A29,IMDB_Movies!$B:$B)),IMDB_Movies!$G:$G))</f>
        <v>6.5</v>
      </c>
      <c r="E29" s="5" cm="1">
        <f t="array" ref="E29">_xlfn.STDEV.P(IF(ISNUMBER(SEARCH($A29,IMDB_Movies!$B:$B)),IMDB_Movies!$G:$G))</f>
        <v>0.81026670932994005</v>
      </c>
    </row>
    <row r="30" spans="1:5" x14ac:dyDescent="0.45">
      <c r="A30">
        <v>130</v>
      </c>
      <c r="B30" s="6">
        <f>COUNTIF(IMDB_Movies!B:B,A30)</f>
        <v>34</v>
      </c>
      <c r="C30" s="5">
        <f>AVERAGEIF(IMDB_Movies!B:B,A30,IMDB_Movies!G:G)</f>
        <v>6.8911764705882339</v>
      </c>
      <c r="D30" cm="1">
        <f t="array" ref="D30">MEDIAN(IF(ISNUMBER(SEARCH($A30,IMDB_Movies!$B:$B)),IMDB_Movies!$G:$G))</f>
        <v>6.9</v>
      </c>
      <c r="E30" s="5" cm="1">
        <f t="array" ref="E30">_xlfn.STDEV.P(IF(ISNUMBER(SEARCH($A30,IMDB_Movies!$B:$B)),IMDB_Movies!$G:$G))</f>
        <v>0.77169319073246934</v>
      </c>
    </row>
    <row r="31" spans="1:5" x14ac:dyDescent="0.45">
      <c r="A31">
        <v>106</v>
      </c>
      <c r="B31" s="6">
        <f>COUNTIF(IMDB_Movies!B:B,A31)</f>
        <v>89</v>
      </c>
      <c r="C31" s="5">
        <f>AVERAGEIF(IMDB_Movies!B:B,A31,IMDB_Movies!G:G)</f>
        <v>6.5314606741573051</v>
      </c>
      <c r="D31" cm="1">
        <f t="array" ref="D31">MEDIAN(IF(ISNUMBER(SEARCH($A31,IMDB_Movies!$B:$B)),IMDB_Movies!$G:$G))</f>
        <v>6.6</v>
      </c>
      <c r="E31" s="5" cm="1">
        <f t="array" ref="E31">_xlfn.STDEV.P(IF(ISNUMBER(SEARCH($A31,IMDB_Movies!$B:$B)),IMDB_Movies!$G:$G))</f>
        <v>0.74026953876711454</v>
      </c>
    </row>
    <row r="32" spans="1:5" x14ac:dyDescent="0.45">
      <c r="A32">
        <v>110</v>
      </c>
      <c r="B32" s="6">
        <f>COUNTIF(IMDB_Movies!B:B,A32)</f>
        <v>81</v>
      </c>
      <c r="C32" s="5">
        <f>AVERAGEIF(IMDB_Movies!B:B,A32,IMDB_Movies!G:G)</f>
        <v>6.4246913580246936</v>
      </c>
      <c r="D32" cm="1">
        <f t="array" ref="D32">MEDIAN(IF(ISNUMBER(SEARCH($A32,IMDB_Movies!$B:$B)),IMDB_Movies!$G:$G))</f>
        <v>6.6</v>
      </c>
      <c r="E32" s="5" cm="1">
        <f t="array" ref="E32">_xlfn.STDEV.P(IF(ISNUMBER(SEARCH($A32,IMDB_Movies!$B:$B)),IMDB_Movies!$G:$G))</f>
        <v>0.94366384266325187</v>
      </c>
    </row>
    <row r="33" spans="1:5" x14ac:dyDescent="0.45">
      <c r="A33">
        <v>129</v>
      </c>
      <c r="B33" s="6">
        <f>COUNTIF(IMDB_Movies!B:B,A33)</f>
        <v>36</v>
      </c>
      <c r="C33" s="5">
        <f>AVERAGEIF(IMDB_Movies!B:B,A33,IMDB_Movies!G:G)</f>
        <v>6.8472222222222223</v>
      </c>
      <c r="D33" cm="1">
        <f t="array" ref="D33">MEDIAN(IF(ISNUMBER(SEARCH($A33,IMDB_Movies!$B:$B)),IMDB_Movies!$G:$G))</f>
        <v>6.9</v>
      </c>
      <c r="E33" s="5" cm="1">
        <f t="array" ref="E33">_xlfn.STDEV.P(IF(ISNUMBER(SEARCH($A33,IMDB_Movies!$B:$B)),IMDB_Movies!$G:$G))</f>
        <v>0.86038948257657322</v>
      </c>
    </row>
    <row r="34" spans="1:5" x14ac:dyDescent="0.45">
      <c r="A34">
        <v>148</v>
      </c>
      <c r="B34" s="6">
        <f>COUNTIF(IMDB_Movies!B:B,A34)</f>
        <v>9</v>
      </c>
      <c r="C34" s="5">
        <f>AVERAGEIF(IMDB_Movies!B:B,A34,IMDB_Movies!G:G)</f>
        <v>7.5555555555555571</v>
      </c>
      <c r="D34" cm="1">
        <f t="array" ref="D34">MEDIAN(IF(ISNUMBER(SEARCH($A34,IMDB_Movies!$B:$B)),IMDB_Movies!$G:$G))</f>
        <v>7.9</v>
      </c>
      <c r="E34" s="5" cm="1">
        <f t="array" ref="E34">_xlfn.STDEV.P(IF(ISNUMBER(SEARCH($A34,IMDB_Movies!$B:$B)),IMDB_Movies!$G:$G))</f>
        <v>0.75881649239839433</v>
      </c>
    </row>
    <row r="35" spans="1:5" x14ac:dyDescent="0.45">
      <c r="A35">
        <v>94</v>
      </c>
      <c r="B35" s="6">
        <f>COUNTIF(IMDB_Movies!B:B,A35)</f>
        <v>84</v>
      </c>
      <c r="C35" s="5">
        <f>AVERAGEIF(IMDB_Movies!B:B,A35,IMDB_Movies!G:G)</f>
        <v>5.9726190476190499</v>
      </c>
      <c r="D35" cm="1">
        <f t="array" ref="D35">MEDIAN(IF(ISNUMBER(SEARCH($A35,IMDB_Movies!$B:$B)),IMDB_Movies!$G:$G))</f>
        <v>6.1</v>
      </c>
      <c r="E35" s="5" cm="1">
        <f t="array" ref="E35">_xlfn.STDEV.P(IF(ISNUMBER(SEARCH($A35,IMDB_Movies!$B:$B)),IMDB_Movies!$G:$G))</f>
        <v>1.0765784191049041</v>
      </c>
    </row>
    <row r="36" spans="1:5" x14ac:dyDescent="0.45">
      <c r="A36">
        <v>132</v>
      </c>
      <c r="B36" s="6">
        <f>COUNTIF(IMDB_Movies!B:B,A36)</f>
        <v>31</v>
      </c>
      <c r="C36" s="5">
        <f>AVERAGEIF(IMDB_Movies!B:B,A36,IMDB_Movies!G:G)</f>
        <v>6.9774193548387089</v>
      </c>
      <c r="D36" cm="1">
        <f t="array" ref="D36">MEDIAN(IF(ISNUMBER(SEARCH($A36,IMDB_Movies!$B:$B)),IMDB_Movies!$G:$G))</f>
        <v>6.8</v>
      </c>
      <c r="E36" s="5" cm="1">
        <f t="array" ref="E36">_xlfn.STDEV.P(IF(ISNUMBER(SEARCH($A36,IMDB_Movies!$B:$B)),IMDB_Movies!$G:$G))</f>
        <v>0.59930587667645852</v>
      </c>
    </row>
    <row r="37" spans="1:5" x14ac:dyDescent="0.45">
      <c r="A37">
        <v>133</v>
      </c>
      <c r="B37" s="6">
        <f>COUNTIF(IMDB_Movies!B:B,A37)</f>
        <v>25</v>
      </c>
      <c r="C37" s="5">
        <f>AVERAGEIF(IMDB_Movies!B:B,A37,IMDB_Movies!G:G)</f>
        <v>7.1639999999999988</v>
      </c>
      <c r="D37" cm="1">
        <f t="array" ref="D37">MEDIAN(IF(ISNUMBER(SEARCH($A37,IMDB_Movies!$B:$B)),IMDB_Movies!$G:$G))</f>
        <v>7.3</v>
      </c>
      <c r="E37" s="5" cm="1">
        <f t="array" ref="E37">_xlfn.STDEV.P(IF(ISNUMBER(SEARCH($A37,IMDB_Movies!$B:$B)),IMDB_Movies!$G:$G))</f>
        <v>0.78173141167540106</v>
      </c>
    </row>
    <row r="38" spans="1:5" x14ac:dyDescent="0.45">
      <c r="A38">
        <v>80</v>
      </c>
      <c r="B38" s="6">
        <f>COUNTIF(IMDB_Movies!B:B,A38)</f>
        <v>22</v>
      </c>
      <c r="C38" s="5">
        <f>AVERAGEIF(IMDB_Movies!B:B,A38,IMDB_Movies!G:G)</f>
        <v>6.4090909090909074</v>
      </c>
      <c r="D38" cm="1">
        <f t="array" ref="D38">MEDIAN(IF(ISNUMBER(SEARCH($A38,IMDB_Movies!$B:$B)),IMDB_Movies!$G:$G))</f>
        <v>6.9</v>
      </c>
      <c r="E38" s="5" cm="1">
        <f t="array" ref="E38">_xlfn.STDEV.P(IF(ISNUMBER(SEARCH($A38,IMDB_Movies!$B:$B)),IMDB_Movies!$G:$G))</f>
        <v>1.3876438864332516</v>
      </c>
    </row>
    <row r="39" spans="1:5" x14ac:dyDescent="0.45">
      <c r="A39">
        <v>87</v>
      </c>
      <c r="B39" s="6">
        <f>COUNTIF(IMDB_Movies!B:B,A39)</f>
        <v>47</v>
      </c>
      <c r="C39" s="5">
        <f>AVERAGEIF(IMDB_Movies!B:B,A39,IMDB_Movies!G:G)</f>
        <v>5.7595744680851064</v>
      </c>
      <c r="D39" cm="1">
        <f t="array" ref="D39">MEDIAN(IF(ISNUMBER(SEARCH($A39,IMDB_Movies!$B:$B)),IMDB_Movies!$G:$G))</f>
        <v>5.6</v>
      </c>
      <c r="E39" s="5" cm="1">
        <f t="array" ref="E39">_xlfn.STDEV.P(IF(ISNUMBER(SEARCH($A39,IMDB_Movies!$B:$B)),IMDB_Movies!$G:$G))</f>
        <v>1.1867248932344092</v>
      </c>
    </row>
    <row r="40" spans="1:5" x14ac:dyDescent="0.45">
      <c r="A40">
        <v>96</v>
      </c>
      <c r="B40" s="6">
        <f>COUNTIF(IMDB_Movies!B:B,A40)</f>
        <v>87</v>
      </c>
      <c r="C40" s="5">
        <f>AVERAGEIF(IMDB_Movies!B:B,A40,IMDB_Movies!G:G)</f>
        <v>6.1275862068965523</v>
      </c>
      <c r="D40" cm="1">
        <f t="array" ref="D40">MEDIAN(IF(ISNUMBER(SEARCH($A40,IMDB_Movies!$B:$B)),IMDB_Movies!$G:$G))</f>
        <v>6.2</v>
      </c>
      <c r="E40" s="5" cm="1">
        <f t="array" ref="E40">_xlfn.STDEV.P(IF(ISNUMBER(SEARCH($A40,IMDB_Movies!$B:$B)),IMDB_Movies!$G:$G))</f>
        <v>0.96971642676976233</v>
      </c>
    </row>
    <row r="41" spans="1:5" x14ac:dyDescent="0.45">
      <c r="A41">
        <v>175</v>
      </c>
      <c r="B41" s="6">
        <f>COUNTIF(IMDB_Movies!B:B,A41)</f>
        <v>2</v>
      </c>
      <c r="C41" s="5">
        <f>AVERAGEIF(IMDB_Movies!B:B,A41,IMDB_Movies!G:G)</f>
        <v>8.3000000000000007</v>
      </c>
      <c r="D41" cm="1">
        <f t="array" ref="D41">MEDIAN(IF(ISNUMBER(SEARCH($A41,IMDB_Movies!$B:$B)),IMDB_Movies!$G:$G))</f>
        <v>8.3000000000000007</v>
      </c>
      <c r="E41" s="5" cm="1">
        <f t="array" ref="E41">_xlfn.STDEV.P(IF(ISNUMBER(SEARCH($A41,IMDB_Movies!$B:$B)),IMDB_Movies!$G:$G))</f>
        <v>0.89999999999998548</v>
      </c>
    </row>
    <row r="42" spans="1:5" x14ac:dyDescent="0.45">
      <c r="A42">
        <v>215</v>
      </c>
      <c r="B42" s="6">
        <f>COUNTIF(IMDB_Movies!B:B,A42)</f>
        <v>3</v>
      </c>
      <c r="C42" s="5">
        <f>AVERAGEIF(IMDB_Movies!B:B,A42,IMDB_Movies!G:G)</f>
        <v>7.8</v>
      </c>
      <c r="D42" cm="1">
        <f t="array" ref="D42">MEDIAN(IF(ISNUMBER(SEARCH($A42,IMDB_Movies!$B:$B)),IMDB_Movies!$G:$G))</f>
        <v>7.7</v>
      </c>
      <c r="E42" s="5" cm="1">
        <f t="array" ref="E42">_xlfn.STDEV.P(IF(ISNUMBER(SEARCH($A42,IMDB_Movies!$B:$B)),IMDB_Movies!$G:$G))</f>
        <v>0.21602468994692861</v>
      </c>
    </row>
    <row r="43" spans="1:5" x14ac:dyDescent="0.45">
      <c r="A43">
        <v>89</v>
      </c>
      <c r="B43" s="6">
        <f>COUNTIF(IMDB_Movies!B:B,A43)</f>
        <v>62</v>
      </c>
      <c r="C43" s="5">
        <f>AVERAGEIF(IMDB_Movies!B:B,A43,IMDB_Movies!G:G)</f>
        <v>5.941935483870969</v>
      </c>
      <c r="D43" cm="1">
        <f t="array" ref="D43">MEDIAN(IF(ISNUMBER(SEARCH($A43,IMDB_Movies!$B:$B)),IMDB_Movies!$G:$G))</f>
        <v>6.1</v>
      </c>
      <c r="E43" s="5" cm="1">
        <f t="array" ref="E43">_xlfn.STDEV.P(IF(ISNUMBER(SEARCH($A43,IMDB_Movies!$B:$B)),IMDB_Movies!$G:$G))</f>
        <v>1.4094272620822152</v>
      </c>
    </row>
    <row r="44" spans="1:5" x14ac:dyDescent="0.45">
      <c r="A44">
        <v>138</v>
      </c>
      <c r="B44" s="6">
        <f>COUNTIF(IMDB_Movies!B:B,A44)</f>
        <v>19</v>
      </c>
      <c r="C44" s="5">
        <f>AVERAGEIF(IMDB_Movies!B:B,A44,IMDB_Movies!G:G)</f>
        <v>7.1315789473684195</v>
      </c>
      <c r="D44" cm="1">
        <f t="array" ref="D44">MEDIAN(IF(ISNUMBER(SEARCH($A44,IMDB_Movies!$B:$B)),IMDB_Movies!$G:$G))</f>
        <v>7.3</v>
      </c>
      <c r="E44" s="5" cm="1">
        <f t="array" ref="E44">_xlfn.STDEV.P(IF(ISNUMBER(SEARCH($A44,IMDB_Movies!$B:$B)),IMDB_Movies!$G:$G))</f>
        <v>0.86331834195550394</v>
      </c>
    </row>
    <row r="45" spans="1:5" x14ac:dyDescent="0.45">
      <c r="A45">
        <v>174</v>
      </c>
      <c r="B45" s="6">
        <f>COUNTIF(IMDB_Movies!B:B,A45)</f>
        <v>3</v>
      </c>
      <c r="C45" s="5">
        <f>AVERAGEIF(IMDB_Movies!B:B,A45,IMDB_Movies!G:G)</f>
        <v>7.333333333333333</v>
      </c>
      <c r="D45" cm="1">
        <f t="array" ref="D45">MEDIAN(IF(ISNUMBER(SEARCH($A45,IMDB_Movies!$B:$B)),IMDB_Movies!$G:$G))</f>
        <v>7.4</v>
      </c>
      <c r="E45" s="5" cm="1">
        <f t="array" ref="E45">_xlfn.STDEV.P(IF(ISNUMBER(SEARCH($A45,IMDB_Movies!$B:$B)),IMDB_Movies!$G:$G))</f>
        <v>0.57348835113617525</v>
      </c>
    </row>
    <row r="46" spans="1:5" x14ac:dyDescent="0.45">
      <c r="A46">
        <v>78</v>
      </c>
      <c r="B46" s="6">
        <f>COUNTIF(IMDB_Movies!B:B,A46)</f>
        <v>8</v>
      </c>
      <c r="C46" s="5">
        <f>AVERAGEIF(IMDB_Movies!B:B,A46,IMDB_Movies!G:G)</f>
        <v>6.1124999999999998</v>
      </c>
      <c r="D46" cm="1">
        <f t="array" ref="D46">MEDIAN(IF(ISNUMBER(SEARCH($A46,IMDB_Movies!$B:$B)),IMDB_Movies!$G:$G))</f>
        <v>7.1</v>
      </c>
      <c r="E46" s="5" cm="1">
        <f t="array" ref="E46">_xlfn.STDEV.P(IF(ISNUMBER(SEARCH($A46,IMDB_Movies!$B:$B)),IMDB_Movies!$G:$G))</f>
        <v>1.2390677499188247</v>
      </c>
    </row>
    <row r="47" spans="1:5" x14ac:dyDescent="0.45">
      <c r="A47">
        <v>99</v>
      </c>
      <c r="B47" s="6">
        <f>COUNTIF(IMDB_Movies!B:B,A47)</f>
        <v>97</v>
      </c>
      <c r="C47" s="5">
        <f>AVERAGEIF(IMDB_Movies!B:B,A47,IMDB_Movies!G:G)</f>
        <v>6.0608247422680384</v>
      </c>
      <c r="D47" cm="1">
        <f t="array" ref="D47">MEDIAN(IF(ISNUMBER(SEARCH($A47,IMDB_Movies!$B:$B)),IMDB_Movies!$G:$G))</f>
        <v>6.1</v>
      </c>
      <c r="E47" s="5" cm="1">
        <f t="array" ref="E47">_xlfn.STDEV.P(IF(ISNUMBER(SEARCH($A47,IMDB_Movies!$B:$B)),IMDB_Movies!$G:$G))</f>
        <v>1.0157072292104263</v>
      </c>
    </row>
    <row r="48" spans="1:5" x14ac:dyDescent="0.45">
      <c r="A48">
        <v>139</v>
      </c>
      <c r="B48" s="6">
        <f>COUNTIF(IMDB_Movies!B:B,A48)</f>
        <v>18</v>
      </c>
      <c r="C48" s="5">
        <f>AVERAGEIF(IMDB_Movies!B:B,A48,IMDB_Movies!G:G)</f>
        <v>7.1111111111111125</v>
      </c>
      <c r="D48" cm="1">
        <f t="array" ref="D48">MEDIAN(IF(ISNUMBER(SEARCH($A48,IMDB_Movies!$B:$B)),IMDB_Movies!$G:$G))</f>
        <v>7.2</v>
      </c>
      <c r="E48" s="5" cm="1">
        <f t="array" ref="E48">_xlfn.STDEV.P(IF(ISNUMBER(SEARCH($A48,IMDB_Movies!$B:$B)),IMDB_Movies!$G:$G))</f>
        <v>0.58489209725563795</v>
      </c>
    </row>
    <row r="49" spans="1:5" x14ac:dyDescent="0.45">
      <c r="A49">
        <v>105</v>
      </c>
      <c r="B49" s="6">
        <f>COUNTIF(IMDB_Movies!B:B,A49)</f>
        <v>73</v>
      </c>
      <c r="C49" s="5">
        <f>AVERAGEIF(IMDB_Movies!B:B,A49,IMDB_Movies!G:G)</f>
        <v>6.3260273972602734</v>
      </c>
      <c r="D49" cm="1">
        <f t="array" ref="D49">MEDIAN(IF(ISNUMBER(SEARCH($A49,IMDB_Movies!$B:$B)),IMDB_Movies!$G:$G))</f>
        <v>6.4</v>
      </c>
      <c r="E49" s="5" cm="1">
        <f t="array" ref="E49">_xlfn.STDEV.P(IF(ISNUMBER(SEARCH($A49,IMDB_Movies!$B:$B)),IMDB_Movies!$G:$G))</f>
        <v>0.8746079195548303</v>
      </c>
    </row>
    <row r="50" spans="1:5" x14ac:dyDescent="0.45">
      <c r="A50">
        <v>127</v>
      </c>
      <c r="B50" s="6">
        <f>COUNTIF(IMDB_Movies!B:B,A50)</f>
        <v>32</v>
      </c>
      <c r="C50" s="5">
        <f>AVERAGEIF(IMDB_Movies!B:B,A50,IMDB_Movies!G:G)</f>
        <v>7.0937500000000009</v>
      </c>
      <c r="D50" cm="1">
        <f t="array" ref="D50">MEDIAN(IF(ISNUMBER(SEARCH($A50,IMDB_Movies!$B:$B)),IMDB_Movies!$G:$G))</f>
        <v>7</v>
      </c>
      <c r="E50" s="5" cm="1">
        <f t="array" ref="E50">_xlfn.STDEV.P(IF(ISNUMBER(SEARCH($A50,IMDB_Movies!$B:$B)),IMDB_Movies!$G:$G))</f>
        <v>0.91376196982583258</v>
      </c>
    </row>
    <row r="51" spans="1:5" x14ac:dyDescent="0.45">
      <c r="A51">
        <v>102</v>
      </c>
      <c r="B51" s="6">
        <f>COUNTIF(IMDB_Movies!B:B,A51)</f>
        <v>83</v>
      </c>
      <c r="C51" s="5">
        <f>AVERAGEIF(IMDB_Movies!B:B,A51,IMDB_Movies!G:G)</f>
        <v>6.3939759036144572</v>
      </c>
      <c r="D51" cm="1">
        <f t="array" ref="D51">MEDIAN(IF(ISNUMBER(SEARCH($A51,IMDB_Movies!$B:$B)),IMDB_Movies!$G:$G))</f>
        <v>6.4</v>
      </c>
      <c r="E51" s="5" cm="1">
        <f t="array" ref="E51">_xlfn.STDEV.P(IF(ISNUMBER(SEARCH($A51,IMDB_Movies!$B:$B)),IMDB_Movies!$G:$G))</f>
        <v>1.0104692215065949</v>
      </c>
    </row>
    <row r="52" spans="1:5" x14ac:dyDescent="0.45">
      <c r="A52">
        <v>123</v>
      </c>
      <c r="B52" s="6">
        <f>COUNTIF(IMDB_Movies!B:B,A52)</f>
        <v>53</v>
      </c>
      <c r="C52" s="5">
        <f>AVERAGEIF(IMDB_Movies!B:B,A52,IMDB_Movies!G:G)</f>
        <v>6.860377358490565</v>
      </c>
      <c r="D52" cm="1">
        <f t="array" ref="D52">MEDIAN(IF(ISNUMBER(SEARCH($A52,IMDB_Movies!$B:$B)),IMDB_Movies!$G:$G))</f>
        <v>6.9</v>
      </c>
      <c r="E52" s="5" cm="1">
        <f t="array" ref="E52">_xlfn.STDEV.P(IF(ISNUMBER(SEARCH($A52,IMDB_Movies!$B:$B)),IMDB_Movies!$G:$G))</f>
        <v>0.7047921204669364</v>
      </c>
    </row>
    <row r="53" spans="1:5" x14ac:dyDescent="0.45">
      <c r="A53">
        <v>126</v>
      </c>
      <c r="B53" s="6">
        <f>COUNTIF(IMDB_Movies!B:B,A53)</f>
        <v>26</v>
      </c>
      <c r="C53" s="5">
        <f>AVERAGEIF(IMDB_Movies!B:B,A53,IMDB_Movies!G:G)</f>
        <v>7.1923076923076925</v>
      </c>
      <c r="D53" cm="1">
        <f t="array" ref="D53">MEDIAN(IF(ISNUMBER(SEARCH($A53,IMDB_Movies!$B:$B)),IMDB_Movies!$G:$G))</f>
        <v>7.25</v>
      </c>
      <c r="E53" s="5" cm="1">
        <f t="array" ref="E53">_xlfn.STDEV.P(IF(ISNUMBER(SEARCH($A53,IMDB_Movies!$B:$B)),IMDB_Movies!$G:$G))</f>
        <v>0.58502010282558603</v>
      </c>
    </row>
    <row r="54" spans="1:5" x14ac:dyDescent="0.45">
      <c r="A54">
        <v>178</v>
      </c>
      <c r="B54" s="6">
        <f>COUNTIF(IMDB_Movies!B:B,A54)</f>
        <v>7</v>
      </c>
      <c r="C54" s="5">
        <f>AVERAGEIF(IMDB_Movies!B:B,A54,IMDB_Movies!G:G)</f>
        <v>8.0714285714285712</v>
      </c>
      <c r="D54" cm="1">
        <f t="array" ref="D54">MEDIAN(IF(ISNUMBER(SEARCH($A54,IMDB_Movies!$B:$B)),IMDB_Movies!$G:$G))</f>
        <v>8.1999999999999993</v>
      </c>
      <c r="E54" s="5" cm="1">
        <f t="array" ref="E54">_xlfn.STDEV.P(IF(ISNUMBER(SEARCH($A54,IMDB_Movies!$B:$B)),IMDB_Movies!$G:$G))</f>
        <v>0.5310751512983175</v>
      </c>
    </row>
    <row r="55" spans="1:5" x14ac:dyDescent="0.45">
      <c r="A55">
        <v>115</v>
      </c>
      <c r="B55" s="6">
        <f>COUNTIF(IMDB_Movies!B:B,A55)</f>
        <v>62</v>
      </c>
      <c r="C55" s="5">
        <f>AVERAGEIF(IMDB_Movies!B:B,A55,IMDB_Movies!G:G)</f>
        <v>6.6951612903225808</v>
      </c>
      <c r="D55" cm="1">
        <f t="array" ref="D55">MEDIAN(IF(ISNUMBER(SEARCH($A55,IMDB_Movies!$B:$B)),IMDB_Movies!$G:$G))</f>
        <v>6.7</v>
      </c>
      <c r="E55" s="5" cm="1">
        <f t="array" ref="E55">_xlfn.STDEV.P(IF(ISNUMBER(SEARCH($A55,IMDB_Movies!$B:$B)),IMDB_Movies!$G:$G))</f>
        <v>0.97243084493395482</v>
      </c>
    </row>
    <row r="56" spans="1:5" x14ac:dyDescent="0.45">
      <c r="A56">
        <v>75</v>
      </c>
      <c r="B56" s="6">
        <f>COUNTIF(IMDB_Movies!B:B,A56)</f>
        <v>7</v>
      </c>
      <c r="C56" s="5">
        <f>AVERAGEIF(IMDB_Movies!B:B,A56,IMDB_Movies!G:G)</f>
        <v>6.2142857142857144</v>
      </c>
      <c r="D56" cm="1">
        <f t="array" ref="D56">MEDIAN(IF(ISNUMBER(SEARCH($A56,IMDB_Movies!$B:$B)),IMDB_Movies!$G:$G))</f>
        <v>6.9</v>
      </c>
      <c r="E56" s="5" cm="1">
        <f t="array" ref="E56">_xlfn.STDEV.P(IF(ISNUMBER(SEARCH($A56,IMDB_Movies!$B:$B)),IMDB_Movies!$G:$G))</f>
        <v>1.3530030613234452</v>
      </c>
    </row>
    <row r="57" spans="1:5" x14ac:dyDescent="0.45">
      <c r="A57">
        <v>143</v>
      </c>
      <c r="B57" s="6">
        <f>COUNTIF(IMDB_Movies!B:B,A57)</f>
        <v>13</v>
      </c>
      <c r="C57" s="5">
        <f>AVERAGEIF(IMDB_Movies!B:B,A57,IMDB_Movies!G:G)</f>
        <v>7.2230769230769232</v>
      </c>
      <c r="D57" cm="1">
        <f t="array" ref="D57">MEDIAN(IF(ISNUMBER(SEARCH($A57,IMDB_Movies!$B:$B)),IMDB_Movies!$G:$G))</f>
        <v>7.3</v>
      </c>
      <c r="E57" s="5" cm="1">
        <f t="array" ref="E57">_xlfn.STDEV.P(IF(ISNUMBER(SEARCH($A57,IMDB_Movies!$B:$B)),IMDB_Movies!$G:$G))</f>
        <v>0.61413334326806368</v>
      </c>
    </row>
    <row r="58" spans="1:5" x14ac:dyDescent="0.45">
      <c r="A58">
        <v>117</v>
      </c>
      <c r="B58" s="6">
        <f>COUNTIF(IMDB_Movies!B:B,A58)</f>
        <v>49</v>
      </c>
      <c r="C58" s="5">
        <f>AVERAGEIF(IMDB_Movies!B:B,A58,IMDB_Movies!G:G)</f>
        <v>6.7775510204081613</v>
      </c>
      <c r="D58" cm="1">
        <f t="array" ref="D58">MEDIAN(IF(ISNUMBER(SEARCH($A58,IMDB_Movies!$B:$B)),IMDB_Movies!$G:$G))</f>
        <v>6.9</v>
      </c>
      <c r="E58" s="5" cm="1">
        <f t="array" ref="E58">_xlfn.STDEV.P(IF(ISNUMBER(SEARCH($A58,IMDB_Movies!$B:$B)),IMDB_Movies!$G:$G))</f>
        <v>0.81020665192622932</v>
      </c>
    </row>
    <row r="59" spans="1:5" x14ac:dyDescent="0.45">
      <c r="A59">
        <v>172</v>
      </c>
      <c r="B59" s="6">
        <f>COUNTIF(IMDB_Movies!B:B,A59)</f>
        <v>5</v>
      </c>
      <c r="C59" s="5">
        <f>AVERAGEIF(IMDB_Movies!B:B,A59,IMDB_Movies!G:G)</f>
        <v>7.5799999999999983</v>
      </c>
      <c r="D59" cm="1">
        <f t="array" ref="D59">MEDIAN(IF(ISNUMBER(SEARCH($A59,IMDB_Movies!$B:$B)),IMDB_Movies!$G:$G))</f>
        <v>7.7</v>
      </c>
      <c r="E59" s="5" cm="1">
        <f t="array" ref="E59">_xlfn.STDEV.P(IF(ISNUMBER(SEARCH($A59,IMDB_Movies!$B:$B)),IMDB_Movies!$G:$G))</f>
        <v>0.93466571564384671</v>
      </c>
    </row>
    <row r="60" spans="1:5" x14ac:dyDescent="0.45">
      <c r="A60">
        <v>119</v>
      </c>
      <c r="B60" s="6">
        <f>COUNTIF(IMDB_Movies!B:B,A60)</f>
        <v>49</v>
      </c>
      <c r="C60" s="5">
        <f>AVERAGEIF(IMDB_Movies!B:B,A60,IMDB_Movies!G:G)</f>
        <v>6.6857142857142859</v>
      </c>
      <c r="D60" cm="1">
        <f t="array" ref="D60">MEDIAN(IF(ISNUMBER(SEARCH($A60,IMDB_Movies!$B:$B)),IMDB_Movies!$G:$G))</f>
        <v>6.7</v>
      </c>
      <c r="E60" s="5" cm="1">
        <f t="array" ref="E60">_xlfn.STDEV.P(IF(ISNUMBER(SEARCH($A60,IMDB_Movies!$B:$B)),IMDB_Movies!$G:$G))</f>
        <v>0.98374544575353895</v>
      </c>
    </row>
    <row r="61" spans="1:5" x14ac:dyDescent="0.45">
      <c r="A61">
        <v>170</v>
      </c>
      <c r="B61" s="6">
        <f>COUNTIF(IMDB_Movies!B:B,A61)</f>
        <v>6</v>
      </c>
      <c r="C61" s="5">
        <f>AVERAGEIF(IMDB_Movies!B:B,A61,IMDB_Movies!G:G)</f>
        <v>7.2333333333333343</v>
      </c>
      <c r="D61" cm="1">
        <f t="array" ref="D61">MEDIAN(IF(ISNUMBER(SEARCH($A61,IMDB_Movies!$B:$B)),IMDB_Movies!$G:$G))</f>
        <v>7.55</v>
      </c>
      <c r="E61" s="5" cm="1">
        <f t="array" ref="E61">_xlfn.STDEV.P(IF(ISNUMBER(SEARCH($A61,IMDB_Movies!$B:$B)),IMDB_Movies!$G:$G))</f>
        <v>0.91226214556026086</v>
      </c>
    </row>
    <row r="62" spans="1:5" x14ac:dyDescent="0.45">
      <c r="A62">
        <v>116</v>
      </c>
      <c r="B62" s="6">
        <f>COUNTIF(IMDB_Movies!B:B,A62)</f>
        <v>56</v>
      </c>
      <c r="C62" s="5">
        <f>AVERAGEIF(IMDB_Movies!B:B,A62,IMDB_Movies!G:G)</f>
        <v>6.5410714285714304</v>
      </c>
      <c r="D62" cm="1">
        <f t="array" ref="D62">MEDIAN(IF(ISNUMBER(SEARCH($A62,IMDB_Movies!$B:$B)),IMDB_Movies!$G:$G))</f>
        <v>6.55</v>
      </c>
      <c r="E62" s="5" cm="1">
        <f t="array" ref="E62">_xlfn.STDEV.P(IF(ISNUMBER(SEARCH($A62,IMDB_Movies!$B:$B)),IMDB_Movies!$G:$G))</f>
        <v>0.88353526603441523</v>
      </c>
    </row>
    <row r="63" spans="1:5" x14ac:dyDescent="0.45">
      <c r="A63">
        <v>107</v>
      </c>
      <c r="B63" s="6">
        <f>COUNTIF(IMDB_Movies!B:B,A63)</f>
        <v>91</v>
      </c>
      <c r="C63" s="5">
        <f>AVERAGEIF(IMDB_Movies!B:B,A63,IMDB_Movies!G:G)</f>
        <v>6.3450549450549474</v>
      </c>
      <c r="D63" cm="1">
        <f t="array" ref="D63">MEDIAN(IF(ISNUMBER(SEARCH($A63,IMDB_Movies!$B:$B)),IMDB_Movies!$G:$G))</f>
        <v>6.4</v>
      </c>
      <c r="E63" s="5" cm="1">
        <f t="array" ref="E63">_xlfn.STDEV.P(IF(ISNUMBER(SEARCH($A63,IMDB_Movies!$B:$B)),IMDB_Movies!$G:$G))</f>
        <v>0.9316491034322304</v>
      </c>
    </row>
    <row r="64" spans="1:5" x14ac:dyDescent="0.45">
      <c r="A64">
        <v>200</v>
      </c>
      <c r="B64" s="6">
        <f>COUNTIF(IMDB_Movies!B:B,A64)</f>
        <v>1</v>
      </c>
      <c r="C64" s="5">
        <f>AVERAGEIF(IMDB_Movies!B:B,A64,IMDB_Movies!G:G)</f>
        <v>8</v>
      </c>
      <c r="D64" cm="1">
        <f t="array" ref="D64">MEDIAN(IF(ISNUMBER(SEARCH($A64,IMDB_Movies!$B:$B)),IMDB_Movies!$G:$G))</f>
        <v>8</v>
      </c>
      <c r="E64" s="5" cm="1">
        <f t="array" ref="E64">_xlfn.STDEV.P(IF(ISNUMBER(SEARCH($A64,IMDB_Movies!$B:$B)),IMDB_Movies!$G:$G))</f>
        <v>0</v>
      </c>
    </row>
    <row r="65" spans="1:5" x14ac:dyDescent="0.45">
      <c r="A65">
        <v>34</v>
      </c>
      <c r="B65" s="6">
        <f>COUNTIF(IMDB_Movies!B:B,A65)</f>
        <v>1</v>
      </c>
      <c r="C65" s="5">
        <f>AVERAGEIF(IMDB_Movies!B:B,A65,IMDB_Movies!G:G)</f>
        <v>7.1</v>
      </c>
      <c r="D65" cm="1">
        <f t="array" ref="D65">MEDIAN(IF(ISNUMBER(SEARCH($A65,IMDB_Movies!$B:$B)),IMDB_Movies!$G:$G))</f>
        <v>7.4</v>
      </c>
      <c r="E65" s="5" cm="1">
        <f t="array" ref="E65">_xlfn.STDEV.P(IF(ISNUMBER(SEARCH($A65,IMDB_Movies!$B:$B)),IMDB_Movies!$G:$G))</f>
        <v>0.98954535014824152</v>
      </c>
    </row>
    <row r="66" spans="1:5" x14ac:dyDescent="0.45">
      <c r="A66">
        <v>121</v>
      </c>
      <c r="B66" s="6">
        <f>COUNTIF(IMDB_Movies!B:B,A66)</f>
        <v>50</v>
      </c>
      <c r="C66" s="5">
        <f>AVERAGEIF(IMDB_Movies!B:B,A66,IMDB_Movies!G:G)</f>
        <v>6.6019999999999985</v>
      </c>
      <c r="D66" cm="1">
        <f t="array" ref="D66">MEDIAN(IF(ISNUMBER(SEARCH($A66,IMDB_Movies!$B:$B)),IMDB_Movies!$G:$G))</f>
        <v>6.8</v>
      </c>
      <c r="E66" s="5" cm="1">
        <f t="array" ref="E66">_xlfn.STDEV.P(IF(ISNUMBER(SEARCH($A66,IMDB_Movies!$B:$B)),IMDB_Movies!$G:$G))</f>
        <v>1.1678167664492736</v>
      </c>
    </row>
    <row r="67" spans="1:5" x14ac:dyDescent="0.45">
      <c r="A67">
        <v>134</v>
      </c>
      <c r="B67" s="6">
        <f>COUNTIF(IMDB_Movies!B:B,A67)</f>
        <v>24</v>
      </c>
      <c r="C67" s="5">
        <f>AVERAGEIF(IMDB_Movies!B:B,A67,IMDB_Movies!G:G)</f>
        <v>7.1625000000000005</v>
      </c>
      <c r="D67" cm="1">
        <f t="array" ref="D67">MEDIAN(IF(ISNUMBER(SEARCH($A67,IMDB_Movies!$B:$B)),IMDB_Movies!$G:$G))</f>
        <v>7.45</v>
      </c>
      <c r="E67" s="5" cm="1">
        <f t="array" ref="E67">_xlfn.STDEV.P(IF(ISNUMBER(SEARCH($A67,IMDB_Movies!$B:$B)),IMDB_Movies!$G:$G))</f>
        <v>1.0098731355967445</v>
      </c>
    </row>
    <row r="68" spans="1:5" x14ac:dyDescent="0.45">
      <c r="A68">
        <v>73</v>
      </c>
      <c r="B68" s="6">
        <f>COUNTIF(IMDB_Movies!B:B,A68)</f>
        <v>3</v>
      </c>
      <c r="C68" s="5">
        <f>AVERAGEIF(IMDB_Movies!B:B,A68,IMDB_Movies!G:G)</f>
        <v>7.1000000000000005</v>
      </c>
      <c r="D68" cm="1">
        <f t="array" ref="D68">MEDIAN(IF(ISNUMBER(SEARCH($A68,IMDB_Movies!$B:$B)),IMDB_Movies!$G:$G))</f>
        <v>7.55</v>
      </c>
      <c r="E68" s="5" cm="1">
        <f t="array" ref="E68">_xlfn.STDEV.P(IF(ISNUMBER(SEARCH($A68,IMDB_Movies!$B:$B)),IMDB_Movies!$G:$G))</f>
        <v>1.0499999999999963</v>
      </c>
    </row>
    <row r="69" spans="1:5" x14ac:dyDescent="0.45">
      <c r="A69">
        <v>118</v>
      </c>
      <c r="B69" s="6">
        <f>COUNTIF(IMDB_Movies!B:B,A69)</f>
        <v>62</v>
      </c>
      <c r="C69" s="5">
        <f>AVERAGEIF(IMDB_Movies!B:B,A69,IMDB_Movies!G:G)</f>
        <v>6.6258064516129016</v>
      </c>
      <c r="D69" cm="1">
        <f t="array" ref="D69">MEDIAN(IF(ISNUMBER(SEARCH($A69,IMDB_Movies!$B:$B)),IMDB_Movies!$G:$G))</f>
        <v>6.65</v>
      </c>
      <c r="E69" s="5" cm="1">
        <f t="array" ref="E69">_xlfn.STDEV.P(IF(ISNUMBER(SEARCH($A69,IMDB_Movies!$B:$B)),IMDB_Movies!$G:$G))</f>
        <v>0.69605697854252213</v>
      </c>
    </row>
    <row r="70" spans="1:5" x14ac:dyDescent="0.45">
      <c r="A70">
        <v>124</v>
      </c>
      <c r="B70" s="6">
        <f>COUNTIF(IMDB_Movies!B:B,A70)</f>
        <v>49</v>
      </c>
      <c r="C70" s="5">
        <f>AVERAGEIF(IMDB_Movies!B:B,A70,IMDB_Movies!G:G)</f>
        <v>6.6612244897959183</v>
      </c>
      <c r="D70" cm="1">
        <f t="array" ref="D70">MEDIAN(IF(ISNUMBER(SEARCH($A70,IMDB_Movies!$B:$B)),IMDB_Movies!$G:$G))</f>
        <v>6.8</v>
      </c>
      <c r="E70" s="5" cm="1">
        <f t="array" ref="E70">_xlfn.STDEV.P(IF(ISNUMBER(SEARCH($A70,IMDB_Movies!$B:$B)),IMDB_Movies!$G:$G))</f>
        <v>0.77190893153527351</v>
      </c>
    </row>
    <row r="71" spans="1:5" x14ac:dyDescent="0.45">
      <c r="A71">
        <v>161</v>
      </c>
      <c r="B71" s="6">
        <f>COUNTIF(IMDB_Movies!B:B,A71)</f>
        <v>4</v>
      </c>
      <c r="C71" s="5">
        <f>AVERAGEIF(IMDB_Movies!B:B,A71,IMDB_Movies!G:G)</f>
        <v>7.75</v>
      </c>
      <c r="D71" cm="1">
        <f t="array" ref="D71">MEDIAN(IF(ISNUMBER(SEARCH($A71,IMDB_Movies!$B:$B)),IMDB_Movies!$G:$G))</f>
        <v>7.75</v>
      </c>
      <c r="E71" s="5" cm="1">
        <f t="array" ref="E71">_xlfn.STDEV.P(IF(ISNUMBER(SEARCH($A71,IMDB_Movies!$B:$B)),IMDB_Movies!$G:$G))</f>
        <v>0.50249378105604448</v>
      </c>
    </row>
    <row r="72" spans="1:5" x14ac:dyDescent="0.45">
      <c r="A72">
        <v>152</v>
      </c>
      <c r="B72" s="6">
        <f>COUNTIF(IMDB_Movies!B:B,A72)</f>
        <v>7</v>
      </c>
      <c r="C72" s="5">
        <f>AVERAGEIF(IMDB_Movies!B:B,A72,IMDB_Movies!G:G)</f>
        <v>7.5142857142857133</v>
      </c>
      <c r="D72" cm="1">
        <f t="array" ref="D72">MEDIAN(IF(ISNUMBER(SEARCH($A72,IMDB_Movies!$B:$B)),IMDB_Movies!$G:$G))</f>
        <v>7.6</v>
      </c>
      <c r="E72" s="5" cm="1">
        <f t="array" ref="E72">_xlfn.STDEV.P(IF(ISNUMBER(SEARCH($A72,IMDB_Movies!$B:$B)),IMDB_Movies!$G:$G))</f>
        <v>0.75105368160542374</v>
      </c>
    </row>
    <row r="73" spans="1:5" x14ac:dyDescent="0.45">
      <c r="A73">
        <v>236</v>
      </c>
      <c r="B73" s="6">
        <f>COUNTIF(IMDB_Movies!B:B,A73)</f>
        <v>1</v>
      </c>
      <c r="C73" s="5">
        <f>AVERAGEIF(IMDB_Movies!B:B,A73,IMDB_Movies!G:G)</f>
        <v>8</v>
      </c>
      <c r="D73" cm="1">
        <f t="array" ref="D73">MEDIAN(IF(ISNUMBER(SEARCH($A73,IMDB_Movies!$B:$B)),IMDB_Movies!$G:$G))</f>
        <v>8</v>
      </c>
      <c r="E73" s="5" cm="1">
        <f t="array" ref="E73">_xlfn.STDEV.P(IF(ISNUMBER(SEARCH($A73,IMDB_Movies!$B:$B)),IMDB_Movies!$G:$G))</f>
        <v>0</v>
      </c>
    </row>
    <row r="74" spans="1:5" x14ac:dyDescent="0.45">
      <c r="A74">
        <v>135</v>
      </c>
      <c r="B74" s="6">
        <f>COUNTIF(IMDB_Movies!B:B,A74)</f>
        <v>30</v>
      </c>
      <c r="C74" s="5">
        <f>AVERAGEIF(IMDB_Movies!B:B,A74,IMDB_Movies!G:G)</f>
        <v>6.9566666666666643</v>
      </c>
      <c r="D74" cm="1">
        <f t="array" ref="D74">MEDIAN(IF(ISNUMBER(SEARCH($A74,IMDB_Movies!$B:$B)),IMDB_Movies!$G:$G))</f>
        <v>7</v>
      </c>
      <c r="E74" s="5" cm="1">
        <f t="array" ref="E74">_xlfn.STDEV.P(IF(ISNUMBER(SEARCH($A74,IMDB_Movies!$B:$B)),IMDB_Movies!$G:$G))</f>
        <v>0.74237606522722488</v>
      </c>
    </row>
    <row r="75" spans="1:5" x14ac:dyDescent="0.45">
      <c r="A75">
        <v>82</v>
      </c>
      <c r="B75" s="6">
        <f>COUNTIF(IMDB_Movies!B:B,A75)</f>
        <v>28</v>
      </c>
      <c r="C75" s="5">
        <f>AVERAGEIF(IMDB_Movies!B:B,A75,IMDB_Movies!G:G)</f>
        <v>5.753571428571429</v>
      </c>
      <c r="D75" cm="1">
        <f t="array" ref="D75">MEDIAN(IF(ISNUMBER(SEARCH($A75,IMDB_Movies!$B:$B)),IMDB_Movies!$G:$G))</f>
        <v>6</v>
      </c>
      <c r="E75" s="5" cm="1">
        <f t="array" ref="E75">_xlfn.STDEV.P(IF(ISNUMBER(SEARCH($A75,IMDB_Movies!$B:$B)),IMDB_Movies!$G:$G))</f>
        <v>1.1855150348016612</v>
      </c>
    </row>
    <row r="76" spans="1:5" x14ac:dyDescent="0.45">
      <c r="A76">
        <v>131</v>
      </c>
      <c r="B76" s="6">
        <f>COUNTIF(IMDB_Movies!B:B,A76)</f>
        <v>28</v>
      </c>
      <c r="C76" s="5">
        <f>AVERAGEIF(IMDB_Movies!B:B,A76,IMDB_Movies!G:G)</f>
        <v>6.8250000000000002</v>
      </c>
      <c r="D76" cm="1">
        <f t="array" ref="D76">MEDIAN(IF(ISNUMBER(SEARCH($A76,IMDB_Movies!$B:$B)),IMDB_Movies!$G:$G))</f>
        <v>6.9</v>
      </c>
      <c r="E76" s="5" cm="1">
        <f t="array" ref="E76">_xlfn.STDEV.P(IF(ISNUMBER(SEARCH($A76,IMDB_Movies!$B:$B)),IMDB_Movies!$G:$G))</f>
        <v>0.82228992106538368</v>
      </c>
    </row>
    <row r="77" spans="1:5" x14ac:dyDescent="0.45">
      <c r="A77">
        <v>146</v>
      </c>
      <c r="B77" s="6">
        <f>COUNTIF(IMDB_Movies!B:B,A77)</f>
        <v>10</v>
      </c>
      <c r="C77" s="5">
        <f>AVERAGEIF(IMDB_Movies!B:B,A77,IMDB_Movies!G:G)</f>
        <v>7.26</v>
      </c>
      <c r="D77" cm="1">
        <f t="array" ref="D77">MEDIAN(IF(ISNUMBER(SEARCH($A77,IMDB_Movies!$B:$B)),IMDB_Movies!$G:$G))</f>
        <v>7.6</v>
      </c>
      <c r="E77" s="5" cm="1">
        <f t="array" ref="E77">_xlfn.STDEV.P(IF(ISNUMBER(SEARCH($A77,IMDB_Movies!$B:$B)),IMDB_Movies!$G:$G))</f>
        <v>1.1146299834474249</v>
      </c>
    </row>
    <row r="78" spans="1:5" x14ac:dyDescent="0.45">
      <c r="A78">
        <v>114</v>
      </c>
      <c r="B78" s="6">
        <f>COUNTIF(IMDB_Movies!B:B,A78)</f>
        <v>52</v>
      </c>
      <c r="C78" s="5">
        <f>AVERAGEIF(IMDB_Movies!B:B,A78,IMDB_Movies!G:G)</f>
        <v>6.5153846153846144</v>
      </c>
      <c r="D78" cm="1">
        <f t="array" ref="D78">MEDIAN(IF(ISNUMBER(SEARCH($A78,IMDB_Movies!$B:$B)),IMDB_Movies!$G:$G))</f>
        <v>6.65</v>
      </c>
      <c r="E78" s="5" cm="1">
        <f t="array" ref="E78">_xlfn.STDEV.P(IF(ISNUMBER(SEARCH($A78,IMDB_Movies!$B:$B)),IMDB_Movies!$G:$G))</f>
        <v>0.77145831319267877</v>
      </c>
    </row>
    <row r="79" spans="1:5" x14ac:dyDescent="0.45">
      <c r="A79">
        <v>74</v>
      </c>
      <c r="B79" s="6">
        <f>COUNTIF(IMDB_Movies!B:B,A79)</f>
        <v>5</v>
      </c>
      <c r="C79" s="5">
        <f>AVERAGEIF(IMDB_Movies!B:B,A79,IMDB_Movies!G:G)</f>
        <v>6.8400000000000007</v>
      </c>
      <c r="D79" cm="1">
        <f t="array" ref="D79">MEDIAN(IF(ISNUMBER(SEARCH($A79,IMDB_Movies!$B:$B)),IMDB_Movies!$G:$G))</f>
        <v>6.9499999999999993</v>
      </c>
      <c r="E79" s="5" cm="1">
        <f t="array" ref="E79">_xlfn.STDEV.P(IF(ISNUMBER(SEARCH($A79,IMDB_Movies!$B:$B)),IMDB_Movies!$G:$G))</f>
        <v>0.81201908844559278</v>
      </c>
    </row>
    <row r="80" spans="1:5" x14ac:dyDescent="0.45">
      <c r="A80">
        <v>165</v>
      </c>
      <c r="B80" s="6">
        <f>COUNTIF(IMDB_Movies!B:B,A80)</f>
        <v>5</v>
      </c>
      <c r="C80" s="5">
        <f>AVERAGEIF(IMDB_Movies!B:B,A80,IMDB_Movies!G:G)</f>
        <v>7.12</v>
      </c>
      <c r="D80" cm="1">
        <f t="array" ref="D80">MEDIAN(IF(ISNUMBER(SEARCH($A80,IMDB_Movies!$B:$B)),IMDB_Movies!$G:$G))</f>
        <v>6.8</v>
      </c>
      <c r="E80" s="5" cm="1">
        <f t="array" ref="E80">_xlfn.STDEV.P(IF(ISNUMBER(SEARCH($A80,IMDB_Movies!$B:$B)),IMDB_Movies!$G:$G))</f>
        <v>1.0067770358922559</v>
      </c>
    </row>
    <row r="81" spans="1:5" x14ac:dyDescent="0.45">
      <c r="A81">
        <v>154</v>
      </c>
      <c r="B81" s="6">
        <f>COUNTIF(IMDB_Movies!B:B,A81)</f>
        <v>9</v>
      </c>
      <c r="C81" s="5">
        <f>AVERAGEIF(IMDB_Movies!B:B,A81,IMDB_Movies!G:G)</f>
        <v>7.3333333333333348</v>
      </c>
      <c r="D81" cm="1">
        <f t="array" ref="D81">MEDIAN(IF(ISNUMBER(SEARCH($A81,IMDB_Movies!$B:$B)),IMDB_Movies!$G:$G))</f>
        <v>7.4</v>
      </c>
      <c r="E81" s="5" cm="1">
        <f t="array" ref="E81">_xlfn.STDEV.P(IF(ISNUMBER(SEARCH($A81,IMDB_Movies!$B:$B)),IMDB_Movies!$G:$G))</f>
        <v>0.58499762582614157</v>
      </c>
    </row>
    <row r="82" spans="1:5" x14ac:dyDescent="0.45">
      <c r="A82">
        <v>142</v>
      </c>
      <c r="B82" s="6">
        <f>COUNTIF(IMDB_Movies!B:B,A82)</f>
        <v>15</v>
      </c>
      <c r="C82" s="5">
        <f>AVERAGEIF(IMDB_Movies!B:B,A82,IMDB_Movies!G:G)</f>
        <v>7.546666666666666</v>
      </c>
      <c r="D82" cm="1">
        <f t="array" ref="D82">MEDIAN(IF(ISNUMBER(SEARCH($A82,IMDB_Movies!$B:$B)),IMDB_Movies!$G:$G))</f>
        <v>7.3</v>
      </c>
      <c r="E82" s="5" cm="1">
        <f t="array" ref="E82">_xlfn.STDEV.P(IF(ISNUMBER(SEARCH($A82,IMDB_Movies!$B:$B)),IMDB_Movies!$G:$G))</f>
        <v>0.89730460578086124</v>
      </c>
    </row>
    <row r="83" spans="1:5" x14ac:dyDescent="0.45">
      <c r="A83">
        <v>128</v>
      </c>
      <c r="B83" s="6">
        <f>COUNTIF(IMDB_Movies!B:B,A83)</f>
        <v>28</v>
      </c>
      <c r="C83" s="5">
        <f>AVERAGEIF(IMDB_Movies!B:B,A83,IMDB_Movies!G:G)</f>
        <v>7.0249999999999986</v>
      </c>
      <c r="D83" cm="1">
        <f t="array" ref="D83">MEDIAN(IF(ISNUMBER(SEARCH($A83,IMDB_Movies!$B:$B)),IMDB_Movies!$G:$G))</f>
        <v>7.15</v>
      </c>
      <c r="E83" s="5" cm="1">
        <f t="array" ref="E83">_xlfn.STDEV.P(IF(ISNUMBER(SEARCH($A83,IMDB_Movies!$B:$B)),IMDB_Movies!$G:$G))</f>
        <v>0.7038795554435634</v>
      </c>
    </row>
    <row r="84" spans="1:5" x14ac:dyDescent="0.45">
      <c r="A84">
        <v>167</v>
      </c>
      <c r="B84" s="6">
        <f>COUNTIF(IMDB_Movies!B:B,A84)</f>
        <v>2</v>
      </c>
      <c r="C84" s="5">
        <f>AVERAGEIF(IMDB_Movies!B:B,A84,IMDB_Movies!G:G)</f>
        <v>7.0500000000000007</v>
      </c>
      <c r="D84" cm="1">
        <f t="array" ref="D84">MEDIAN(IF(ISNUMBER(SEARCH($A84,IMDB_Movies!$B:$B)),IMDB_Movies!$G:$G))</f>
        <v>7.0500000000000007</v>
      </c>
      <c r="E84" s="5" cm="1">
        <f t="array" ref="E84">_xlfn.STDEV.P(IF(ISNUMBER(SEARCH($A84,IMDB_Movies!$B:$B)),IMDB_Movies!$G:$G))</f>
        <v>0.84999999999999798</v>
      </c>
    </row>
    <row r="85" spans="1:5" x14ac:dyDescent="0.45">
      <c r="A85">
        <v>137</v>
      </c>
      <c r="B85" s="6">
        <f>COUNTIF(IMDB_Movies!B:B,A85)</f>
        <v>13</v>
      </c>
      <c r="C85" s="5">
        <f>AVERAGEIF(IMDB_Movies!B:B,A85,IMDB_Movies!G:G)</f>
        <v>6.9076923076923071</v>
      </c>
      <c r="D85" cm="1">
        <f t="array" ref="D85">MEDIAN(IF(ISNUMBER(SEARCH($A85,IMDB_Movies!$B:$B)),IMDB_Movies!$G:$G))</f>
        <v>6.6</v>
      </c>
      <c r="E85" s="5" cm="1">
        <f t="array" ref="E85">_xlfn.STDEV.P(IF(ISNUMBER(SEARCH($A85,IMDB_Movies!$B:$B)),IMDB_Movies!$G:$G))</f>
        <v>0.9252538433080002</v>
      </c>
    </row>
    <row r="86" spans="1:5" x14ac:dyDescent="0.45">
      <c r="A86">
        <v>181</v>
      </c>
      <c r="B86" s="6">
        <f>COUNTIF(IMDB_Movies!B:B,A86)</f>
        <v>1</v>
      </c>
      <c r="C86" s="5">
        <f>AVERAGEIF(IMDB_Movies!B:B,A86,IMDB_Movies!G:G)</f>
        <v>8</v>
      </c>
      <c r="D86" cm="1">
        <f t="array" ref="D86">MEDIAN(IF(ISNUMBER(SEARCH($A86,IMDB_Movies!$B:$B)),IMDB_Movies!$G:$G))</f>
        <v>8</v>
      </c>
      <c r="E86" s="5" cm="1">
        <f t="array" ref="E86">_xlfn.STDEV.P(IF(ISNUMBER(SEARCH($A86,IMDB_Movies!$B:$B)),IMDB_Movies!$G:$G))</f>
        <v>0</v>
      </c>
    </row>
    <row r="87" spans="1:5" x14ac:dyDescent="0.45">
      <c r="A87">
        <v>104</v>
      </c>
      <c r="B87" s="6">
        <f>COUNTIF(IMDB_Movies!B:B,A87)</f>
        <v>86</v>
      </c>
      <c r="C87" s="5">
        <f>AVERAGEIF(IMDB_Movies!B:B,A87,IMDB_Movies!G:G)</f>
        <v>6.2546511627907018</v>
      </c>
      <c r="D87" cm="1">
        <f t="array" ref="D87">MEDIAN(IF(ISNUMBER(SEARCH($A87,IMDB_Movies!$B:$B)),IMDB_Movies!$G:$G))</f>
        <v>6.3</v>
      </c>
      <c r="E87" s="5" cm="1">
        <f t="array" ref="E87">_xlfn.STDEV.P(IF(ISNUMBER(SEARCH($A87,IMDB_Movies!$B:$B)),IMDB_Movies!$G:$G))</f>
        <v>0.99704878198681324</v>
      </c>
    </row>
    <row r="88" spans="1:5" x14ac:dyDescent="0.45">
      <c r="A88">
        <v>197</v>
      </c>
      <c r="B88" s="6">
        <f>COUNTIF(IMDB_Movies!B:B,A88)</f>
        <v>1</v>
      </c>
      <c r="C88" s="5">
        <f>AVERAGEIF(IMDB_Movies!B:B,A88,IMDB_Movies!G:G)</f>
        <v>7.6</v>
      </c>
      <c r="D88" cm="1">
        <f t="array" ref="D88">MEDIAN(IF(ISNUMBER(SEARCH($A88,IMDB_Movies!$B:$B)),IMDB_Movies!$G:$G))</f>
        <v>7.6</v>
      </c>
      <c r="E88" s="5" cm="1">
        <f t="array" ref="E88">_xlfn.STDEV.P(IF(ISNUMBER(SEARCH($A88,IMDB_Movies!$B:$B)),IMDB_Movies!$G:$G))</f>
        <v>0</v>
      </c>
    </row>
    <row r="89" spans="1:5" x14ac:dyDescent="0.45">
      <c r="A89">
        <v>76</v>
      </c>
      <c r="B89" s="6">
        <f>COUNTIF(IMDB_Movies!B:B,A89)</f>
        <v>6</v>
      </c>
      <c r="C89" s="5">
        <f>AVERAGEIF(IMDB_Movies!B:B,A89,IMDB_Movies!G:G)</f>
        <v>5.4666666666666659</v>
      </c>
      <c r="D89" cm="1">
        <f t="array" ref="D89">MEDIAN(IF(ISNUMBER(SEARCH($A89,IMDB_Movies!$B:$B)),IMDB_Movies!$G:$G))</f>
        <v>6.1</v>
      </c>
      <c r="E89" s="5" cm="1">
        <f t="array" ref="E89">_xlfn.STDEV.P(IF(ISNUMBER(SEARCH($A89,IMDB_Movies!$B:$B)),IMDB_Movies!$G:$G))</f>
        <v>1.3107344091607727</v>
      </c>
    </row>
    <row r="90" spans="1:5" x14ac:dyDescent="0.45">
      <c r="A90">
        <v>220</v>
      </c>
      <c r="B90" s="6">
        <f>COUNTIF(IMDB_Movies!B:B,A90)</f>
        <v>2</v>
      </c>
      <c r="C90" s="5">
        <f>AVERAGEIF(IMDB_Movies!B:B,A90,IMDB_Movies!G:G)</f>
        <v>7.4</v>
      </c>
      <c r="D90" cm="1">
        <f t="array" ref="D90">MEDIAN(IF(ISNUMBER(SEARCH($A90,IMDB_Movies!$B:$B)),IMDB_Movies!$G:$G))</f>
        <v>7.4</v>
      </c>
      <c r="E90" s="5" cm="1">
        <f t="array" ref="E90">_xlfn.STDEV.P(IF(ISNUMBER(SEARCH($A90,IMDB_Movies!$B:$B)),IMDB_Movies!$G:$G))</f>
        <v>1.5999999999999985</v>
      </c>
    </row>
    <row r="91" spans="1:5" x14ac:dyDescent="0.45">
      <c r="A91">
        <v>185</v>
      </c>
      <c r="B91" s="6">
        <f>COUNTIF(IMDB_Movies!B:B,A91)</f>
        <v>1</v>
      </c>
      <c r="C91" s="5">
        <f>AVERAGEIF(IMDB_Movies!B:B,A91,IMDB_Movies!G:G)</f>
        <v>8.9</v>
      </c>
      <c r="D91" cm="1">
        <f t="array" ref="D91">MEDIAN(IF(ISNUMBER(SEARCH($A91,IMDB_Movies!$B:$B)),IMDB_Movies!$G:$G))</f>
        <v>8.9</v>
      </c>
      <c r="E91" s="5" cm="1">
        <f t="array" ref="E91">_xlfn.STDEV.P(IF(ISNUMBER(SEARCH($A91,IMDB_Movies!$B:$B)),IMDB_Movies!$G:$G))</f>
        <v>0</v>
      </c>
    </row>
    <row r="92" spans="1:5" x14ac:dyDescent="0.45">
      <c r="A92">
        <v>153</v>
      </c>
      <c r="B92" s="6">
        <f>COUNTIF(IMDB_Movies!B:B,A92)</f>
        <v>11</v>
      </c>
      <c r="C92" s="5">
        <f>AVERAGEIF(IMDB_Movies!B:B,A92,IMDB_Movies!G:G)</f>
        <v>7.200000000000002</v>
      </c>
      <c r="D92" cm="1">
        <f t="array" ref="D92">MEDIAN(IF(ISNUMBER(SEARCH($A92,IMDB_Movies!$B:$B)),IMDB_Movies!$G:$G))</f>
        <v>7.5</v>
      </c>
      <c r="E92" s="5" cm="1">
        <f t="array" ref="E92">_xlfn.STDEV.P(IF(ISNUMBER(SEARCH($A92,IMDB_Movies!$B:$B)),IMDB_Movies!$G:$G))</f>
        <v>0.95821804313099779</v>
      </c>
    </row>
    <row r="93" spans="1:5" x14ac:dyDescent="0.45">
      <c r="A93">
        <v>136</v>
      </c>
      <c r="B93" s="6">
        <f>COUNTIF(IMDB_Movies!B:B,A93)</f>
        <v>19</v>
      </c>
      <c r="C93" s="5">
        <f>AVERAGEIF(IMDB_Movies!B:B,A93,IMDB_Movies!G:G)</f>
        <v>6.8789473684210538</v>
      </c>
      <c r="D93" cm="1">
        <f t="array" ref="D93">MEDIAN(IF(ISNUMBER(SEARCH($A93,IMDB_Movies!$B:$B)),IMDB_Movies!$G:$G))</f>
        <v>6.9</v>
      </c>
      <c r="E93" s="5" cm="1">
        <f t="array" ref="E93">_xlfn.STDEV.P(IF(ISNUMBER(SEARCH($A93,IMDB_Movies!$B:$B)),IMDB_Movies!$G:$G))</f>
        <v>0.7536430450386723</v>
      </c>
    </row>
    <row r="94" spans="1:5" x14ac:dyDescent="0.45">
      <c r="A94">
        <v>192</v>
      </c>
      <c r="B94" s="6">
        <f>COUNTIF(IMDB_Movies!B:B,A94)</f>
        <v>2</v>
      </c>
      <c r="C94" s="5">
        <f>AVERAGEIF(IMDB_Movies!B:B,A94,IMDB_Movies!G:G)</f>
        <v>8.4</v>
      </c>
      <c r="D94" cm="1">
        <f t="array" ref="D94">MEDIAN(IF(ISNUMBER(SEARCH($A94,IMDB_Movies!$B:$B)),IMDB_Movies!$G:$G))</f>
        <v>8.4</v>
      </c>
      <c r="E94" s="5" cm="1">
        <f t="array" ref="E94">_xlfn.STDEV.P(IF(ISNUMBER(SEARCH($A94,IMDB_Movies!$B:$B)),IMDB_Movies!$G:$G))</f>
        <v>0.5</v>
      </c>
    </row>
    <row r="95" spans="1:5" x14ac:dyDescent="0.45">
      <c r="A95">
        <v>69</v>
      </c>
      <c r="B95" s="6">
        <f>COUNTIF(IMDB_Movies!B:B,A95)</f>
        <v>1</v>
      </c>
      <c r="C95" s="5">
        <f>AVERAGEIF(IMDB_Movies!B:B,A95,IMDB_Movies!G:G)</f>
        <v>7.3</v>
      </c>
      <c r="D95" cm="1">
        <f t="array" ref="D95">MEDIAN(IF(ISNUMBER(SEARCH($A95,IMDB_Movies!$B:$B)),IMDB_Movies!$G:$G))</f>
        <v>7.3</v>
      </c>
      <c r="E95" s="5" cm="1">
        <f t="array" ref="E95">_xlfn.STDEV.P(IF(ISNUMBER(SEARCH($A95,IMDB_Movies!$B:$B)),IMDB_Movies!$G:$G))</f>
        <v>0.95624264703054673</v>
      </c>
    </row>
    <row r="96" spans="1:5" x14ac:dyDescent="0.45">
      <c r="A96">
        <v>155</v>
      </c>
      <c r="B96" s="6">
        <f>COUNTIF(IMDB_Movies!B:B,A96)</f>
        <v>5</v>
      </c>
      <c r="C96" s="5">
        <f>AVERAGEIF(IMDB_Movies!B:B,A96,IMDB_Movies!G:G)</f>
        <v>7.2200000000000006</v>
      </c>
      <c r="D96" cm="1">
        <f t="array" ref="D96">MEDIAN(IF(ISNUMBER(SEARCH($A96,IMDB_Movies!$B:$B)),IMDB_Movies!$G:$G))</f>
        <v>7.2</v>
      </c>
      <c r="E96" s="5" cm="1">
        <f t="array" ref="E96">_xlfn.STDEV.P(IF(ISNUMBER(SEARCH($A96,IMDB_Movies!$B:$B)),IMDB_Movies!$G:$G))</f>
        <v>0.45343136195018552</v>
      </c>
    </row>
    <row r="97" spans="1:5" x14ac:dyDescent="0.45">
      <c r="A97">
        <v>171</v>
      </c>
      <c r="B97" s="6">
        <f>COUNTIF(IMDB_Movies!B:B,A97)</f>
        <v>3</v>
      </c>
      <c r="C97" s="5">
        <f>AVERAGEIF(IMDB_Movies!B:B,A97,IMDB_Movies!G:G)</f>
        <v>8.2999999999999989</v>
      </c>
      <c r="D97" cm="1">
        <f t="array" ref="D97">MEDIAN(IF(ISNUMBER(SEARCH($A97,IMDB_Movies!$B:$B)),IMDB_Movies!$G:$G))</f>
        <v>8.5</v>
      </c>
      <c r="E97" s="5" cm="1">
        <f t="array" ref="E97">_xlfn.STDEV.P(IF(ISNUMBER(SEARCH($A97,IMDB_Movies!$B:$B)),IMDB_Movies!$G:$G))</f>
        <v>0.50990195135927885</v>
      </c>
    </row>
    <row r="98" spans="1:5" x14ac:dyDescent="0.45">
      <c r="A98">
        <v>140</v>
      </c>
      <c r="B98" s="6">
        <f>COUNTIF(IMDB_Movies!B:B,A98)</f>
        <v>17</v>
      </c>
      <c r="C98" s="5">
        <f>AVERAGEIF(IMDB_Movies!B:B,A98,IMDB_Movies!G:G)</f>
        <v>7.0941176470588223</v>
      </c>
      <c r="D98" cm="1">
        <f t="array" ref="D98">MEDIAN(IF(ISNUMBER(SEARCH($A98,IMDB_Movies!$B:$B)),IMDB_Movies!$G:$G))</f>
        <v>7.3</v>
      </c>
      <c r="E98" s="5" cm="1">
        <f t="array" ref="E98">_xlfn.STDEV.P(IF(ISNUMBER(SEARCH($A98,IMDB_Movies!$B:$B)),IMDB_Movies!$G:$G))</f>
        <v>0.72393580169978367</v>
      </c>
    </row>
    <row r="99" spans="1:5" x14ac:dyDescent="0.45">
      <c r="A99">
        <v>194</v>
      </c>
      <c r="B99" s="6">
        <f>COUNTIF(IMDB_Movies!B:B,A99)</f>
        <v>2</v>
      </c>
      <c r="C99" s="5">
        <f>AVERAGEIF(IMDB_Movies!B:B,A99,IMDB_Movies!G:G)</f>
        <v>7.45</v>
      </c>
      <c r="D99" cm="1">
        <f t="array" ref="D99">MEDIAN(IF(ISNUMBER(SEARCH($A99,IMDB_Movies!$B:$B)),IMDB_Movies!$G:$G))</f>
        <v>7.45</v>
      </c>
      <c r="E99" s="5" cm="1">
        <f t="array" ref="E99">_xlfn.STDEV.P(IF(ISNUMBER(SEARCH($A99,IMDB_Movies!$B:$B)),IMDB_Movies!$G:$G))</f>
        <v>0.25</v>
      </c>
    </row>
    <row r="100" spans="1:5" x14ac:dyDescent="0.45">
      <c r="A100">
        <v>68</v>
      </c>
      <c r="B100" s="6">
        <f>COUNTIF(IMDB_Movies!B:B,A100)</f>
        <v>2</v>
      </c>
      <c r="C100" s="5">
        <f>AVERAGEIF(IMDB_Movies!B:B,A100,IMDB_Movies!G:G)</f>
        <v>6.7</v>
      </c>
      <c r="D100" cm="1">
        <f t="array" ref="D100">MEDIAN(IF(ISNUMBER(SEARCH($A100,IMDB_Movies!$B:$B)),IMDB_Movies!$G:$G))</f>
        <v>6.7</v>
      </c>
      <c r="E100" s="5" cm="1">
        <f t="array" ref="E100">_xlfn.STDEV.P(IF(ISNUMBER(SEARCH($A100,IMDB_Movies!$B:$B)),IMDB_Movies!$G:$G))</f>
        <v>0.29999999999999982</v>
      </c>
    </row>
    <row r="101" spans="1:5" x14ac:dyDescent="0.45">
      <c r="A101">
        <v>141</v>
      </c>
      <c r="B101" s="6">
        <f>COUNTIF(IMDB_Movies!B:B,A101)</f>
        <v>15</v>
      </c>
      <c r="C101" s="5">
        <f>AVERAGEIF(IMDB_Movies!B:B,A101,IMDB_Movies!G:G)</f>
        <v>7.1800000000000006</v>
      </c>
      <c r="D101" cm="1">
        <f t="array" ref="D101">MEDIAN(IF(ISNUMBER(SEARCH($A101,IMDB_Movies!$B:$B)),IMDB_Movies!$G:$G))</f>
        <v>7.2</v>
      </c>
      <c r="E101" s="5" cm="1">
        <f t="array" ref="E101">_xlfn.STDEV.P(IF(ISNUMBER(SEARCH($A101,IMDB_Movies!$B:$B)),IMDB_Movies!$G:$G))</f>
        <v>0.52434085605961822</v>
      </c>
    </row>
    <row r="102" spans="1:5" x14ac:dyDescent="0.45">
      <c r="A102">
        <v>169</v>
      </c>
      <c r="B102" s="6">
        <f>COUNTIF(IMDB_Movies!B:B,A102)</f>
        <v>4</v>
      </c>
      <c r="C102" s="5">
        <f>AVERAGEIF(IMDB_Movies!B:B,A102,IMDB_Movies!G:G)</f>
        <v>7.6</v>
      </c>
      <c r="D102" cm="1">
        <f t="array" ref="D102">MEDIAN(IF(ISNUMBER(SEARCH($A102,IMDB_Movies!$B:$B)),IMDB_Movies!$G:$G))</f>
        <v>7.85</v>
      </c>
      <c r="E102" s="5" cm="1">
        <f t="array" ref="E102">_xlfn.STDEV.P(IF(ISNUMBER(SEARCH($A102,IMDB_Movies!$B:$B)),IMDB_Movies!$G:$G))</f>
        <v>1.0606601717798179</v>
      </c>
    </row>
    <row r="103" spans="1:5" x14ac:dyDescent="0.45">
      <c r="A103">
        <v>162</v>
      </c>
      <c r="B103" s="6">
        <f>COUNTIF(IMDB_Movies!B:B,A103)</f>
        <v>2</v>
      </c>
      <c r="C103" s="5">
        <f>AVERAGEIF(IMDB_Movies!B:B,A103,IMDB_Movies!G:G)</f>
        <v>7.5500000000000007</v>
      </c>
      <c r="D103" cm="1">
        <f t="array" ref="D103">MEDIAN(IF(ISNUMBER(SEARCH($A103,IMDB_Movies!$B:$B)),IMDB_Movies!$G:$G))</f>
        <v>7.5500000000000007</v>
      </c>
      <c r="E103" s="5" cm="1">
        <f t="array" ref="E103">_xlfn.STDEV.P(IF(ISNUMBER(SEARCH($A103,IMDB_Movies!$B:$B)),IMDB_Movies!$G:$G))</f>
        <v>0.14999999999999991</v>
      </c>
    </row>
    <row r="104" spans="1:5" x14ac:dyDescent="0.45">
      <c r="A104">
        <v>180</v>
      </c>
      <c r="B104" s="6">
        <f>COUNTIF(IMDB_Movies!B:B,A104)</f>
        <v>1</v>
      </c>
      <c r="C104" s="5">
        <f>AVERAGEIF(IMDB_Movies!B:B,A104,IMDB_Movies!G:G)</f>
        <v>8.3000000000000007</v>
      </c>
      <c r="D104" cm="1">
        <f t="array" ref="D104">MEDIAN(IF(ISNUMBER(SEARCH($A104,IMDB_Movies!$B:$B)),IMDB_Movies!$G:$G))</f>
        <v>8.3000000000000007</v>
      </c>
      <c r="E104" s="5" cm="1">
        <f t="array" ref="E104">_xlfn.STDEV.P(IF(ISNUMBER(SEARCH($A104,IMDB_Movies!$B:$B)),IMDB_Movies!$G:$G))</f>
        <v>0</v>
      </c>
    </row>
    <row r="105" spans="1:5" x14ac:dyDescent="0.45">
      <c r="A105">
        <v>173</v>
      </c>
      <c r="B105" s="6">
        <f>COUNTIF(IMDB_Movies!B:B,A105)</f>
        <v>1</v>
      </c>
      <c r="C105" s="5">
        <f>AVERAGEIF(IMDB_Movies!B:B,A105,IMDB_Movies!G:G)</f>
        <v>8.1</v>
      </c>
      <c r="D105" cm="1">
        <f t="array" ref="D105">MEDIAN(IF(ISNUMBER(SEARCH($A105,IMDB_Movies!$B:$B)),IMDB_Movies!$G:$G))</f>
        <v>8.1</v>
      </c>
      <c r="E105" s="5" cm="1">
        <f t="array" ref="E105">_xlfn.STDEV.P(IF(ISNUMBER(SEARCH($A105,IMDB_Movies!$B:$B)),IMDB_Movies!$G:$G))</f>
        <v>0</v>
      </c>
    </row>
    <row r="106" spans="1:5" x14ac:dyDescent="0.45">
      <c r="A106">
        <v>150</v>
      </c>
      <c r="B106" s="6">
        <f>COUNTIF(IMDB_Movies!B:B,A106)</f>
        <v>15</v>
      </c>
      <c r="C106" s="5">
        <f>AVERAGEIF(IMDB_Movies!B:B,A106,IMDB_Movies!G:G)</f>
        <v>7.0266666666666673</v>
      </c>
      <c r="D106" cm="1">
        <f t="array" ref="D106">MEDIAN(IF(ISNUMBER(SEARCH($A106,IMDB_Movies!$B:$B)),IMDB_Movies!$G:$G))</f>
        <v>6.9</v>
      </c>
      <c r="E106" s="5" cm="1">
        <f t="array" ref="E106">_xlfn.STDEV.P(IF(ISNUMBER(SEARCH($A106,IMDB_Movies!$B:$B)),IMDB_Movies!$G:$G))</f>
        <v>0.641318087136866</v>
      </c>
    </row>
    <row r="107" spans="1:5" x14ac:dyDescent="0.45">
      <c r="A107">
        <v>149</v>
      </c>
      <c r="B107" s="6">
        <f>COUNTIF(IMDB_Movies!B:B,A107)</f>
        <v>4</v>
      </c>
      <c r="C107" s="5">
        <f>AVERAGEIF(IMDB_Movies!B:B,A107,IMDB_Movies!G:G)</f>
        <v>7.6</v>
      </c>
      <c r="D107" cm="1">
        <f t="array" ref="D107">MEDIAN(IF(ISNUMBER(SEARCH($A107,IMDB_Movies!$B:$B)),IMDB_Movies!$G:$G))</f>
        <v>7.7</v>
      </c>
      <c r="E107" s="5" cm="1">
        <f t="array" ref="E107">_xlfn.STDEV.P(IF(ISNUMBER(SEARCH($A107,IMDB_Movies!$B:$B)),IMDB_Movies!$G:$G))</f>
        <v>0.48476798574163266</v>
      </c>
    </row>
    <row r="108" spans="1:5" x14ac:dyDescent="0.45">
      <c r="A108">
        <v>190</v>
      </c>
      <c r="B108" s="6">
        <f>COUNTIF(IMDB_Movies!B:B,A108)</f>
        <v>1</v>
      </c>
      <c r="C108" s="5">
        <f>AVERAGEIF(IMDB_Movies!B:B,A108,IMDB_Movies!G:G)</f>
        <v>7.6</v>
      </c>
      <c r="D108" cm="1">
        <f t="array" ref="D108">MEDIAN(IF(ISNUMBER(SEARCH($A108,IMDB_Movies!$B:$B)),IMDB_Movies!$G:$G))</f>
        <v>7.6</v>
      </c>
      <c r="E108" s="5" cm="1">
        <f t="array" ref="E108">_xlfn.STDEV.P(IF(ISNUMBER(SEARCH($A108,IMDB_Movies!$B:$B)),IMDB_Movies!$G:$G))</f>
        <v>0</v>
      </c>
    </row>
    <row r="109" spans="1:5" x14ac:dyDescent="0.45">
      <c r="A109">
        <v>144</v>
      </c>
      <c r="B109" s="6">
        <f>COUNTIF(IMDB_Movies!B:B,A109)</f>
        <v>11</v>
      </c>
      <c r="C109" s="5">
        <f>AVERAGEIF(IMDB_Movies!B:B,A109,IMDB_Movies!G:G)</f>
        <v>7.2454545454545443</v>
      </c>
      <c r="D109" cm="1">
        <f t="array" ref="D109">MEDIAN(IF(ISNUMBER(SEARCH($A109,IMDB_Movies!$B:$B)),IMDB_Movies!$G:$G))</f>
        <v>7.1</v>
      </c>
      <c r="E109" s="5" cm="1">
        <f t="array" ref="E109">_xlfn.STDEV.P(IF(ISNUMBER(SEARCH($A109,IMDB_Movies!$B:$B)),IMDB_Movies!$G:$G))</f>
        <v>0.48685192141803213</v>
      </c>
    </row>
    <row r="110" spans="1:5" x14ac:dyDescent="0.45">
      <c r="A110">
        <v>159</v>
      </c>
      <c r="B110" s="6">
        <f>COUNTIF(IMDB_Movies!B:B,A110)</f>
        <v>3</v>
      </c>
      <c r="C110" s="5">
        <f>AVERAGEIF(IMDB_Movies!B:B,A110,IMDB_Movies!G:G)</f>
        <v>7.7333333333333343</v>
      </c>
      <c r="D110" cm="1">
        <f t="array" ref="D110">MEDIAN(IF(ISNUMBER(SEARCH($A110,IMDB_Movies!$B:$B)),IMDB_Movies!$G:$G))</f>
        <v>7.5</v>
      </c>
      <c r="E110" s="5" cm="1">
        <f t="array" ref="E110">_xlfn.STDEV.P(IF(ISNUMBER(SEARCH($A110,IMDB_Movies!$B:$B)),IMDB_Movies!$G:$G))</f>
        <v>0.47842333648024438</v>
      </c>
    </row>
    <row r="111" spans="1:5" x14ac:dyDescent="0.45">
      <c r="A111">
        <v>289</v>
      </c>
      <c r="B111" s="6">
        <f>COUNTIF(IMDB_Movies!B:B,A111)</f>
        <v>1</v>
      </c>
      <c r="C111" s="5">
        <f>AVERAGEIF(IMDB_Movies!B:B,A111,IMDB_Movies!G:G)</f>
        <v>8.5</v>
      </c>
      <c r="D111" cm="1">
        <f t="array" ref="D111">MEDIAN(IF(ISNUMBER(SEARCH($A111,IMDB_Movies!$B:$B)),IMDB_Movies!$G:$G))</f>
        <v>8.5</v>
      </c>
      <c r="E111" s="5" cm="1">
        <f t="array" ref="E111">_xlfn.STDEV.P(IF(ISNUMBER(SEARCH($A111,IMDB_Movies!$B:$B)),IMDB_Movies!$G:$G))</f>
        <v>0</v>
      </c>
    </row>
    <row r="112" spans="1:5" x14ac:dyDescent="0.45">
      <c r="A112">
        <v>188</v>
      </c>
      <c r="B112" s="6">
        <f>COUNTIF(IMDB_Movies!B:B,A112)</f>
        <v>2</v>
      </c>
      <c r="C112" s="5">
        <f>AVERAGEIF(IMDB_Movies!B:B,A112,IMDB_Movies!G:G)</f>
        <v>7.65</v>
      </c>
      <c r="D112" cm="1">
        <f t="array" ref="D112">MEDIAN(IF(ISNUMBER(SEARCH($A112,IMDB_Movies!$B:$B)),IMDB_Movies!$G:$G))</f>
        <v>7.65</v>
      </c>
      <c r="E112" s="5" cm="1">
        <f t="array" ref="E112">_xlfn.STDEV.P(IF(ISNUMBER(SEARCH($A112,IMDB_Movies!$B:$B)),IMDB_Movies!$G:$G))</f>
        <v>0.35000000000000009</v>
      </c>
    </row>
    <row r="113" spans="1:5" x14ac:dyDescent="0.45">
      <c r="A113">
        <v>158</v>
      </c>
      <c r="B113" s="6">
        <f>COUNTIF(IMDB_Movies!B:B,A113)</f>
        <v>5</v>
      </c>
      <c r="C113" s="5">
        <f>AVERAGEIF(IMDB_Movies!B:B,A113,IMDB_Movies!G:G)</f>
        <v>7.1400000000000006</v>
      </c>
      <c r="D113" cm="1">
        <f t="array" ref="D113">MEDIAN(IF(ISNUMBER(SEARCH($A113,IMDB_Movies!$B:$B)),IMDB_Movies!$G:$G))</f>
        <v>7.6</v>
      </c>
      <c r="E113" s="5" cm="1">
        <f t="array" ref="E113">_xlfn.STDEV.P(IF(ISNUMBER(SEARCH($A113,IMDB_Movies!$B:$B)),IMDB_Movies!$G:$G))</f>
        <v>0.88453377549983803</v>
      </c>
    </row>
    <row r="114" spans="1:5" x14ac:dyDescent="0.45">
      <c r="A114">
        <v>72</v>
      </c>
      <c r="B114" s="6">
        <f>COUNTIF(IMDB_Movies!B:B,A114)</f>
        <v>4</v>
      </c>
      <c r="C114" s="5">
        <f>AVERAGEIF(IMDB_Movies!B:B,A114,IMDB_Movies!G:G)</f>
        <v>5.9749999999999996</v>
      </c>
      <c r="D114" cm="1">
        <f t="array" ref="D114">MEDIAN(IF(ISNUMBER(SEARCH($A114,IMDB_Movies!$B:$B)),IMDB_Movies!$G:$G))</f>
        <v>7</v>
      </c>
      <c r="E114" s="5" cm="1">
        <f t="array" ref="E114">_xlfn.STDEV.P(IF(ISNUMBER(SEARCH($A114,IMDB_Movies!$B:$B)),IMDB_Movies!$G:$G))</f>
        <v>1.1343133018115668</v>
      </c>
    </row>
    <row r="115" spans="1:5" x14ac:dyDescent="0.45">
      <c r="A115">
        <v>157</v>
      </c>
      <c r="B115" s="6">
        <f>COUNTIF(IMDB_Movies!B:B,A115)</f>
        <v>3</v>
      </c>
      <c r="C115" s="5">
        <f>AVERAGEIF(IMDB_Movies!B:B,A115,IMDB_Movies!G:G)</f>
        <v>7.6333333333333329</v>
      </c>
      <c r="D115" cm="1">
        <f t="array" ref="D115">MEDIAN(IF(ISNUMBER(SEARCH($A115,IMDB_Movies!$B:$B)),IMDB_Movies!$G:$G))</f>
        <v>7.6</v>
      </c>
      <c r="E115" s="5" cm="1">
        <f t="array" ref="E115">_xlfn.STDEV.P(IF(ISNUMBER(SEARCH($A115,IMDB_Movies!$B:$B)),IMDB_Movies!$G:$G))</f>
        <v>0.20548046676563259</v>
      </c>
    </row>
    <row r="116" spans="1:5" x14ac:dyDescent="0.45">
      <c r="A116">
        <v>189</v>
      </c>
      <c r="B116" s="6">
        <f>COUNTIF(IMDB_Movies!B:B,A116)</f>
        <v>2</v>
      </c>
      <c r="C116" s="5">
        <f>AVERAGEIF(IMDB_Movies!B:B,A116,IMDB_Movies!G:G)</f>
        <v>8.0500000000000007</v>
      </c>
      <c r="D116" cm="1">
        <f t="array" ref="D116">MEDIAN(IF(ISNUMBER(SEARCH($A116,IMDB_Movies!$B:$B)),IMDB_Movies!$G:$G))</f>
        <v>8.0500000000000007</v>
      </c>
      <c r="E116" s="5" cm="1">
        <f t="array" ref="E116">_xlfn.STDEV.P(IF(ISNUMBER(SEARCH($A116,IMDB_Movies!$B:$B)),IMDB_Movies!$G:$G))</f>
        <v>0.45000000000000018</v>
      </c>
    </row>
    <row r="117" spans="1:5" x14ac:dyDescent="0.45">
      <c r="A117">
        <v>151</v>
      </c>
      <c r="B117" s="6">
        <f>COUNTIF(IMDB_Movies!B:B,A117)</f>
        <v>4</v>
      </c>
      <c r="C117" s="5">
        <f>AVERAGEIF(IMDB_Movies!B:B,A117,IMDB_Movies!G:G)</f>
        <v>8.1750000000000007</v>
      </c>
      <c r="D117" cm="1">
        <f t="array" ref="D117">MEDIAN(IF(ISNUMBER(SEARCH($A117,IMDB_Movies!$B:$B)),IMDB_Movies!$G:$G))</f>
        <v>8.3000000000000007</v>
      </c>
      <c r="E117" s="5" cm="1">
        <f t="array" ref="E117">_xlfn.STDEV.P(IF(ISNUMBER(SEARCH($A117,IMDB_Movies!$B:$B)),IMDB_Movies!$G:$G))</f>
        <v>0.56291651245988539</v>
      </c>
    </row>
    <row r="118" spans="1:5" x14ac:dyDescent="0.45">
      <c r="A118">
        <v>195</v>
      </c>
      <c r="B118" s="6">
        <f>COUNTIF(IMDB_Movies!B:B,A118)</f>
        <v>1</v>
      </c>
      <c r="C118" s="5">
        <f>AVERAGEIF(IMDB_Movies!B:B,A118,IMDB_Movies!G:G)</f>
        <v>7.2</v>
      </c>
      <c r="D118" cm="1">
        <f t="array" ref="D118">MEDIAN(IF(ISNUMBER(SEARCH($A118,IMDB_Movies!$B:$B)),IMDB_Movies!$G:$G))</f>
        <v>7.2</v>
      </c>
      <c r="E118" s="5" cm="1">
        <f t="array" ref="E118">_xlfn.STDEV.P(IF(ISNUMBER(SEARCH($A118,IMDB_Movies!$B:$B)),IMDB_Movies!$G:$G))</f>
        <v>0</v>
      </c>
    </row>
    <row r="119" spans="1:5" x14ac:dyDescent="0.45">
      <c r="A119">
        <v>219</v>
      </c>
      <c r="B119" s="6">
        <f>COUNTIF(IMDB_Movies!B:B,A119)</f>
        <v>1</v>
      </c>
      <c r="C119" s="5">
        <f>AVERAGEIF(IMDB_Movies!B:B,A119,IMDB_Movies!G:G)</f>
        <v>7.8</v>
      </c>
      <c r="D119" cm="1">
        <f t="array" ref="D119">MEDIAN(IF(ISNUMBER(SEARCH($A119,IMDB_Movies!$B:$B)),IMDB_Movies!$G:$G))</f>
        <v>7.8</v>
      </c>
      <c r="E119" s="5" cm="1">
        <f t="array" ref="E119">_xlfn.STDEV.P(IF(ISNUMBER(SEARCH($A119,IMDB_Movies!$B:$B)),IMDB_Movies!$G:$G))</f>
        <v>0</v>
      </c>
    </row>
    <row r="120" spans="1:5" x14ac:dyDescent="0.45">
      <c r="A120">
        <v>251</v>
      </c>
      <c r="B120" s="6">
        <f>COUNTIF(IMDB_Movies!B:B,A120)</f>
        <v>2</v>
      </c>
      <c r="C120" s="5">
        <f>AVERAGEIF(IMDB_Movies!B:B,A120,IMDB_Movies!G:G)</f>
        <v>7.7</v>
      </c>
      <c r="D120" cm="1">
        <f t="array" ref="D120">MEDIAN(IF(ISNUMBER(SEARCH($A120,IMDB_Movies!$B:$B)),IMDB_Movies!$G:$G))</f>
        <v>7.7</v>
      </c>
      <c r="E120" s="5" cm="1">
        <f t="array" ref="E120">_xlfn.STDEV.P(IF(ISNUMBER(SEARCH($A120,IMDB_Movies!$B:$B)),IMDB_Movies!$G:$G))</f>
        <v>0.70000000000000018</v>
      </c>
    </row>
    <row r="121" spans="1:5" x14ac:dyDescent="0.45">
      <c r="A121">
        <v>147</v>
      </c>
      <c r="B121" s="6">
        <f>COUNTIF(IMDB_Movies!B:B,A121)</f>
        <v>8</v>
      </c>
      <c r="C121" s="5">
        <f>AVERAGEIF(IMDB_Movies!B:B,A121,IMDB_Movies!G:G)</f>
        <v>7.6499999999999995</v>
      </c>
      <c r="D121" cm="1">
        <f t="array" ref="D121">MEDIAN(IF(ISNUMBER(SEARCH($A121,IMDB_Movies!$B:$B)),IMDB_Movies!$G:$G))</f>
        <v>7.65</v>
      </c>
      <c r="E121" s="5" cm="1">
        <f t="array" ref="E121">_xlfn.STDEV.P(IF(ISNUMBER(SEARCH($A121,IMDB_Movies!$B:$B)),IMDB_Movies!$G:$G))</f>
        <v>0.47696960070847272</v>
      </c>
    </row>
    <row r="122" spans="1:5" x14ac:dyDescent="0.45">
      <c r="A122">
        <v>164</v>
      </c>
      <c r="B122" s="6">
        <f>COUNTIF(IMDB_Movies!B:B,A122)</f>
        <v>4</v>
      </c>
      <c r="C122" s="5">
        <f>AVERAGEIF(IMDB_Movies!B:B,A122,IMDB_Movies!G:G)</f>
        <v>7.75</v>
      </c>
      <c r="D122" cm="1">
        <f t="array" ref="D122">MEDIAN(IF(ISNUMBER(SEARCH($A122,IMDB_Movies!$B:$B)),IMDB_Movies!$G:$G))</f>
        <v>7.55</v>
      </c>
      <c r="E122" s="5" cm="1">
        <f t="array" ref="E122">_xlfn.STDEV.P(IF(ISNUMBER(SEARCH($A122,IMDB_Movies!$B:$B)),IMDB_Movies!$G:$G))</f>
        <v>0.43874821936960606</v>
      </c>
    </row>
    <row r="123" spans="1:5" x14ac:dyDescent="0.45">
      <c r="A123">
        <v>206</v>
      </c>
      <c r="B123" s="6">
        <f>COUNTIF(IMDB_Movies!B:B,A123)</f>
        <v>2</v>
      </c>
      <c r="C123" s="5">
        <f>AVERAGEIF(IMDB_Movies!B:B,A123,IMDB_Movies!G:G)</f>
        <v>6.75</v>
      </c>
      <c r="D123" cm="1">
        <f t="array" ref="D123">MEDIAN(IF(ISNUMBER(SEARCH($A123,IMDB_Movies!$B:$B)),IMDB_Movies!$G:$G))</f>
        <v>6.75</v>
      </c>
      <c r="E123" s="5" cm="1">
        <f t="array" ref="E123">_xlfn.STDEV.P(IF(ISNUMBER(SEARCH($A123,IMDB_Movies!$B:$B)),IMDB_Movies!$G:$G))</f>
        <v>1.25</v>
      </c>
    </row>
    <row r="124" spans="1:5" x14ac:dyDescent="0.45">
      <c r="A124">
        <v>182</v>
      </c>
      <c r="B124" s="6">
        <f>COUNTIF(IMDB_Movies!B:B,A124)</f>
        <v>1</v>
      </c>
      <c r="C124" s="5">
        <f>AVERAGEIF(IMDB_Movies!B:B,A124,IMDB_Movies!G:G)</f>
        <v>7.9</v>
      </c>
      <c r="D124" cm="1">
        <f t="array" ref="D124">MEDIAN(IF(ISNUMBER(SEARCH($A124,IMDB_Movies!$B:$B)),IMDB_Movies!$G:$G))</f>
        <v>7.9</v>
      </c>
      <c r="E124" s="5" cm="1">
        <f t="array" ref="E124">_xlfn.STDEV.P(IF(ISNUMBER(SEARCH($A124,IMDB_Movies!$B:$B)),IMDB_Movies!$G:$G))</f>
        <v>0</v>
      </c>
    </row>
    <row r="125" spans="1:5" x14ac:dyDescent="0.45">
      <c r="A125">
        <v>37</v>
      </c>
      <c r="B125" s="6">
        <f>COUNTIF(IMDB_Movies!B:B,A125)</f>
        <v>1</v>
      </c>
      <c r="C125" s="5">
        <f>AVERAGEIF(IMDB_Movies!B:B,A125,IMDB_Movies!G:G)</f>
        <v>7.8</v>
      </c>
      <c r="D125" cm="1">
        <f t="array" ref="D125">MEDIAN(IF(ISNUMBER(SEARCH($A125,IMDB_Movies!$B:$B)),IMDB_Movies!$G:$G))</f>
        <v>6.9</v>
      </c>
      <c r="E125" s="5" cm="1">
        <f t="array" ref="E125">_xlfn.STDEV.P(IF(ISNUMBER(SEARCH($A125,IMDB_Movies!$B:$B)),IMDB_Movies!$G:$G))</f>
        <v>0.92073617396126284</v>
      </c>
    </row>
    <row r="126" spans="1:5" x14ac:dyDescent="0.45">
      <c r="A126">
        <v>202</v>
      </c>
      <c r="B126" s="6">
        <f>COUNTIF(IMDB_Movies!B:B,A126)</f>
        <v>2</v>
      </c>
      <c r="C126" s="5">
        <f>AVERAGEIF(IMDB_Movies!B:B,A126,IMDB_Movies!G:G)</f>
        <v>8.1999999999999993</v>
      </c>
      <c r="D126" cm="1">
        <f t="array" ref="D126">MEDIAN(IF(ISNUMBER(SEARCH($A126,IMDB_Movies!$B:$B)),IMDB_Movies!$G:$G))</f>
        <v>8.1999999999999993</v>
      </c>
      <c r="E126" s="5" cm="1">
        <f t="array" ref="E126">_xlfn.STDEV.P(IF(ISNUMBER(SEARCH($A126,IMDB_Movies!$B:$B)),IMDB_Movies!$G:$G))</f>
        <v>0.49999999999999956</v>
      </c>
    </row>
    <row r="127" spans="1:5" x14ac:dyDescent="0.45">
      <c r="A127">
        <v>184</v>
      </c>
      <c r="B127" s="6">
        <f>COUNTIF(IMDB_Movies!B:B,A127)</f>
        <v>2</v>
      </c>
      <c r="C127" s="5">
        <f>AVERAGEIF(IMDB_Movies!B:B,A127,IMDB_Movies!G:G)</f>
        <v>6.75</v>
      </c>
      <c r="D127" cm="1">
        <f t="array" ref="D127">MEDIAN(IF(ISNUMBER(SEARCH($A127,IMDB_Movies!$B:$B)),IMDB_Movies!$G:$G))</f>
        <v>6.75</v>
      </c>
      <c r="E127" s="5" cm="1">
        <f t="array" ref="E127">_xlfn.STDEV.P(IF(ISNUMBER(SEARCH($A127,IMDB_Movies!$B:$B)),IMDB_Movies!$G:$G))</f>
        <v>0.65000000000000036</v>
      </c>
    </row>
    <row r="128" spans="1:5" x14ac:dyDescent="0.45">
      <c r="A128">
        <v>156</v>
      </c>
      <c r="B128" s="6">
        <f>COUNTIF(IMDB_Movies!B:B,A128)</f>
        <v>5</v>
      </c>
      <c r="C128" s="5">
        <f>AVERAGEIF(IMDB_Movies!B:B,A128,IMDB_Movies!G:G)</f>
        <v>6.3199999999999994</v>
      </c>
      <c r="D128" cm="1">
        <f t="array" ref="D128">MEDIAN(IF(ISNUMBER(SEARCH($A128,IMDB_Movies!$B:$B)),IMDB_Movies!$G:$G))</f>
        <v>6.7</v>
      </c>
      <c r="E128" s="5" cm="1">
        <f t="array" ref="E128">_xlfn.STDEV.P(IF(ISNUMBER(SEARCH($A128,IMDB_Movies!$B:$B)),IMDB_Movies!$G:$G))</f>
        <v>1.407693148381423</v>
      </c>
    </row>
    <row r="129" spans="1:5" x14ac:dyDescent="0.45">
      <c r="A129">
        <v>183</v>
      </c>
      <c r="B129" s="6">
        <f>COUNTIF(IMDB_Movies!B:B,A129)</f>
        <v>1</v>
      </c>
      <c r="C129" s="5">
        <f>AVERAGEIF(IMDB_Movies!B:B,A129,IMDB_Movies!G:G)</f>
        <v>6.9</v>
      </c>
      <c r="D129" cm="1">
        <f t="array" ref="D129">MEDIAN(IF(ISNUMBER(SEARCH($A129,IMDB_Movies!$B:$B)),IMDB_Movies!$G:$G))</f>
        <v>6.9</v>
      </c>
      <c r="E129" s="5" cm="1">
        <f t="array" ref="E129">_xlfn.STDEV.P(IF(ISNUMBER(SEARCH($A129,IMDB_Movies!$B:$B)),IMDB_Movies!$G:$G))</f>
        <v>0</v>
      </c>
    </row>
    <row r="130" spans="1:5" x14ac:dyDescent="0.45">
      <c r="A130">
        <v>176</v>
      </c>
      <c r="B130" s="6">
        <f>COUNTIF(IMDB_Movies!B:B,A130)</f>
        <v>3</v>
      </c>
      <c r="C130" s="5">
        <f>AVERAGEIF(IMDB_Movies!B:B,A130,IMDB_Movies!G:G)</f>
        <v>6.9333333333333327</v>
      </c>
      <c r="D130" cm="1">
        <f t="array" ref="D130">MEDIAN(IF(ISNUMBER(SEARCH($A130,IMDB_Movies!$B:$B)),IMDB_Movies!$G:$G))</f>
        <v>6.9</v>
      </c>
      <c r="E130" s="5" cm="1">
        <f t="array" ref="E130">_xlfn.STDEV.P(IF(ISNUMBER(SEARCH($A130,IMDB_Movies!$B:$B)),IMDB_Movies!$G:$G))</f>
        <v>0.69442222186665536</v>
      </c>
    </row>
    <row r="131" spans="1:5" x14ac:dyDescent="0.45">
      <c r="A131">
        <v>42</v>
      </c>
      <c r="B131" s="6">
        <f>COUNTIF(IMDB_Movies!B:B,A131)</f>
        <v>1</v>
      </c>
      <c r="C131" s="5">
        <f>AVERAGEIF(IMDB_Movies!B:B,A131,IMDB_Movies!G:G)</f>
        <v>6.5</v>
      </c>
      <c r="D131" cm="1">
        <f t="array" ref="D131">MEDIAN(IF(ISNUMBER(SEARCH($A131,IMDB_Movies!$B:$B)),IMDB_Movies!$G:$G))</f>
        <v>7.1999999999999993</v>
      </c>
      <c r="E131" s="5" cm="1">
        <f t="array" ref="E131">_xlfn.STDEV.P(IF(ISNUMBER(SEARCH($A131,IMDB_Movies!$B:$B)),IMDB_Movies!$G:$G))</f>
        <v>0.90499913673991994</v>
      </c>
    </row>
    <row r="132" spans="1:5" x14ac:dyDescent="0.45">
      <c r="A132">
        <v>187</v>
      </c>
      <c r="B132" s="6">
        <f>COUNTIF(IMDB_Movies!B:B,A132)</f>
        <v>1</v>
      </c>
      <c r="C132" s="5">
        <f>AVERAGEIF(IMDB_Movies!B:B,A132,IMDB_Movies!G:G)</f>
        <v>7.9</v>
      </c>
      <c r="D132" cm="1">
        <f t="array" ref="D132">MEDIAN(IF(ISNUMBER(SEARCH($A132,IMDB_Movies!$B:$B)),IMDB_Movies!$G:$G))</f>
        <v>7.9</v>
      </c>
      <c r="E132" s="5" cm="1">
        <f t="array" ref="E132">_xlfn.STDEV.P(IF(ISNUMBER(SEARCH($A132,IMDB_Movies!$B:$B)),IMDB_Movies!$G:$G))</f>
        <v>0</v>
      </c>
    </row>
    <row r="133" spans="1:5" x14ac:dyDescent="0.45">
      <c r="A133">
        <v>240</v>
      </c>
      <c r="B133" s="6">
        <f>COUNTIF(IMDB_Movies!B:B,A133)</f>
        <v>1</v>
      </c>
      <c r="C133" s="5">
        <f>AVERAGEIF(IMDB_Movies!B:B,A133,IMDB_Movies!G:G)</f>
        <v>8.1999999999999993</v>
      </c>
      <c r="D133" cm="1">
        <f t="array" ref="D133">MEDIAN(IF(ISNUMBER(SEARCH($A133,IMDB_Movies!$B:$B)),IMDB_Movies!$G:$G))</f>
        <v>8.1999999999999993</v>
      </c>
      <c r="E133" s="5" cm="1">
        <f t="array" ref="E133">_xlfn.STDEV.P(IF(ISNUMBER(SEARCH($A133,IMDB_Movies!$B:$B)),IMDB_Movies!$G:$G))</f>
        <v>0</v>
      </c>
    </row>
    <row r="134" spans="1:5" x14ac:dyDescent="0.45">
      <c r="A134">
        <v>186</v>
      </c>
      <c r="B134" s="6">
        <f>COUNTIF(IMDB_Movies!B:B,A134)</f>
        <v>2</v>
      </c>
      <c r="C134" s="5">
        <f>AVERAGEIF(IMDB_Movies!B:B,A134,IMDB_Movies!G:G)</f>
        <v>7.2</v>
      </c>
      <c r="D134" cm="1">
        <f t="array" ref="D134">MEDIAN(IF(ISNUMBER(SEARCH($A134,IMDB_Movies!$B:$B)),IMDB_Movies!$G:$G))</f>
        <v>7.2</v>
      </c>
      <c r="E134" s="5" cm="1">
        <f t="array" ref="E134">_xlfn.STDEV.P(IF(ISNUMBER(SEARCH($A134,IMDB_Movies!$B:$B)),IMDB_Movies!$G:$G))</f>
        <v>0.70000000000000018</v>
      </c>
    </row>
    <row r="135" spans="1:5" x14ac:dyDescent="0.45">
      <c r="A135">
        <v>201</v>
      </c>
      <c r="B135" s="6">
        <f>COUNTIF(IMDB_Movies!B:B,A135)</f>
        <v>1</v>
      </c>
      <c r="C135" s="5">
        <f>AVERAGEIF(IMDB_Movies!B:B,A135,IMDB_Movies!G:G)</f>
        <v>7.2</v>
      </c>
      <c r="D135" cm="1">
        <f t="array" ref="D135">MEDIAN(IF(ISNUMBER(SEARCH($A135,IMDB_Movies!$B:$B)),IMDB_Movies!$G:$G))</f>
        <v>7.2</v>
      </c>
      <c r="E135" s="5" cm="1">
        <f t="array" ref="E135">_xlfn.STDEV.P(IF(ISNUMBER(SEARCH($A135,IMDB_Movies!$B:$B)),IMDB_Movies!$G:$G))</f>
        <v>0</v>
      </c>
    </row>
    <row r="136" spans="1:5" x14ac:dyDescent="0.45">
      <c r="A136">
        <v>63</v>
      </c>
      <c r="B136" s="6">
        <f>COUNTIF(IMDB_Movies!B:B,A136)</f>
        <v>1</v>
      </c>
      <c r="C136" s="5">
        <f>AVERAGEIF(IMDB_Movies!B:B,A136,IMDB_Movies!G:G)</f>
        <v>7.3</v>
      </c>
      <c r="D136" cm="1">
        <f t="array" ref="D136">MEDIAN(IF(ISNUMBER(SEARCH($A136,IMDB_Movies!$B:$B)),IMDB_Movies!$G:$G))</f>
        <v>7.4499999999999993</v>
      </c>
      <c r="E136" s="5" cm="1">
        <f t="array" ref="E136">_xlfn.STDEV.P(IF(ISNUMBER(SEARCH($A136,IMDB_Movies!$B:$B)),IMDB_Movies!$G:$G))</f>
        <v>0.14999999999999991</v>
      </c>
    </row>
    <row r="137" spans="1:5" x14ac:dyDescent="0.45">
      <c r="A137">
        <v>166</v>
      </c>
      <c r="B137" s="6">
        <f>COUNTIF(IMDB_Movies!B:B,A137)</f>
        <v>1</v>
      </c>
      <c r="C137" s="5">
        <f>AVERAGEIF(IMDB_Movies!B:B,A137,IMDB_Movies!G:G)</f>
        <v>7.8</v>
      </c>
      <c r="D137" cm="1">
        <f t="array" ref="D137">MEDIAN(IF(ISNUMBER(SEARCH($A137,IMDB_Movies!$B:$B)),IMDB_Movies!$G:$G))</f>
        <v>7.8</v>
      </c>
      <c r="E137" s="5" cm="1">
        <f t="array" ref="E137">_xlfn.STDEV.P(IF(ISNUMBER(SEARCH($A137,IMDB_Movies!$B:$B)),IMDB_Movies!$G:$G))</f>
        <v>0</v>
      </c>
    </row>
    <row r="138" spans="1:5" x14ac:dyDescent="0.45">
      <c r="A138">
        <v>293</v>
      </c>
      <c r="B138" s="6">
        <f>COUNTIF(IMDB_Movies!B:B,A138)</f>
        <v>1</v>
      </c>
      <c r="C138" s="5">
        <f>AVERAGEIF(IMDB_Movies!B:B,A138,IMDB_Movies!G:G)</f>
        <v>8.4</v>
      </c>
      <c r="D138" cm="1">
        <f t="array" ref="D138">MEDIAN(IF(ISNUMBER(SEARCH($A138,IMDB_Movies!$B:$B)),IMDB_Movies!$G:$G))</f>
        <v>8.4</v>
      </c>
      <c r="E138" s="5" cm="1">
        <f t="array" ref="E138">_xlfn.STDEV.P(IF(ISNUMBER(SEARCH($A138,IMDB_Movies!$B:$B)),IMDB_Movies!$G:$G))</f>
        <v>0</v>
      </c>
    </row>
    <row r="139" spans="1:5" x14ac:dyDescent="0.45">
      <c r="A139">
        <v>41</v>
      </c>
      <c r="B139" s="6">
        <f>COUNTIF(IMDB_Movies!B:B,A139)</f>
        <v>1</v>
      </c>
      <c r="C139" s="5">
        <f>AVERAGEIF(IMDB_Movies!B:B,A139,IMDB_Movies!G:G)</f>
        <v>6.9</v>
      </c>
      <c r="D139" cm="1">
        <f t="array" ref="D139">MEDIAN(IF(ISNUMBER(SEARCH($A139,IMDB_Movies!$B:$B)),IMDB_Movies!$G:$G))</f>
        <v>7.15</v>
      </c>
      <c r="E139" s="5" cm="1">
        <f t="array" ref="E139">_xlfn.STDEV.P(IF(ISNUMBER(SEARCH($A139,IMDB_Movies!$B:$B)),IMDB_Movies!$G:$G))</f>
        <v>0.51219503121369692</v>
      </c>
    </row>
    <row r="140" spans="1:5" x14ac:dyDescent="0.45">
      <c r="A140">
        <v>193</v>
      </c>
      <c r="B140" s="6">
        <f>COUNTIF(IMDB_Movies!B:B,A140)</f>
        <v>2</v>
      </c>
      <c r="C140" s="5">
        <f>AVERAGEIF(IMDB_Movies!B:B,A140,IMDB_Movies!G:G)</f>
        <v>6.95</v>
      </c>
      <c r="D140" cm="1">
        <f t="array" ref="D140">MEDIAN(IF(ISNUMBER(SEARCH($A140,IMDB_Movies!$B:$B)),IMDB_Movies!$G:$G))</f>
        <v>6.95</v>
      </c>
      <c r="E140" s="5" cm="1">
        <f t="array" ref="E140">_xlfn.STDEV.P(IF(ISNUMBER(SEARCH($A140,IMDB_Movies!$B:$B)),IMDB_Movies!$G:$G))</f>
        <v>0.94999999999999807</v>
      </c>
    </row>
    <row r="141" spans="1:5" x14ac:dyDescent="0.45">
      <c r="A141">
        <v>216</v>
      </c>
      <c r="B141" s="6">
        <f>COUNTIF(IMDB_Movies!B:B,A141)</f>
        <v>1</v>
      </c>
      <c r="C141" s="5">
        <f>AVERAGEIF(IMDB_Movies!B:B,A141,IMDB_Movies!G:G)</f>
        <v>7.5</v>
      </c>
      <c r="D141" cm="1">
        <f t="array" ref="D141">MEDIAN(IF(ISNUMBER(SEARCH($A141,IMDB_Movies!$B:$B)),IMDB_Movies!$G:$G))</f>
        <v>7.5</v>
      </c>
      <c r="E141" s="5" cm="1">
        <f t="array" ref="E141">_xlfn.STDEV.P(IF(ISNUMBER(SEARCH($A141,IMDB_Movies!$B:$B)),IMDB_Movies!$G:$G))</f>
        <v>0</v>
      </c>
    </row>
    <row r="142" spans="1:5" x14ac:dyDescent="0.45">
      <c r="A142">
        <v>196</v>
      </c>
      <c r="B142" s="6">
        <f>COUNTIF(IMDB_Movies!B:B,A142)</f>
        <v>1</v>
      </c>
      <c r="C142" s="5">
        <f>AVERAGEIF(IMDB_Movies!B:B,A142,IMDB_Movies!G:G)</f>
        <v>7.2</v>
      </c>
      <c r="D142" cm="1">
        <f t="array" ref="D142">MEDIAN(IF(ISNUMBER(SEARCH($A142,IMDB_Movies!$B:$B)),IMDB_Movies!$G:$G))</f>
        <v>7.2</v>
      </c>
      <c r="E142" s="5" cm="1">
        <f t="array" ref="E142">_xlfn.STDEV.P(IF(ISNUMBER(SEARCH($A142,IMDB_Movies!$B:$B)),IMDB_Movies!$G:$G))</f>
        <v>0</v>
      </c>
    </row>
    <row r="143" spans="1:5" x14ac:dyDescent="0.45">
      <c r="A143">
        <v>177</v>
      </c>
      <c r="B143" s="6">
        <f>COUNTIF(IMDB_Movies!B:B,A143)</f>
        <v>2</v>
      </c>
      <c r="C143" s="5">
        <f>AVERAGEIF(IMDB_Movies!B:B,A143,IMDB_Movies!G:G)</f>
        <v>6.3</v>
      </c>
      <c r="D143" cm="1">
        <f t="array" ref="D143">MEDIAN(IF(ISNUMBER(SEARCH($A143,IMDB_Movies!$B:$B)),IMDB_Movies!$G:$G))</f>
        <v>6.3</v>
      </c>
      <c r="E143" s="5" cm="1">
        <f t="array" ref="E143">_xlfn.STDEV.P(IF(ISNUMBER(SEARCH($A143,IMDB_Movies!$B:$B)),IMDB_Movies!$G:$G))</f>
        <v>0.29999999999999982</v>
      </c>
    </row>
    <row r="144" spans="1:5" x14ac:dyDescent="0.45">
      <c r="A144">
        <v>163</v>
      </c>
      <c r="B144" s="6">
        <f>COUNTIF(IMDB_Movies!B:B,A144)</f>
        <v>1</v>
      </c>
      <c r="C144" s="5">
        <f>AVERAGEIF(IMDB_Movies!B:B,A144,IMDB_Movies!G:G)</f>
        <v>7.6</v>
      </c>
      <c r="D144" cm="1">
        <f t="array" ref="D144">MEDIAN(IF(ISNUMBER(SEARCH($A144,IMDB_Movies!$B:$B)),IMDB_Movies!$G:$G))</f>
        <v>7.6</v>
      </c>
      <c r="E144" s="5" cm="1">
        <f t="array" ref="E144">_xlfn.STDEV.P(IF(ISNUMBER(SEARCH($A144,IMDB_Movies!$B:$B)),IMDB_Movies!$G:$G))</f>
        <v>0</v>
      </c>
    </row>
    <row r="145" spans="1:5" x14ac:dyDescent="0.45">
      <c r="A145">
        <v>160</v>
      </c>
      <c r="B145" s="6">
        <f>COUNTIF(IMDB_Movies!B:B,A145)</f>
        <v>5</v>
      </c>
      <c r="C145" s="5">
        <f>AVERAGEIF(IMDB_Movies!B:B,A145,IMDB_Movies!G:G)</f>
        <v>6.26</v>
      </c>
      <c r="D145" cm="1">
        <f t="array" ref="D145">MEDIAN(IF(ISNUMBER(SEARCH($A145,IMDB_Movies!$B:$B)),IMDB_Movies!$G:$G))</f>
        <v>6</v>
      </c>
      <c r="E145" s="5" cm="1">
        <f t="array" ref="E145">_xlfn.STDEV.P(IF(ISNUMBER(SEARCH($A145,IMDB_Movies!$B:$B)),IMDB_Movies!$G:$G))</f>
        <v>1.0818502669038794</v>
      </c>
    </row>
    <row r="146" spans="1:5" x14ac:dyDescent="0.45">
      <c r="A146">
        <v>271</v>
      </c>
      <c r="B146" s="6">
        <f>COUNTIF(IMDB_Movies!B:B,A146)</f>
        <v>1</v>
      </c>
      <c r="C146" s="5">
        <f>AVERAGEIF(IMDB_Movies!B:B,A146,IMDB_Movies!G:G)</f>
        <v>7.7</v>
      </c>
      <c r="D146" cm="1">
        <f t="array" ref="D146">MEDIAN(IF(ISNUMBER(SEARCH($A146,IMDB_Movies!$B:$B)),IMDB_Movies!$G:$G))</f>
        <v>7.7</v>
      </c>
      <c r="E146" s="5" cm="1">
        <f t="array" ref="E146">_xlfn.STDEV.P(IF(ISNUMBER(SEARCH($A146,IMDB_Movies!$B:$B)),IMDB_Movies!$G:$G))</f>
        <v>0</v>
      </c>
    </row>
    <row r="147" spans="1:5" x14ac:dyDescent="0.45">
      <c r="A147">
        <v>225</v>
      </c>
      <c r="B147" s="6">
        <f>COUNTIF(IMDB_Movies!B:B,A147)</f>
        <v>1</v>
      </c>
      <c r="C147" s="5">
        <f>AVERAGEIF(IMDB_Movies!B:B,A147,IMDB_Movies!G:G)</f>
        <v>6.6</v>
      </c>
      <c r="D147" cm="1">
        <f t="array" ref="D147">MEDIAN(IF(ISNUMBER(SEARCH($A147,IMDB_Movies!$B:$B)),IMDB_Movies!$G:$G))</f>
        <v>6.6</v>
      </c>
      <c r="E147" s="5" cm="1">
        <f t="array" ref="E147">_xlfn.STDEV.P(IF(ISNUMBER(SEARCH($A147,IMDB_Movies!$B:$B)),IMDB_Movies!$G:$G))</f>
        <v>0</v>
      </c>
    </row>
    <row r="148" spans="1:5" x14ac:dyDescent="0.45">
      <c r="A148">
        <v>227</v>
      </c>
      <c r="B148" s="6">
        <f>COUNTIF(IMDB_Movies!B:B,A148)</f>
        <v>1</v>
      </c>
      <c r="C148" s="5">
        <f>AVERAGEIF(IMDB_Movies!B:B,A148,IMDB_Movies!G:G)</f>
        <v>8.4</v>
      </c>
      <c r="D148" cm="1">
        <f t="array" ref="D148">MEDIAN(IF(ISNUMBER(SEARCH($A148,IMDB_Movies!$B:$B)),IMDB_Movies!$G:$G))</f>
        <v>8.4</v>
      </c>
      <c r="E148" s="5" cm="1">
        <f t="array" ref="E148">_xlfn.STDEV.P(IF(ISNUMBER(SEARCH($A148,IMDB_Movies!$B:$B)),IMDB_Movies!$G:$G))</f>
        <v>0</v>
      </c>
    </row>
    <row r="149" spans="1:5" x14ac:dyDescent="0.45">
      <c r="A149">
        <v>212</v>
      </c>
      <c r="B149" s="6">
        <f>COUNTIF(IMDB_Movies!B:B,A149)</f>
        <v>2</v>
      </c>
      <c r="C149" s="5">
        <f>AVERAGEIF(IMDB_Movies!B:B,A149,IMDB_Movies!G:G)</f>
        <v>6.85</v>
      </c>
      <c r="D149" cm="1">
        <f t="array" ref="D149">MEDIAN(IF(ISNUMBER(SEARCH($A149,IMDB_Movies!$B:$B)),IMDB_Movies!$G:$G))</f>
        <v>6.85</v>
      </c>
      <c r="E149" s="5" cm="1">
        <f t="array" ref="E149">_xlfn.STDEV.P(IF(ISNUMBER(SEARCH($A149,IMDB_Movies!$B:$B)),IMDB_Movies!$G:$G))</f>
        <v>0.25</v>
      </c>
    </row>
    <row r="150" spans="1:5" x14ac:dyDescent="0.45">
      <c r="A150">
        <v>65</v>
      </c>
      <c r="B150" s="6">
        <f>COUNTIF(IMDB_Movies!B:B,A150)</f>
        <v>1</v>
      </c>
      <c r="C150" s="5">
        <f>AVERAGEIF(IMDB_Movies!B:B,A150,IMDB_Movies!G:G)</f>
        <v>6.7</v>
      </c>
      <c r="D150" cm="1">
        <f t="array" ref="D150">MEDIAN(IF(ISNUMBER(SEARCH($A150,IMDB_Movies!$B:$B)),IMDB_Movies!$G:$G))</f>
        <v>6.75</v>
      </c>
      <c r="E150" s="5" cm="1">
        <f t="array" ref="E150">_xlfn.STDEV.P(IF(ISNUMBER(SEARCH($A150,IMDB_Movies!$B:$B)),IMDB_Movies!$G:$G))</f>
        <v>0.93229108472979239</v>
      </c>
    </row>
    <row r="151" spans="1:5" x14ac:dyDescent="0.45">
      <c r="A151">
        <v>53</v>
      </c>
      <c r="B151" s="6">
        <f>COUNTIF(IMDB_Movies!B:B,A151)</f>
        <v>1</v>
      </c>
      <c r="C151" s="5">
        <f>AVERAGEIF(IMDB_Movies!B:B,A151,IMDB_Movies!G:G)</f>
        <v>7.7</v>
      </c>
      <c r="D151" cm="1">
        <f t="array" ref="D151">MEDIAN(IF(ISNUMBER(SEARCH($A151,IMDB_Movies!$B:$B)),IMDB_Movies!$G:$G))</f>
        <v>7.5</v>
      </c>
      <c r="E151" s="5" cm="1">
        <f t="array" ref="E151">_xlfn.STDEV.P(IF(ISNUMBER(SEARCH($A151,IMDB_Movies!$B:$B)),IMDB_Movies!$G:$G))</f>
        <v>0.92777361941847769</v>
      </c>
    </row>
    <row r="152" spans="1:5" x14ac:dyDescent="0.45">
      <c r="A152">
        <v>280</v>
      </c>
      <c r="B152" s="6">
        <f>COUNTIF(IMDB_Movies!B:B,A152)</f>
        <v>1</v>
      </c>
      <c r="C152" s="5">
        <f>AVERAGEIF(IMDB_Movies!B:B,A152,IMDB_Movies!G:G)</f>
        <v>6.3</v>
      </c>
      <c r="D152" cm="1">
        <f t="array" ref="D152">MEDIAN(IF(ISNUMBER(SEARCH($A152,IMDB_Movies!$B:$B)),IMDB_Movies!$G:$G))</f>
        <v>6.3</v>
      </c>
      <c r="E152" s="5" cm="1">
        <f t="array" ref="E152">_xlfn.STDEV.P(IF(ISNUMBER(SEARCH($A152,IMDB_Movies!$B:$B)),IMDB_Movies!$G:$G))</f>
        <v>0</v>
      </c>
    </row>
    <row r="153" spans="1:5" x14ac:dyDescent="0.45">
      <c r="A153">
        <v>330</v>
      </c>
      <c r="B153" s="6">
        <f>COUNTIF(IMDB_Movies!B:B,A153)</f>
        <v>1</v>
      </c>
      <c r="C153" s="5">
        <f>AVERAGEIF(IMDB_Movies!B:B,A153,IMDB_Movies!G:G)</f>
        <v>8</v>
      </c>
      <c r="D153" cm="1">
        <f t="array" ref="D153">MEDIAN(IF(ISNUMBER(SEARCH($A153,IMDB_Movies!$B:$B)),IMDB_Movies!$G:$G))</f>
        <v>8</v>
      </c>
      <c r="E153" s="5" cm="1">
        <f t="array" ref="E153">_xlfn.STDEV.P(IF(ISNUMBER(SEARCH($A153,IMDB_Movies!$B:$B)),IMDB_Movies!$G:$G))</f>
        <v>0</v>
      </c>
    </row>
    <row r="154" spans="1:5" x14ac:dyDescent="0.45">
      <c r="A154">
        <v>325</v>
      </c>
      <c r="B154" s="6">
        <f>COUNTIF(IMDB_Movies!B:B,A154)</f>
        <v>1</v>
      </c>
      <c r="C154" s="5">
        <f>AVERAGEIF(IMDB_Movies!B:B,A154,IMDB_Movies!G:G)</f>
        <v>6.8</v>
      </c>
      <c r="D154" cm="1">
        <f t="array" ref="D154">MEDIAN(IF(ISNUMBER(SEARCH($A154,IMDB_Movies!$B:$B)),IMDB_Movies!$G:$G))</f>
        <v>6.8</v>
      </c>
      <c r="E154" s="5" cm="1">
        <f t="array" ref="E154">_xlfn.STDEV.P(IF(ISNUMBER(SEARCH($A154,IMDB_Movies!$B:$B)),IMDB_Movies!$G:$G))</f>
        <v>0</v>
      </c>
    </row>
    <row r="155" spans="1:5" x14ac:dyDescent="0.45">
      <c r="A155">
        <v>66</v>
      </c>
      <c r="B155" s="6">
        <f>COUNTIF(IMDB_Movies!B:B,A155)</f>
        <v>1</v>
      </c>
      <c r="C155" s="5">
        <f>AVERAGEIF(IMDB_Movies!B:B,A155,IMDB_Movies!G:G)</f>
        <v>7.2</v>
      </c>
      <c r="D155" cm="1">
        <f t="array" ref="D155">MEDIAN(IF(ISNUMBER(SEARCH($A155,IMDB_Movies!$B:$B)),IMDB_Movies!$G:$G))</f>
        <v>7.5</v>
      </c>
      <c r="E155" s="5" cm="1">
        <f t="array" ref="E155">_xlfn.STDEV.P(IF(ISNUMBER(SEARCH($A155,IMDB_Movies!$B:$B)),IMDB_Movies!$G:$G))</f>
        <v>0.29999999999999982</v>
      </c>
    </row>
    <row r="156" spans="1:5" x14ac:dyDescent="0.45">
      <c r="A156">
        <v>45</v>
      </c>
      <c r="B156" s="6">
        <f>COUNTIF(IMDB_Movies!B:B,A156)</f>
        <v>1</v>
      </c>
      <c r="C156" s="5">
        <f>AVERAGEIF(IMDB_Movies!B:B,A156,IMDB_Movies!G:G)</f>
        <v>7.3</v>
      </c>
      <c r="D156" cm="1">
        <f t="array" ref="D156">MEDIAN(IF(ISNUMBER(SEARCH($A156,IMDB_Movies!$B:$B)),IMDB_Movies!$G:$G))</f>
        <v>7.3</v>
      </c>
      <c r="E156" s="5" cm="1">
        <f t="array" ref="E156">_xlfn.STDEV.P(IF(ISNUMBER(SEARCH($A156,IMDB_Movies!$B:$B)),IMDB_Movies!$G:$G))</f>
        <v>0.54515143092963458</v>
      </c>
    </row>
    <row r="157" spans="1:5" x14ac:dyDescent="0.45">
      <c r="A157">
        <v>300</v>
      </c>
      <c r="B157" s="6">
        <f>COUNTIF(IMDB_Movies!B:B,A157)</f>
        <v>1</v>
      </c>
      <c r="C157" s="5">
        <f>AVERAGEIF(IMDB_Movies!B:B,A157,IMDB_Movies!G:G)</f>
        <v>6.6</v>
      </c>
      <c r="D157" cm="1">
        <f t="array" ref="D157">MEDIAN(IF(ISNUMBER(SEARCH($A157,IMDB_Movies!$B:$B)),IMDB_Movies!$G:$G))</f>
        <v>6.6</v>
      </c>
      <c r="E157" s="5" cm="1">
        <f t="array" ref="E157">_xlfn.STDEV.P(IF(ISNUMBER(SEARCH($A157,IMDB_Movies!$B:$B)),IMDB_Movies!$G:$G))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6851-A9E5-4600-8B1A-1622B3E0E0C2}">
  <dimension ref="A1:E40"/>
  <sheetViews>
    <sheetView workbookViewId="0">
      <selection activeCell="A2" sqref="A2"/>
    </sheetView>
  </sheetViews>
  <sheetFormatPr defaultRowHeight="14.25" x14ac:dyDescent="0.45"/>
  <sheetData>
    <row r="1" spans="1:5" x14ac:dyDescent="0.45">
      <c r="A1" t="str" cm="1">
        <f t="array" ref="A1:A40">_xlfn.UNIQUE(IMDB_Movies!E:E)</f>
        <v>language</v>
      </c>
      <c r="B1" t="s">
        <v>6388</v>
      </c>
      <c r="C1" t="s">
        <v>6385</v>
      </c>
      <c r="D1" t="s">
        <v>6379</v>
      </c>
      <c r="E1" t="s">
        <v>6384</v>
      </c>
    </row>
    <row r="2" spans="1:5" x14ac:dyDescent="0.45">
      <c r="A2" t="str">
        <v>English</v>
      </c>
      <c r="B2">
        <f>COUNTIF(Table1[language],'3. Lang'!A2)</f>
        <v>3606</v>
      </c>
      <c r="C2" s="5">
        <f>AVERAGEIF(IMDB_Movies!E:E,A2,IMDB_Movies!$G:$G)</f>
        <v>6.4214364947309912</v>
      </c>
      <c r="D2" s="5" cm="1">
        <f t="array" ref="D2">MEDIAN(IF(ISNUMBER(SEARCH($A2,IMDB_Movies!$E:$E)),IMDB_Movies!$G:$G))</f>
        <v>6.5</v>
      </c>
      <c r="E2" s="5">
        <f>'4. Best directors'!I19</f>
        <v>0</v>
      </c>
    </row>
    <row r="3" spans="1:5" x14ac:dyDescent="0.45">
      <c r="A3" t="str">
        <v>Spanish</v>
      </c>
      <c r="B3">
        <f>COUNTIF(Table1[language],'3. Lang'!A3)</f>
        <v>26</v>
      </c>
      <c r="C3" s="5">
        <f>AVERAGEIF(IMDB_Movies!E:E,A3,IMDB_Movies!$G:$G)</f>
        <v>7.049999999999998</v>
      </c>
      <c r="D3" s="5" cm="1">
        <f t="array" ref="D3">MEDIAN(IF(ISNUMBER(SEARCH($A3,IMDB_Movies!$E:$E)),IMDB_Movies!$G:$G))</f>
        <v>7.15</v>
      </c>
      <c r="E3" s="5" cm="1">
        <f t="array" ref="E3">_xlfn.STDEV.P(IF(ISNUMBER(SEARCH($A3,IMDB_Movies!$E:$E)),IMDB_Movies!$G:$G))</f>
        <v>0.81015193256954465</v>
      </c>
    </row>
    <row r="4" spans="1:5" x14ac:dyDescent="0.45">
      <c r="A4" t="str">
        <v>Persian</v>
      </c>
      <c r="B4">
        <f>COUNTIF(Table1[language],'3. Lang'!A4)</f>
        <v>3</v>
      </c>
      <c r="C4" s="5">
        <f>AVERAGEIF(IMDB_Movies!E:E,A4,IMDB_Movies!$G:$G)</f>
        <v>8.1333333333333329</v>
      </c>
      <c r="D4" s="5" cm="1">
        <f t="array" ref="D4">MEDIAN(IF(ISNUMBER(SEARCH($A4,IMDB_Movies!$E:$E)),IMDB_Movies!$G:$G))</f>
        <v>8.4</v>
      </c>
      <c r="E4" s="5" cm="1">
        <f t="array" ref="E4">_xlfn.STDEV.P(IF(ISNUMBER(SEARCH($A4,IMDB_Movies!$E:$E)),IMDB_Movies!$G:$G))</f>
        <v>0.44969125210773481</v>
      </c>
    </row>
    <row r="5" spans="1:5" x14ac:dyDescent="0.45">
      <c r="A5" t="str">
        <v>French</v>
      </c>
      <c r="B5">
        <f>COUNTIF(Table1[language],'3. Lang'!A5)</f>
        <v>37</v>
      </c>
      <c r="C5" s="5">
        <f>AVERAGEIF(IMDB_Movies!E:E,A5,IMDB_Movies!$G:$G)</f>
        <v>7.2864864864864867</v>
      </c>
      <c r="D5" s="5" cm="1">
        <f t="array" ref="D5">MEDIAN(IF(ISNUMBER(SEARCH($A5,IMDB_Movies!$E:$E)),IMDB_Movies!$G:$G))</f>
        <v>7.2</v>
      </c>
      <c r="E5" s="5" cm="1">
        <f t="array" ref="E5">_xlfn.STDEV.P(IF(ISNUMBER(SEARCH($A5,IMDB_Movies!$E:$E)),IMDB_Movies!$G:$G))</f>
        <v>0.55369137767286647</v>
      </c>
    </row>
    <row r="6" spans="1:5" x14ac:dyDescent="0.45">
      <c r="A6" t="str">
        <v>Dari</v>
      </c>
      <c r="B6">
        <f>COUNTIF(Table1[language],'3. Lang'!A6)</f>
        <v>2</v>
      </c>
      <c r="C6" s="5">
        <f>AVERAGEIF(IMDB_Movies!E:E,A6,IMDB_Movies!$G:$G)</f>
        <v>7.5</v>
      </c>
      <c r="D6" s="5" cm="1">
        <f t="array" ref="D6">MEDIAN(IF(ISNUMBER(SEARCH($A6,IMDB_Movies!$E:$E)),IMDB_Movies!$G:$G))</f>
        <v>7.4</v>
      </c>
      <c r="E6" s="5" cm="1">
        <f t="array" ref="E6">_xlfn.STDEV.P(IF(ISNUMBER(SEARCH($A6,IMDB_Movies!$E:$E)),IMDB_Movies!$G:$G))</f>
        <v>0.70906518564938736</v>
      </c>
    </row>
    <row r="7" spans="1:5" x14ac:dyDescent="0.45">
      <c r="A7" t="str">
        <v>Italian</v>
      </c>
      <c r="B7">
        <f>COUNTIF(Table1[language],'3. Lang'!A7)</f>
        <v>7</v>
      </c>
      <c r="C7" s="5">
        <f>AVERAGEIF(IMDB_Movies!E:E,A7,IMDB_Movies!$G:$G)</f>
        <v>7.1857142857142859</v>
      </c>
      <c r="D7" s="5" cm="1">
        <f t="array" ref="D7">MEDIAN(IF(ISNUMBER(SEARCH($A7,IMDB_Movies!$E:$E)),IMDB_Movies!$G:$G))</f>
        <v>7</v>
      </c>
      <c r="E7" s="5" cm="1">
        <f t="array" ref="E7">_xlfn.STDEV.P(IF(ISNUMBER(SEARCH($A7,IMDB_Movies!$E:$E)),IMDB_Movies!$G:$G))</f>
        <v>1.0696175169905642</v>
      </c>
    </row>
    <row r="8" spans="1:5" x14ac:dyDescent="0.45">
      <c r="A8" t="str">
        <v>Mandarin</v>
      </c>
      <c r="B8">
        <f>COUNTIF(Table1[language],'3. Lang'!A8)</f>
        <v>14</v>
      </c>
      <c r="C8" s="5">
        <f>AVERAGEIF(IMDB_Movies!E:E,A8,IMDB_Movies!$G:$G)</f>
        <v>7.0214285714285714</v>
      </c>
      <c r="D8" s="5" cm="1">
        <f t="array" ref="D8">MEDIAN(IF(ISNUMBER(SEARCH($A8,IMDB_Movies!$E:$E)),IMDB_Movies!$G:$G))</f>
        <v>7.25</v>
      </c>
      <c r="E8" s="5" cm="1">
        <f t="array" ref="E8">_xlfn.STDEV.P(IF(ISNUMBER(SEARCH($A8,IMDB_Movies!$E:$E)),IMDB_Movies!$G:$G))</f>
        <v>0.73793008905081081</v>
      </c>
    </row>
    <row r="9" spans="1:5" x14ac:dyDescent="0.45">
      <c r="A9" t="str">
        <v>Cantonese</v>
      </c>
      <c r="B9">
        <f>COUNTIF(Table1[language],'3. Lang'!A9)</f>
        <v>8</v>
      </c>
      <c r="C9" s="5">
        <f>AVERAGEIF(IMDB_Movies!E:E,A9,IMDB_Movies!$G:$G)</f>
        <v>7.2374999999999998</v>
      </c>
      <c r="D9" s="5" cm="1">
        <f t="array" ref="D9">MEDIAN(IF(ISNUMBER(SEARCH($A9,IMDB_Movies!$E:$E)),IMDB_Movies!$G:$G))</f>
        <v>7.3</v>
      </c>
      <c r="E9" s="5" cm="1">
        <f t="array" ref="E9">_xlfn.STDEV.P(IF(ISNUMBER(SEARCH($A9,IMDB_Movies!$E:$E)),IMDB_Movies!$G:$G))</f>
        <v>0.41212103804586331</v>
      </c>
    </row>
    <row r="10" spans="1:5" x14ac:dyDescent="0.45">
      <c r="A10" t="str">
        <v>German</v>
      </c>
      <c r="B10">
        <f>COUNTIF(Table1[language],'3. Lang'!A10)</f>
        <v>13</v>
      </c>
      <c r="C10" s="5">
        <f>AVERAGEIF(IMDB_Movies!E:E,A10,IMDB_Movies!$G:$G)</f>
        <v>7.6923076923076925</v>
      </c>
      <c r="D10" s="5" cm="1">
        <f t="array" ref="D10">MEDIAN(IF(ISNUMBER(SEARCH($A10,IMDB_Movies!$E:$E)),IMDB_Movies!$G:$G))</f>
        <v>7.7</v>
      </c>
      <c r="E10" s="5" cm="1">
        <f t="array" ref="E10">_xlfn.STDEV.P(IF(ISNUMBER(SEARCH($A10,IMDB_Movies!$E:$E)),IMDB_Movies!$G:$G))</f>
        <v>0.61576911065198481</v>
      </c>
    </row>
    <row r="11" spans="1:5" x14ac:dyDescent="0.45">
      <c r="A11" t="str">
        <v>Hindi</v>
      </c>
      <c r="B11">
        <f>COUNTIF(Table1[language],'3. Lang'!A11)</f>
        <v>10</v>
      </c>
      <c r="C11" s="5">
        <f>AVERAGEIF(IMDB_Movies!E:E,A11,IMDB_Movies!$G:$G)</f>
        <v>6.76</v>
      </c>
      <c r="D11" s="5" cm="1">
        <f t="array" ref="D11">MEDIAN(IF(ISNUMBER(SEARCH($A11,IMDB_Movies!$E:$E)),IMDB_Movies!$G:$G))</f>
        <v>7.0500000000000007</v>
      </c>
      <c r="E11" s="5" cm="1">
        <f t="array" ref="E11">_xlfn.STDEV.P(IF(ISNUMBER(SEARCH($A11,IMDB_Movies!$E:$E)),IMDB_Movies!$G:$G))</f>
        <v>1.05470374987482</v>
      </c>
    </row>
    <row r="12" spans="1:5" x14ac:dyDescent="0.45">
      <c r="A12" t="str">
        <v>Indonesian</v>
      </c>
      <c r="B12">
        <f>COUNTIF(Table1[language],'3. Lang'!A12)</f>
        <v>2</v>
      </c>
      <c r="C12" s="5">
        <f>AVERAGEIF(IMDB_Movies!E:E,A12,IMDB_Movies!$G:$G)</f>
        <v>7.8999999999999995</v>
      </c>
      <c r="D12" s="5" cm="1">
        <f t="array" ref="D12">MEDIAN(IF(ISNUMBER(SEARCH($A12,IMDB_Movies!$E:$E)),IMDB_Movies!$G:$G))</f>
        <v>7.8999999999999995</v>
      </c>
      <c r="E12" s="5" cm="1">
        <f t="array" ref="E12">_xlfn.STDEV.P(IF(ISNUMBER(SEARCH($A12,IMDB_Movies!$E:$E)),IMDB_Movies!$G:$G))</f>
        <v>0.29999999999999982</v>
      </c>
    </row>
    <row r="13" spans="1:5" x14ac:dyDescent="0.45">
      <c r="A13" t="str">
        <v>Portuguese</v>
      </c>
      <c r="B13">
        <f>COUNTIF(Table1[language],'3. Lang'!A13)</f>
        <v>5</v>
      </c>
      <c r="C13" s="5">
        <f>AVERAGEIF(IMDB_Movies!E:E,A13,IMDB_Movies!$G:$G)</f>
        <v>7.7600000000000007</v>
      </c>
      <c r="D13" s="5" cm="1">
        <f t="array" ref="D13">MEDIAN(IF(ISNUMBER(SEARCH($A13,IMDB_Movies!$E:$E)),IMDB_Movies!$G:$G))</f>
        <v>8</v>
      </c>
      <c r="E13" s="5" cm="1">
        <f t="array" ref="E13">_xlfn.STDEV.P(IF(ISNUMBER(SEARCH($A13,IMDB_Movies!$E:$E)),IMDB_Movies!$G:$G))</f>
        <v>0.87544274512956821</v>
      </c>
    </row>
    <row r="14" spans="1:5" x14ac:dyDescent="0.45">
      <c r="A14" t="str">
        <v>Romanian</v>
      </c>
      <c r="B14">
        <f>COUNTIF(Table1[language],'3. Lang'!A14)</f>
        <v>1</v>
      </c>
      <c r="C14" s="5">
        <f>AVERAGEIF(IMDB_Movies!E:E,A14,IMDB_Movies!$G:$G)</f>
        <v>7.9</v>
      </c>
      <c r="D14" s="5" cm="1">
        <f t="array" ref="D14">MEDIAN(IF(ISNUMBER(SEARCH($A14,IMDB_Movies!$E:$E)),IMDB_Movies!$G:$G))</f>
        <v>7.9</v>
      </c>
      <c r="E14" s="5" cm="1">
        <f t="array" ref="E14">_xlfn.STDEV.P(IF(ISNUMBER(SEARCH($A14,IMDB_Movies!$E:$E)),IMDB_Movies!$G:$G))</f>
        <v>0</v>
      </c>
    </row>
    <row r="15" spans="1:5" x14ac:dyDescent="0.45">
      <c r="A15" t="str">
        <v>Hebrew</v>
      </c>
      <c r="B15">
        <f>COUNTIF(Table1[language],'3. Lang'!A15)</f>
        <v>3</v>
      </c>
      <c r="C15" s="5">
        <f>AVERAGEIF(IMDB_Movies!E:E,A15,IMDB_Movies!$G:$G)</f>
        <v>7.5</v>
      </c>
      <c r="D15" s="5" cm="1">
        <f t="array" ref="D15">MEDIAN(IF(ISNUMBER(SEARCH($A15,IMDB_Movies!$E:$E)),IMDB_Movies!$G:$G))</f>
        <v>7.3</v>
      </c>
      <c r="E15" s="5" cm="1">
        <f t="array" ref="E15">_xlfn.STDEV.P(IF(ISNUMBER(SEARCH($A15,IMDB_Movies!$E:$E)),IMDB_Movies!$G:$G))</f>
        <v>0.35590260840104371</v>
      </c>
    </row>
    <row r="16" spans="1:5" x14ac:dyDescent="0.45">
      <c r="A16" t="str">
        <v>Maya</v>
      </c>
      <c r="B16">
        <f>COUNTIF(Table1[language],'3. Lang'!A16)</f>
        <v>1</v>
      </c>
      <c r="C16" s="5">
        <f>AVERAGEIF(IMDB_Movies!E:E,A16,IMDB_Movies!$G:$G)</f>
        <v>7.8</v>
      </c>
      <c r="D16" s="5" cm="1">
        <f t="array" ref="D16">MEDIAN(IF(ISNUMBER(SEARCH($A16,IMDB_Movies!$E:$E)),IMDB_Movies!$G:$G))</f>
        <v>7.8</v>
      </c>
      <c r="E16" s="5" cm="1">
        <f t="array" ref="E16">_xlfn.STDEV.P(IF(ISNUMBER(SEARCH($A16,IMDB_Movies!$E:$E)),IMDB_Movies!$G:$G))</f>
        <v>0</v>
      </c>
    </row>
    <row r="17" spans="1:5" x14ac:dyDescent="0.45">
      <c r="A17" t="str">
        <v>Danish</v>
      </c>
      <c r="B17">
        <f>COUNTIF(Table1[language],'3. Lang'!A17)</f>
        <v>3</v>
      </c>
      <c r="C17" s="5">
        <f>AVERAGEIF(IMDB_Movies!E:E,A17,IMDB_Movies!$G:$G)</f>
        <v>7.8999999999999995</v>
      </c>
      <c r="D17" s="5" cm="1">
        <f t="array" ref="D17">MEDIAN(IF(ISNUMBER(SEARCH($A17,IMDB_Movies!$E:$E)),IMDB_Movies!$G:$G))</f>
        <v>8.1</v>
      </c>
      <c r="E17" s="5" cm="1">
        <f t="array" ref="E17">_xlfn.STDEV.P(IF(ISNUMBER(SEARCH($A17,IMDB_Movies!$E:$E)),IMDB_Movies!$G:$G))</f>
        <v>0.43204937989385761</v>
      </c>
    </row>
    <row r="18" spans="1:5" x14ac:dyDescent="0.45">
      <c r="A18" t="str">
        <v>Aboriginal</v>
      </c>
      <c r="B18">
        <f>COUNTIF(Table1[language],'3. Lang'!A18)</f>
        <v>2</v>
      </c>
      <c r="C18" s="5">
        <f>AVERAGEIF(IMDB_Movies!E:E,A18,IMDB_Movies!$G:$G)</f>
        <v>6.95</v>
      </c>
      <c r="D18" s="5" cm="1">
        <f t="array" ref="D18">MEDIAN(IF(ISNUMBER(SEARCH($A18,IMDB_Movies!$E:$E)),IMDB_Movies!$G:$G))</f>
        <v>6.95</v>
      </c>
      <c r="E18" s="5" cm="1">
        <f t="array" ref="E18">_xlfn.STDEV.P(IF(ISNUMBER(SEARCH($A18,IMDB_Movies!$E:$E)),IMDB_Movies!$G:$G))</f>
        <v>0.54999999999999982</v>
      </c>
    </row>
    <row r="19" spans="1:5" x14ac:dyDescent="0.45">
      <c r="A19" t="str">
        <v>Zulu</v>
      </c>
      <c r="B19">
        <f>COUNTIF(Table1[language],'3. Lang'!A19)</f>
        <v>1</v>
      </c>
      <c r="C19" s="5">
        <f>AVERAGEIF(IMDB_Movies!E:E,A19,IMDB_Movies!$G:$G)</f>
        <v>7.3</v>
      </c>
      <c r="D19" s="5" cm="1">
        <f t="array" ref="D19">MEDIAN(IF(ISNUMBER(SEARCH($A19,IMDB_Movies!$E:$E)),IMDB_Movies!$G:$G))</f>
        <v>7.3</v>
      </c>
      <c r="E19" s="5" cm="1">
        <f t="array" ref="E19">_xlfn.STDEV.P(IF(ISNUMBER(SEARCH($A19,IMDB_Movies!$E:$E)),IMDB_Movies!$G:$G))</f>
        <v>0</v>
      </c>
    </row>
    <row r="20" spans="1:5" x14ac:dyDescent="0.45">
      <c r="A20" t="str">
        <v>Arabic</v>
      </c>
      <c r="B20">
        <f>COUNTIF(Table1[language],'3. Lang'!A20)</f>
        <v>1</v>
      </c>
      <c r="C20" s="5">
        <f>AVERAGEIF(IMDB_Movies!E:E,A20,IMDB_Movies!$G:$G)</f>
        <v>7.2</v>
      </c>
      <c r="D20" s="5" cm="1">
        <f t="array" ref="D20">MEDIAN(IF(ISNUMBER(SEARCH($A20,IMDB_Movies!$E:$E)),IMDB_Movies!$G:$G))</f>
        <v>7.2</v>
      </c>
      <c r="E20" s="5" cm="1">
        <f t="array" ref="E20">_xlfn.STDEV.P(IF(ISNUMBER(SEARCH($A20,IMDB_Movies!$E:$E)),IMDB_Movies!$G:$G))</f>
        <v>0</v>
      </c>
    </row>
    <row r="21" spans="1:5" x14ac:dyDescent="0.45">
      <c r="A21" t="str">
        <v>Korean</v>
      </c>
      <c r="B21">
        <f>COUNTIF(Table1[language],'3. Lang'!A21)</f>
        <v>4</v>
      </c>
      <c r="C21" s="5">
        <f>AVERAGEIF(IMDB_Movies!E:E,A21,IMDB_Movies!$G:$G)</f>
        <v>7.875</v>
      </c>
      <c r="D21" s="5" cm="1">
        <f t="array" ref="D21">MEDIAN(IF(ISNUMBER(SEARCH($A21,IMDB_Movies!$E:$E)),IMDB_Movies!$G:$G))</f>
        <v>7.9</v>
      </c>
      <c r="E21" s="5" cm="1">
        <f t="array" ref="E21">_xlfn.STDEV.P(IF(ISNUMBER(SEARCH($A21,IMDB_Movies!$E:$E)),IMDB_Movies!$G:$G))</f>
        <v>0.41457809879442509</v>
      </c>
    </row>
    <row r="22" spans="1:5" x14ac:dyDescent="0.45">
      <c r="A22" t="str">
        <v>Japanese</v>
      </c>
      <c r="B22">
        <f>COUNTIF(Table1[language],'3. Lang'!A22)</f>
        <v>12</v>
      </c>
      <c r="C22" s="5">
        <f>AVERAGEIF(IMDB_Movies!E:E,A22,IMDB_Movies!$G:$G)</f>
        <v>7.625</v>
      </c>
      <c r="D22" s="5" cm="1">
        <f t="array" ref="D22">MEDIAN(IF(ISNUMBER(SEARCH($A22,IMDB_Movies!$E:$E)),IMDB_Movies!$G:$G))</f>
        <v>7.8000000000000007</v>
      </c>
      <c r="E22" s="5" cm="1">
        <f t="array" ref="E22">_xlfn.STDEV.P(IF(ISNUMBER(SEARCH($A22,IMDB_Movies!$E:$E)),IMDB_Movies!$G:$G))</f>
        <v>0.86132165884760314</v>
      </c>
    </row>
    <row r="23" spans="1:5" x14ac:dyDescent="0.45">
      <c r="A23" t="str">
        <v>None</v>
      </c>
      <c r="B23">
        <f>COUNTIF(Table1[language],'3. Lang'!A23)</f>
        <v>1</v>
      </c>
      <c r="C23" s="5">
        <f>AVERAGEIF(IMDB_Movies!E:E,A23,IMDB_Movies!$G:$G)</f>
        <v>8.5</v>
      </c>
      <c r="D23" s="5" cm="1">
        <f t="array" ref="D23">MEDIAN(IF(ISNUMBER(SEARCH($A23,IMDB_Movies!$E:$E)),IMDB_Movies!$G:$G))</f>
        <v>8.5</v>
      </c>
      <c r="E23" s="5" cm="1">
        <f t="array" ref="E23">_xlfn.STDEV.P(IF(ISNUMBER(SEARCH($A23,IMDB_Movies!$E:$E)),IMDB_Movies!$G:$G))</f>
        <v>0</v>
      </c>
    </row>
    <row r="24" spans="1:5" x14ac:dyDescent="0.45">
      <c r="A24" t="str">
        <v>Vietnamese</v>
      </c>
      <c r="B24">
        <f>COUNTIF(Table1[language],'3. Lang'!A24)</f>
        <v>1</v>
      </c>
      <c r="C24" s="5">
        <f>AVERAGEIF(IMDB_Movies!E:E,A24,IMDB_Movies!$G:$G)</f>
        <v>7.4</v>
      </c>
      <c r="D24" s="5" cm="1">
        <f t="array" ref="D24">MEDIAN(IF(ISNUMBER(SEARCH($A24,IMDB_Movies!$E:$E)),IMDB_Movies!$G:$G))</f>
        <v>7.4</v>
      </c>
      <c r="E24" s="5" cm="1">
        <f t="array" ref="E24">_xlfn.STDEV.P(IF(ISNUMBER(SEARCH($A24,IMDB_Movies!$E:$E)),IMDB_Movies!$G:$G))</f>
        <v>0</v>
      </c>
    </row>
    <row r="25" spans="1:5" x14ac:dyDescent="0.45">
      <c r="A25" t="str">
        <v>Telugu</v>
      </c>
      <c r="B25">
        <f>COUNTIF(Table1[language],'3. Lang'!A25)</f>
        <v>1</v>
      </c>
      <c r="C25" s="5">
        <f>AVERAGEIF(IMDB_Movies!E:E,A25,IMDB_Movies!$G:$G)</f>
        <v>8.4</v>
      </c>
      <c r="D25" s="5" cm="1">
        <f t="array" ref="D25">MEDIAN(IF(ISNUMBER(SEARCH($A25,IMDB_Movies!$E:$E)),IMDB_Movies!$G:$G))</f>
        <v>8.4</v>
      </c>
      <c r="E25" s="5" cm="1">
        <f t="array" ref="E25">_xlfn.STDEV.P(IF(ISNUMBER(SEARCH($A25,IMDB_Movies!$E:$E)),IMDB_Movies!$G:$G))</f>
        <v>0</v>
      </c>
    </row>
    <row r="26" spans="1:5" x14ac:dyDescent="0.45">
      <c r="A26" t="str">
        <v>Russian</v>
      </c>
      <c r="B26">
        <f>COUNTIF(Table1[language],'3. Lang'!A26)</f>
        <v>1</v>
      </c>
      <c r="C26" s="5">
        <f>AVERAGEIF(IMDB_Movies!E:E,A26,IMDB_Movies!$G:$G)</f>
        <v>6.5</v>
      </c>
      <c r="D26" s="5" cm="1">
        <f t="array" ref="D26">MEDIAN(IF(ISNUMBER(SEARCH($A26,IMDB_Movies!$E:$E)),IMDB_Movies!$G:$G))</f>
        <v>6.5</v>
      </c>
      <c r="E26" s="5" cm="1">
        <f t="array" ref="E26">_xlfn.STDEV.P(IF(ISNUMBER(SEARCH($A26,IMDB_Movies!$E:$E)),IMDB_Movies!$G:$G))</f>
        <v>0</v>
      </c>
    </row>
    <row r="27" spans="1:5" x14ac:dyDescent="0.45">
      <c r="A27" t="str">
        <v>Mongolian</v>
      </c>
      <c r="B27">
        <f>COUNTIF(Table1[language],'3. Lang'!A27)</f>
        <v>1</v>
      </c>
      <c r="C27" s="5">
        <f>AVERAGEIF(IMDB_Movies!E:E,A27,IMDB_Movies!$G:$G)</f>
        <v>7.3</v>
      </c>
      <c r="D27" s="5" cm="1">
        <f t="array" ref="D27">MEDIAN(IF(ISNUMBER(SEARCH($A27,IMDB_Movies!$E:$E)),IMDB_Movies!$G:$G))</f>
        <v>7.3</v>
      </c>
      <c r="E27" s="5" cm="1">
        <f t="array" ref="E27">_xlfn.STDEV.P(IF(ISNUMBER(SEARCH($A27,IMDB_Movies!$E:$E)),IMDB_Movies!$G:$G))</f>
        <v>0</v>
      </c>
    </row>
    <row r="28" spans="1:5" x14ac:dyDescent="0.45">
      <c r="A28" t="str">
        <v>Dzongkha</v>
      </c>
      <c r="B28">
        <f>COUNTIF(Table1[language],'3. Lang'!A28)</f>
        <v>1</v>
      </c>
      <c r="C28" s="5">
        <f>AVERAGEIF(IMDB_Movies!E:E,A28,IMDB_Movies!$G:$G)</f>
        <v>7.5</v>
      </c>
      <c r="D28" s="5" cm="1">
        <f t="array" ref="D28">MEDIAN(IF(ISNUMBER(SEARCH($A28,IMDB_Movies!$E:$E)),IMDB_Movies!$G:$G))</f>
        <v>7.5</v>
      </c>
      <c r="E28" s="5" cm="1">
        <f t="array" ref="E28">_xlfn.STDEV.P(IF(ISNUMBER(SEARCH($A28,IMDB_Movies!$E:$E)),IMDB_Movies!$G:$G))</f>
        <v>0</v>
      </c>
    </row>
    <row r="29" spans="1:5" x14ac:dyDescent="0.45">
      <c r="A29" t="str">
        <v>Dutch</v>
      </c>
      <c r="B29">
        <f>COUNTIF(Table1[language],'3. Lang'!A29)</f>
        <v>3</v>
      </c>
      <c r="C29" s="5">
        <f>AVERAGEIF(IMDB_Movies!E:E,A29,IMDB_Movies!$G:$G)</f>
        <v>7.5666666666666664</v>
      </c>
      <c r="D29" s="5" cm="1">
        <f t="array" ref="D29">MEDIAN(IF(ISNUMBER(SEARCH($A29,IMDB_Movies!$E:$E)),IMDB_Movies!$G:$G))</f>
        <v>7.8</v>
      </c>
      <c r="E29" s="5" cm="1">
        <f t="array" ref="E29">_xlfn.STDEV.P(IF(ISNUMBER(SEARCH($A29,IMDB_Movies!$E:$E)),IMDB_Movies!$G:$G))</f>
        <v>0.32998316455372223</v>
      </c>
    </row>
    <row r="30" spans="1:5" x14ac:dyDescent="0.45">
      <c r="A30" t="str">
        <v>Filipino</v>
      </c>
      <c r="B30">
        <f>COUNTIF(Table1[language],'3. Lang'!A30)</f>
        <v>1</v>
      </c>
      <c r="C30" s="5">
        <f>AVERAGEIF(IMDB_Movies!E:E,A30,IMDB_Movies!$G:$G)</f>
        <v>6.7</v>
      </c>
      <c r="D30" s="5" cm="1">
        <f t="array" ref="D30">MEDIAN(IF(ISNUMBER(SEARCH($A30,IMDB_Movies!$E:$E)),IMDB_Movies!$G:$G))</f>
        <v>6.7</v>
      </c>
      <c r="E30" s="5" cm="1">
        <f t="array" ref="E30">_xlfn.STDEV.P(IF(ISNUMBER(SEARCH($A30,IMDB_Movies!$E:$E)),IMDB_Movies!$G:$G))</f>
        <v>0</v>
      </c>
    </row>
    <row r="31" spans="1:5" x14ac:dyDescent="0.45">
      <c r="A31" t="str">
        <v>Thai</v>
      </c>
      <c r="B31">
        <f>COUNTIF(Table1[language],'3. Lang'!A31)</f>
        <v>3</v>
      </c>
      <c r="C31" s="5">
        <f>AVERAGEIF(IMDB_Movies!E:E,A31,IMDB_Movies!$G:$G)</f>
        <v>6.6333333333333329</v>
      </c>
      <c r="D31" s="5" cm="1">
        <f t="array" ref="D31">MEDIAN(IF(ISNUMBER(SEARCH($A31,IMDB_Movies!$E:$E)),IMDB_Movies!$G:$G))</f>
        <v>6.6</v>
      </c>
      <c r="E31" s="5" cm="1">
        <f t="array" ref="E31">_xlfn.STDEV.P(IF(ISNUMBER(SEARCH($A31,IMDB_Movies!$E:$E)),IMDB_Movies!$G:$G))</f>
        <v>0.36817870057290847</v>
      </c>
    </row>
    <row r="32" spans="1:5" x14ac:dyDescent="0.45">
      <c r="A32" t="str">
        <v>Norwegian</v>
      </c>
      <c r="B32">
        <f>COUNTIF(Table1[language],'3. Lang'!A32)</f>
        <v>4</v>
      </c>
      <c r="C32" s="5">
        <f>AVERAGEIF(IMDB_Movies!E:E,A32,IMDB_Movies!$G:$G)</f>
        <v>7.15</v>
      </c>
      <c r="D32" s="5" cm="1">
        <f t="array" ref="D32">MEDIAN(IF(ISNUMBER(SEARCH($A32,IMDB_Movies!$E:$E)),IMDB_Movies!$G:$G))</f>
        <v>7.3</v>
      </c>
      <c r="E32" s="5" cm="1">
        <f t="array" ref="E32">_xlfn.STDEV.P(IF(ISNUMBER(SEARCH($A32,IMDB_Movies!$E:$E)),IMDB_Movies!$G:$G))</f>
        <v>0.49749371855330965</v>
      </c>
    </row>
    <row r="33" spans="1:5" x14ac:dyDescent="0.45">
      <c r="A33" t="str">
        <v>Bosnian</v>
      </c>
      <c r="B33">
        <f>COUNTIF(Table1[language],'3. Lang'!A33)</f>
        <v>1</v>
      </c>
      <c r="C33" s="5">
        <f>AVERAGEIF(IMDB_Movies!E:E,A33,IMDB_Movies!$G:$G)</f>
        <v>4.3</v>
      </c>
      <c r="D33" s="5" cm="1">
        <f t="array" ref="D33">MEDIAN(IF(ISNUMBER(SEARCH($A33,IMDB_Movies!$E:$E)),IMDB_Movies!$G:$G))</f>
        <v>4.3</v>
      </c>
      <c r="E33" s="5" cm="1">
        <f t="array" ref="E33">_xlfn.STDEV.P(IF(ISNUMBER(SEARCH($A33,IMDB_Movies!$E:$E)),IMDB_Movies!$G:$G))</f>
        <v>0</v>
      </c>
    </row>
    <row r="34" spans="1:5" x14ac:dyDescent="0.45">
      <c r="A34" t="str">
        <v>Aramaic</v>
      </c>
      <c r="B34">
        <f>COUNTIF(Table1[language],'3. Lang'!A34)</f>
        <v>1</v>
      </c>
      <c r="C34" s="5">
        <f>AVERAGEIF(IMDB_Movies!E:E,A34,IMDB_Movies!$G:$G)</f>
        <v>7.1</v>
      </c>
      <c r="D34" s="5" cm="1">
        <f t="array" ref="D34">MEDIAN(IF(ISNUMBER(SEARCH($A34,IMDB_Movies!$E:$E)),IMDB_Movies!$G:$G))</f>
        <v>7.1</v>
      </c>
      <c r="E34" s="5" cm="1">
        <f t="array" ref="E34">_xlfn.STDEV.P(IF(ISNUMBER(SEARCH($A34,IMDB_Movies!$E:$E)),IMDB_Movies!$G:$G))</f>
        <v>0</v>
      </c>
    </row>
    <row r="35" spans="1:5" x14ac:dyDescent="0.45">
      <c r="A35" t="str">
        <v>Czech</v>
      </c>
      <c r="B35">
        <f>COUNTIF(Table1[language],'3. Lang'!A35)</f>
        <v>1</v>
      </c>
      <c r="C35" s="5">
        <f>AVERAGEIF(IMDB_Movies!E:E,A35,IMDB_Movies!$G:$G)</f>
        <v>7.4</v>
      </c>
      <c r="D35" s="5" cm="1">
        <f t="array" ref="D35">MEDIAN(IF(ISNUMBER(SEARCH($A35,IMDB_Movies!$E:$E)),IMDB_Movies!$G:$G))</f>
        <v>7.4</v>
      </c>
      <c r="E35" s="5" cm="1">
        <f t="array" ref="E35">_xlfn.STDEV.P(IF(ISNUMBER(SEARCH($A35,IMDB_Movies!$E:$E)),IMDB_Movies!$G:$G))</f>
        <v>0</v>
      </c>
    </row>
    <row r="36" spans="1:5" x14ac:dyDescent="0.45">
      <c r="A36" t="str">
        <v>Kazakh</v>
      </c>
      <c r="B36">
        <f>COUNTIF(Table1[language],'3. Lang'!A36)</f>
        <v>1</v>
      </c>
      <c r="C36" s="5">
        <f>AVERAGEIF(IMDB_Movies!E:E,A36,IMDB_Movies!$G:$G)</f>
        <v>6</v>
      </c>
      <c r="D36" s="5" cm="1">
        <f t="array" ref="D36">MEDIAN(IF(ISNUMBER(SEARCH($A36,IMDB_Movies!$E:$E)),IMDB_Movies!$G:$G))</f>
        <v>6</v>
      </c>
      <c r="E36" s="5" cm="1">
        <f t="array" ref="E36">_xlfn.STDEV.P(IF(ISNUMBER(SEARCH($A36,IMDB_Movies!$E:$E)),IMDB_Movies!$G:$G))</f>
        <v>0</v>
      </c>
    </row>
    <row r="37" spans="1:5" x14ac:dyDescent="0.45">
      <c r="A37" t="str">
        <v>Icelandic</v>
      </c>
      <c r="B37">
        <f>COUNTIF(Table1[language],'3. Lang'!A37)</f>
        <v>1</v>
      </c>
      <c r="C37" s="5">
        <f>AVERAGEIF(IMDB_Movies!E:E,A37,IMDB_Movies!$G:$G)</f>
        <v>6.9</v>
      </c>
      <c r="D37" s="5" cm="1">
        <f t="array" ref="D37">MEDIAN(IF(ISNUMBER(SEARCH($A37,IMDB_Movies!$E:$E)),IMDB_Movies!$G:$G))</f>
        <v>6.9</v>
      </c>
      <c r="E37" s="5" cm="1">
        <f t="array" ref="E37">_xlfn.STDEV.P(IF(ISNUMBER(SEARCH($A37,IMDB_Movies!$E:$E)),IMDB_Movies!$G:$G))</f>
        <v>0</v>
      </c>
    </row>
    <row r="38" spans="1:5" x14ac:dyDescent="0.45">
      <c r="A38" t="str">
        <v>Swedish</v>
      </c>
      <c r="B38">
        <f>COUNTIF(Table1[language],'3. Lang'!A38)</f>
        <v>1</v>
      </c>
      <c r="C38" s="5">
        <f>AVERAGEIF(IMDB_Movies!E:E,A38,IMDB_Movies!$G:$G)</f>
        <v>7.6</v>
      </c>
      <c r="D38" s="5" cm="1">
        <f t="array" ref="D38">MEDIAN(IF(ISNUMBER(SEARCH($A38,IMDB_Movies!$E:$E)),IMDB_Movies!$G:$G))</f>
        <v>7.6</v>
      </c>
      <c r="E38" s="5" cm="1">
        <f t="array" ref="E38">_xlfn.STDEV.P(IF(ISNUMBER(SEARCH($A38,IMDB_Movies!$E:$E)),IMDB_Movies!$G:$G))</f>
        <v>0</v>
      </c>
    </row>
    <row r="39" spans="1:5" x14ac:dyDescent="0.45">
      <c r="A39" t="str">
        <v>Hungarian</v>
      </c>
      <c r="B39">
        <f>COUNTIF(Table1[language],'3. Lang'!A39)</f>
        <v>1</v>
      </c>
      <c r="C39" s="5">
        <f>AVERAGEIF(IMDB_Movies!E:E,A39,IMDB_Movies!$G:$G)</f>
        <v>7.1</v>
      </c>
      <c r="D39" s="5" cm="1">
        <f t="array" ref="D39">MEDIAN(IF(ISNUMBER(SEARCH($A39,IMDB_Movies!$E:$E)),IMDB_Movies!$G:$G))</f>
        <v>7.1</v>
      </c>
      <c r="E39" s="5" cm="1">
        <f t="array" ref="E39">_xlfn.STDEV.P(IF(ISNUMBER(SEARCH($A39,IMDB_Movies!$E:$E)),IMDB_Movies!$G:$G))</f>
        <v>0</v>
      </c>
    </row>
    <row r="40" spans="1:5" x14ac:dyDescent="0.45">
      <c r="A40">
        <v>0</v>
      </c>
      <c r="C40" s="5" t="e">
        <f>AVERAGEIF(IMDB_Movies!E:E,A40,IMDB_Movies!$G:$G)</f>
        <v>#DIV/0!</v>
      </c>
      <c r="D40" s="5" t="e" cm="1">
        <f t="array" ref="D40">MEDIAN(IF(ISNUMBER(SEARCH($A40,IMDB_Movies!$E:$E)),IMDB_Movies!$G:$G))</f>
        <v>#NUM!</v>
      </c>
      <c r="E40" s="5" t="e" cm="1">
        <f t="array" ref="E40">_xlfn.STDEV.P(IF(ISNUMBER(SEARCH($A40,IMDB_Movies!$E:$E)),IMDB_Movies!$G:$G))</f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AD08-A07C-46AF-8494-63C6BEF1F037}">
  <dimension ref="A1:E41"/>
  <sheetViews>
    <sheetView workbookViewId="0">
      <selection activeCell="D12" sqref="D12"/>
    </sheetView>
  </sheetViews>
  <sheetFormatPr defaultRowHeight="14.25" x14ac:dyDescent="0.45"/>
  <cols>
    <col min="1" max="1" width="9.73046875" customWidth="1"/>
    <col min="3" max="3" width="14.33203125" customWidth="1"/>
    <col min="5" max="5" width="14.796875" customWidth="1"/>
  </cols>
  <sheetData>
    <row r="1" spans="1:5" x14ac:dyDescent="0.45">
      <c r="A1" t="s">
        <v>5</v>
      </c>
      <c r="B1" t="s">
        <v>6388</v>
      </c>
      <c r="C1" t="s">
        <v>6385</v>
      </c>
      <c r="D1" t="s">
        <v>6379</v>
      </c>
      <c r="E1" t="s">
        <v>6384</v>
      </c>
    </row>
    <row r="2" spans="1:5" x14ac:dyDescent="0.45">
      <c r="A2" t="s">
        <v>1435</v>
      </c>
      <c r="B2">
        <v>3</v>
      </c>
      <c r="C2" s="5">
        <v>7.5666666666666664</v>
      </c>
      <c r="D2" s="5">
        <v>7.8</v>
      </c>
      <c r="E2" s="5">
        <v>0.32998316455372223</v>
      </c>
    </row>
    <row r="3" spans="1:5" x14ac:dyDescent="0.45">
      <c r="A3" t="s">
        <v>1566</v>
      </c>
      <c r="B3">
        <v>3</v>
      </c>
      <c r="C3" s="5">
        <v>7.5</v>
      </c>
      <c r="D3" s="5">
        <v>7.3</v>
      </c>
      <c r="E3" s="5">
        <v>0.35590260840104371</v>
      </c>
    </row>
    <row r="4" spans="1:5" x14ac:dyDescent="0.45">
      <c r="A4" t="s">
        <v>1739</v>
      </c>
      <c r="B4">
        <v>3</v>
      </c>
      <c r="C4" s="5">
        <v>6.6333333333333329</v>
      </c>
      <c r="D4" s="5">
        <v>6.6</v>
      </c>
      <c r="E4" s="5">
        <v>0.36817870057290847</v>
      </c>
    </row>
    <row r="5" spans="1:5" x14ac:dyDescent="0.45">
      <c r="A5" t="s">
        <v>1102</v>
      </c>
      <c r="B5">
        <v>8</v>
      </c>
      <c r="C5" s="5">
        <v>7.2374999999999998</v>
      </c>
      <c r="D5" s="5">
        <v>7.3</v>
      </c>
      <c r="E5" s="5">
        <v>0.41212103804586331</v>
      </c>
    </row>
    <row r="6" spans="1:5" x14ac:dyDescent="0.45">
      <c r="A6" t="s">
        <v>1671</v>
      </c>
      <c r="B6">
        <v>4</v>
      </c>
      <c r="C6" s="5">
        <v>7.875</v>
      </c>
      <c r="D6" s="5">
        <v>7.9</v>
      </c>
      <c r="E6" s="5">
        <v>0.41457809879442509</v>
      </c>
    </row>
    <row r="7" spans="1:5" x14ac:dyDescent="0.45">
      <c r="A7" t="s">
        <v>1979</v>
      </c>
      <c r="B7">
        <v>3</v>
      </c>
      <c r="C7" s="5">
        <v>7.8999999999999995</v>
      </c>
      <c r="D7" s="5">
        <v>8.1</v>
      </c>
      <c r="E7" s="5">
        <v>0.43204937989385761</v>
      </c>
    </row>
    <row r="8" spans="1:5" x14ac:dyDescent="0.45">
      <c r="A8" t="s">
        <v>2444</v>
      </c>
      <c r="B8">
        <v>3</v>
      </c>
      <c r="C8" s="5">
        <v>8.1333333333333329</v>
      </c>
      <c r="D8" s="5">
        <v>8.4</v>
      </c>
      <c r="E8" s="5">
        <v>0.44969125210773481</v>
      </c>
    </row>
    <row r="9" spans="1:5" x14ac:dyDescent="0.45">
      <c r="A9" t="s">
        <v>2123</v>
      </c>
      <c r="B9">
        <v>4</v>
      </c>
      <c r="C9" s="5">
        <v>7.15</v>
      </c>
      <c r="D9" s="5">
        <v>7.3</v>
      </c>
      <c r="E9" s="5">
        <v>0.49749371855330965</v>
      </c>
    </row>
    <row r="10" spans="1:5" x14ac:dyDescent="0.45">
      <c r="A10" t="s">
        <v>265</v>
      </c>
      <c r="B10">
        <v>37</v>
      </c>
      <c r="C10" s="5">
        <v>7.2864864864864867</v>
      </c>
      <c r="D10" s="5">
        <v>7.2</v>
      </c>
      <c r="E10" s="5">
        <v>0.55369137767286647</v>
      </c>
    </row>
    <row r="11" spans="1:5" x14ac:dyDescent="0.45">
      <c r="A11" t="s">
        <v>1268</v>
      </c>
      <c r="B11">
        <v>13</v>
      </c>
      <c r="C11" s="5">
        <v>7.6923076923076925</v>
      </c>
      <c r="D11" s="5">
        <v>7.7</v>
      </c>
      <c r="E11" s="5">
        <v>0.61576911065198481</v>
      </c>
    </row>
    <row r="12" spans="1:5" x14ac:dyDescent="0.45">
      <c r="A12" t="s">
        <v>362</v>
      </c>
      <c r="B12">
        <v>14</v>
      </c>
      <c r="C12" s="5">
        <v>7.0214285714285714</v>
      </c>
      <c r="D12" s="5">
        <v>7.25</v>
      </c>
      <c r="E12" s="5">
        <v>0.73793008905081081</v>
      </c>
    </row>
    <row r="13" spans="1:5" x14ac:dyDescent="0.45">
      <c r="A13" t="s">
        <v>492</v>
      </c>
      <c r="B13">
        <v>26</v>
      </c>
      <c r="C13" s="5">
        <v>7.049999999999998</v>
      </c>
      <c r="D13" s="5">
        <v>7.15</v>
      </c>
      <c r="E13" s="5">
        <v>0.81015193256954465</v>
      </c>
    </row>
    <row r="14" spans="1:5" x14ac:dyDescent="0.45">
      <c r="A14" t="s">
        <v>130</v>
      </c>
      <c r="B14">
        <v>12</v>
      </c>
      <c r="C14" s="5">
        <v>7.625</v>
      </c>
      <c r="D14" s="5">
        <v>7.8000000000000007</v>
      </c>
      <c r="E14" s="5">
        <v>0.86132165884760314</v>
      </c>
    </row>
    <row r="15" spans="1:5" x14ac:dyDescent="0.45">
      <c r="A15" t="s">
        <v>1865</v>
      </c>
      <c r="B15">
        <v>5</v>
      </c>
      <c r="C15" s="5">
        <v>7.7600000000000007</v>
      </c>
      <c r="D15" s="5">
        <v>8</v>
      </c>
      <c r="E15" s="5">
        <v>0.87544274512956821</v>
      </c>
    </row>
    <row r="16" spans="1:5" x14ac:dyDescent="0.45">
      <c r="A16" t="s">
        <v>11</v>
      </c>
      <c r="B16">
        <v>3606</v>
      </c>
      <c r="C16" s="5">
        <v>6.4214364947309912</v>
      </c>
      <c r="D16" s="5">
        <v>6.5</v>
      </c>
      <c r="E16" s="5">
        <v>1.0523529560114588</v>
      </c>
    </row>
    <row r="17" spans="1:5" x14ac:dyDescent="0.45">
      <c r="A17" t="s">
        <v>897</v>
      </c>
      <c r="B17">
        <v>10</v>
      </c>
      <c r="C17" s="5">
        <v>6.76</v>
      </c>
      <c r="D17" s="5">
        <v>7.0500000000000007</v>
      </c>
      <c r="E17" s="5">
        <v>1.05470374987482</v>
      </c>
    </row>
    <row r="18" spans="1:5" x14ac:dyDescent="0.45">
      <c r="A18" t="s">
        <v>1371</v>
      </c>
      <c r="B18">
        <v>7</v>
      </c>
      <c r="C18" s="5">
        <v>7.1857142857142859</v>
      </c>
      <c r="D18" s="5">
        <v>7</v>
      </c>
      <c r="E18" s="5">
        <v>1.0696175169905642</v>
      </c>
    </row>
    <row r="19" spans="1:5" hidden="1" x14ac:dyDescent="0.45">
      <c r="A19" t="s">
        <v>410</v>
      </c>
      <c r="B19">
        <v>2</v>
      </c>
      <c r="C19" s="5">
        <v>6.95</v>
      </c>
      <c r="D19" s="5">
        <v>6.95</v>
      </c>
      <c r="E19" s="5">
        <v>0.54999999999999982</v>
      </c>
    </row>
    <row r="20" spans="1:5" hidden="1" x14ac:dyDescent="0.45">
      <c r="A20" t="s">
        <v>1510</v>
      </c>
      <c r="B20">
        <v>2</v>
      </c>
      <c r="C20" s="5">
        <v>7.5</v>
      </c>
      <c r="D20" s="5">
        <v>7.4</v>
      </c>
      <c r="E20" s="5">
        <v>0.70906518564938736</v>
      </c>
    </row>
    <row r="21" spans="1:5" hidden="1" x14ac:dyDescent="0.45">
      <c r="A21" t="s">
        <v>2405</v>
      </c>
      <c r="B21">
        <v>2</v>
      </c>
      <c r="C21" s="5">
        <v>7.8999999999999995</v>
      </c>
      <c r="D21" s="5">
        <v>7.8999999999999995</v>
      </c>
      <c r="E21" s="5">
        <v>0.29999999999999982</v>
      </c>
    </row>
    <row r="22" spans="1:5" hidden="1" x14ac:dyDescent="0.45">
      <c r="A22" t="s">
        <v>1798</v>
      </c>
      <c r="B22">
        <v>1</v>
      </c>
      <c r="C22" s="5">
        <v>4.3</v>
      </c>
      <c r="D22" s="5">
        <v>4.3</v>
      </c>
      <c r="E22" s="5">
        <v>0</v>
      </c>
    </row>
    <row r="23" spans="1:5" hidden="1" x14ac:dyDescent="0.45">
      <c r="A23" t="s">
        <v>1060</v>
      </c>
      <c r="B23">
        <v>1</v>
      </c>
      <c r="C23" s="5">
        <v>6</v>
      </c>
      <c r="D23" s="5">
        <v>6</v>
      </c>
      <c r="E23" s="5">
        <v>0</v>
      </c>
    </row>
    <row r="24" spans="1:5" hidden="1" x14ac:dyDescent="0.45">
      <c r="A24" t="s">
        <v>901</v>
      </c>
      <c r="B24">
        <v>1</v>
      </c>
      <c r="C24" s="5">
        <v>6.5</v>
      </c>
      <c r="D24" s="5">
        <v>6.5</v>
      </c>
      <c r="E24" s="5">
        <v>0</v>
      </c>
    </row>
    <row r="25" spans="1:5" hidden="1" x14ac:dyDescent="0.45">
      <c r="A25" t="s">
        <v>739</v>
      </c>
      <c r="B25">
        <v>1</v>
      </c>
      <c r="C25" s="5">
        <v>6.7</v>
      </c>
      <c r="D25" s="5">
        <v>6.7</v>
      </c>
      <c r="E25" s="5">
        <v>0</v>
      </c>
    </row>
    <row r="26" spans="1:5" hidden="1" x14ac:dyDescent="0.45">
      <c r="A26" t="s">
        <v>1256</v>
      </c>
      <c r="B26">
        <v>1</v>
      </c>
      <c r="C26" s="5">
        <v>6.9</v>
      </c>
      <c r="D26" s="5">
        <v>6.9</v>
      </c>
      <c r="E26" s="5">
        <v>0</v>
      </c>
    </row>
    <row r="27" spans="1:5" hidden="1" x14ac:dyDescent="0.45">
      <c r="A27" t="s">
        <v>1320</v>
      </c>
      <c r="B27">
        <v>1</v>
      </c>
      <c r="C27" s="5">
        <v>7.1</v>
      </c>
      <c r="D27" s="5">
        <v>7.1</v>
      </c>
      <c r="E27" s="5">
        <v>0</v>
      </c>
    </row>
    <row r="28" spans="1:5" hidden="1" x14ac:dyDescent="0.45">
      <c r="A28" t="s">
        <v>1858</v>
      </c>
      <c r="B28">
        <v>1</v>
      </c>
      <c r="C28" s="5">
        <v>7.1</v>
      </c>
      <c r="D28" s="5">
        <v>7.1</v>
      </c>
      <c r="E28" s="5">
        <v>0</v>
      </c>
    </row>
    <row r="29" spans="1:5" hidden="1" x14ac:dyDescent="0.45">
      <c r="A29" t="s">
        <v>1989</v>
      </c>
      <c r="B29">
        <v>1</v>
      </c>
      <c r="C29" s="5">
        <v>7.2</v>
      </c>
      <c r="D29" s="5">
        <v>7.2</v>
      </c>
      <c r="E29" s="5">
        <v>0</v>
      </c>
    </row>
    <row r="30" spans="1:5" hidden="1" x14ac:dyDescent="0.45">
      <c r="A30" t="s">
        <v>2270</v>
      </c>
      <c r="B30">
        <v>1</v>
      </c>
      <c r="C30" s="5">
        <v>7.3</v>
      </c>
      <c r="D30" s="5">
        <v>7.3</v>
      </c>
      <c r="E30" s="5">
        <v>0</v>
      </c>
    </row>
    <row r="31" spans="1:5" hidden="1" x14ac:dyDescent="0.45">
      <c r="A31" t="s">
        <v>1589</v>
      </c>
      <c r="B31">
        <v>1</v>
      </c>
      <c r="C31" s="5">
        <v>7.3</v>
      </c>
      <c r="D31" s="5">
        <v>7.3</v>
      </c>
      <c r="E31" s="5">
        <v>0</v>
      </c>
    </row>
    <row r="32" spans="1:5" hidden="1" x14ac:dyDescent="0.45">
      <c r="A32" t="s">
        <v>2385</v>
      </c>
      <c r="B32">
        <v>1</v>
      </c>
      <c r="C32" s="5">
        <v>7.4</v>
      </c>
      <c r="D32" s="5">
        <v>7.4</v>
      </c>
      <c r="E32" s="5">
        <v>0</v>
      </c>
    </row>
    <row r="33" spans="1:5" hidden="1" x14ac:dyDescent="0.45">
      <c r="A33" t="s">
        <v>2177</v>
      </c>
      <c r="B33">
        <v>1</v>
      </c>
      <c r="C33" s="5">
        <v>7.4</v>
      </c>
      <c r="D33" s="5">
        <v>7.4</v>
      </c>
      <c r="E33" s="5">
        <v>0</v>
      </c>
    </row>
    <row r="34" spans="1:5" hidden="1" x14ac:dyDescent="0.45">
      <c r="A34" t="s">
        <v>2359</v>
      </c>
      <c r="B34">
        <v>1</v>
      </c>
      <c r="C34" s="5">
        <v>7.5</v>
      </c>
      <c r="D34" s="5">
        <v>7.5</v>
      </c>
      <c r="E34" s="5">
        <v>0</v>
      </c>
    </row>
    <row r="35" spans="1:5" hidden="1" x14ac:dyDescent="0.45">
      <c r="A35" t="s">
        <v>1648</v>
      </c>
      <c r="B35">
        <v>1</v>
      </c>
      <c r="C35" s="5">
        <v>7.6</v>
      </c>
      <c r="D35" s="5">
        <v>7.6</v>
      </c>
      <c r="E35" s="5">
        <v>0</v>
      </c>
    </row>
    <row r="36" spans="1:5" hidden="1" x14ac:dyDescent="0.45">
      <c r="A36" t="s">
        <v>1005</v>
      </c>
      <c r="B36">
        <v>1</v>
      </c>
      <c r="C36" s="5">
        <v>7.8</v>
      </c>
      <c r="D36" s="5">
        <v>7.8</v>
      </c>
      <c r="E36" s="5">
        <v>0</v>
      </c>
    </row>
    <row r="37" spans="1:5" hidden="1" x14ac:dyDescent="0.45">
      <c r="A37" t="s">
        <v>2443</v>
      </c>
      <c r="B37">
        <v>1</v>
      </c>
      <c r="C37" s="5">
        <v>7.9</v>
      </c>
      <c r="D37" s="5">
        <v>7.9</v>
      </c>
      <c r="E37" s="5">
        <v>0</v>
      </c>
    </row>
    <row r="38" spans="1:5" hidden="1" x14ac:dyDescent="0.45">
      <c r="A38" t="s">
        <v>1065</v>
      </c>
      <c r="B38">
        <v>1</v>
      </c>
      <c r="C38" s="5">
        <v>8.4</v>
      </c>
      <c r="D38" s="5">
        <v>8.4</v>
      </c>
      <c r="E38" s="5">
        <v>0</v>
      </c>
    </row>
    <row r="39" spans="1:5" hidden="1" x14ac:dyDescent="0.45">
      <c r="A39" t="s">
        <v>1803</v>
      </c>
      <c r="B39">
        <v>1</v>
      </c>
      <c r="C39" s="5">
        <v>8.5</v>
      </c>
      <c r="D39" s="5">
        <v>8.5</v>
      </c>
      <c r="E39" s="5">
        <v>0</v>
      </c>
    </row>
    <row r="40" spans="1:5" hidden="1" x14ac:dyDescent="0.45">
      <c r="A40">
        <v>0</v>
      </c>
      <c r="C40" s="5" t="e">
        <v>#DIV/0!</v>
      </c>
      <c r="D40" s="5" t="e">
        <v>#NUM!</v>
      </c>
      <c r="E40" s="5" t="e">
        <v>#DIV/0!</v>
      </c>
    </row>
    <row r="41" spans="1:5" hidden="1" x14ac:dyDescent="0.45"/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755"/>
  <sheetViews>
    <sheetView tabSelected="1" workbookViewId="0">
      <selection activeCell="C21" sqref="C21"/>
    </sheetView>
  </sheetViews>
  <sheetFormatPr defaultRowHeight="14.25" x14ac:dyDescent="0.45"/>
  <cols>
    <col min="1" max="1" width="28.19921875" bestFit="1" customWidth="1"/>
    <col min="2" max="2" width="19.59765625" bestFit="1" customWidth="1"/>
    <col min="3" max="3" width="8.86328125" bestFit="1" customWidth="1"/>
    <col min="4" max="4" width="4.73046875" bestFit="1" customWidth="1"/>
    <col min="5" max="5" width="16.46484375" hidden="1" customWidth="1"/>
    <col min="6" max="6" width="11.73046875" hidden="1" customWidth="1"/>
  </cols>
  <sheetData>
    <row r="3" spans="1:11" x14ac:dyDescent="0.45">
      <c r="A3" s="1" t="s">
        <v>6343</v>
      </c>
      <c r="B3" t="s">
        <v>6346</v>
      </c>
      <c r="C3" t="s">
        <v>6348</v>
      </c>
      <c r="D3" t="s">
        <v>6347</v>
      </c>
      <c r="E3" t="s">
        <v>6345</v>
      </c>
      <c r="F3" t="s">
        <v>6389</v>
      </c>
      <c r="G3" t="s">
        <v>6349</v>
      </c>
    </row>
    <row r="4" spans="1:11" x14ac:dyDescent="0.45">
      <c r="A4" s="2" t="s">
        <v>2375</v>
      </c>
      <c r="B4" s="8">
        <v>8.6</v>
      </c>
      <c r="C4" s="3">
        <v>3.5159587733392216E-4</v>
      </c>
      <c r="D4" s="8">
        <v>387</v>
      </c>
      <c r="E4" s="8">
        <v>8.6</v>
      </c>
      <c r="F4" s="8">
        <v>-1336755</v>
      </c>
      <c r="G4">
        <f>COUNTIF(IMDB_Movies!A:A,'4. Best directors'!A4)</f>
        <v>1</v>
      </c>
      <c r="H4">
        <f>GETPIVOTDATA("Sum of imdb_score",$A$3,"director_name","Steven Spielberg")/G4</f>
        <v>188.6</v>
      </c>
    </row>
    <row r="5" spans="1:11" x14ac:dyDescent="0.45">
      <c r="A5" s="2" t="s">
        <v>1148</v>
      </c>
      <c r="B5" s="8">
        <v>8.6</v>
      </c>
      <c r="C5" s="3">
        <v>3.5159587733392216E-4</v>
      </c>
      <c r="D5" s="8">
        <v>387</v>
      </c>
      <c r="E5" s="8">
        <v>8.6</v>
      </c>
      <c r="F5" s="8">
        <v>-787759</v>
      </c>
      <c r="G5">
        <f>COUNTIF(IMDB_Movies!A:A,'4. Best directors'!A5)</f>
        <v>1</v>
      </c>
      <c r="J5" t="s">
        <v>6351</v>
      </c>
      <c r="K5" t="s">
        <v>6350</v>
      </c>
    </row>
    <row r="6" spans="1:11" x14ac:dyDescent="0.45">
      <c r="A6" s="2" t="s">
        <v>1495</v>
      </c>
      <c r="B6" s="8">
        <v>8.5</v>
      </c>
      <c r="C6" s="3">
        <v>3.4750755317887656E-4</v>
      </c>
      <c r="D6" s="8">
        <v>388</v>
      </c>
      <c r="E6" s="8">
        <v>8.5</v>
      </c>
      <c r="F6" s="8">
        <v>31193053</v>
      </c>
      <c r="G6">
        <f>COUNTIF(IMDB_Movies!A:A,'4. Best directors'!A6)</f>
        <v>1</v>
      </c>
      <c r="J6" t="s">
        <v>77</v>
      </c>
      <c r="K6" s="4">
        <v>7.7105793564160143E-3</v>
      </c>
    </row>
    <row r="7" spans="1:11" x14ac:dyDescent="0.45">
      <c r="A7" s="2" t="s">
        <v>2247</v>
      </c>
      <c r="B7" s="8">
        <v>8.5</v>
      </c>
      <c r="C7" s="3">
        <v>3.4750755317887656E-4</v>
      </c>
      <c r="D7" s="8">
        <v>388</v>
      </c>
      <c r="E7" s="8">
        <v>8.5</v>
      </c>
      <c r="F7" s="8">
        <v>9792000</v>
      </c>
      <c r="G7">
        <f>COUNTIF(IMDB_Movies!A:A,'4. Best directors'!A7)</f>
        <v>1</v>
      </c>
      <c r="J7" t="s">
        <v>633</v>
      </c>
      <c r="K7" s="4">
        <v>5.596915768257436E-3</v>
      </c>
    </row>
    <row r="8" spans="1:11" x14ac:dyDescent="0.45">
      <c r="A8" s="2" t="s">
        <v>2533</v>
      </c>
      <c r="B8" s="8">
        <v>8.5</v>
      </c>
      <c r="C8" s="3">
        <v>3.4750755317887656E-4</v>
      </c>
      <c r="D8" s="8">
        <v>388</v>
      </c>
      <c r="E8" s="8">
        <v>8.5</v>
      </c>
      <c r="F8" s="8">
        <v>745402</v>
      </c>
      <c r="G8">
        <f>COUNTIF(IMDB_Movies!A:A,'4. Best directors'!A8)</f>
        <v>1</v>
      </c>
      <c r="J8" t="s">
        <v>671</v>
      </c>
      <c r="K8" s="4">
        <v>5.4374711262106575E-3</v>
      </c>
    </row>
    <row r="9" spans="1:11" x14ac:dyDescent="0.45">
      <c r="A9" s="2" t="s">
        <v>2209</v>
      </c>
      <c r="B9" s="8">
        <v>8.5</v>
      </c>
      <c r="C9" s="3">
        <v>3.4750755317887656E-4</v>
      </c>
      <c r="D9" s="8">
        <v>388</v>
      </c>
      <c r="E9" s="8">
        <v>8.5</v>
      </c>
      <c r="F9" s="8">
        <v>-1398153</v>
      </c>
      <c r="G9">
        <f>COUNTIF(IMDB_Movies!A:A,'4. Best directors'!A9)</f>
        <v>1</v>
      </c>
      <c r="J9" t="s">
        <v>93</v>
      </c>
      <c r="K9" s="4">
        <v>5.0204620623960049E-3</v>
      </c>
    </row>
    <row r="10" spans="1:11" x14ac:dyDescent="0.45">
      <c r="A10" s="2" t="s">
        <v>1257</v>
      </c>
      <c r="B10" s="8">
        <v>8.4333333333333336</v>
      </c>
      <c r="C10" s="3">
        <v>1.0343460112265386E-3</v>
      </c>
      <c r="D10" s="8">
        <v>198</v>
      </c>
      <c r="E10" s="8">
        <v>25.3</v>
      </c>
      <c r="F10" s="8">
        <v>-16500000</v>
      </c>
      <c r="G10">
        <f>COUNTIF(IMDB_Movies!A:A,'4. Best directors'!A10)</f>
        <v>3</v>
      </c>
      <c r="J10" t="s">
        <v>43</v>
      </c>
      <c r="K10" s="4">
        <v>4.6647778609070368E-3</v>
      </c>
    </row>
    <row r="11" spans="1:11" x14ac:dyDescent="0.45">
      <c r="A11" s="2" t="s">
        <v>16</v>
      </c>
      <c r="B11" s="8">
        <v>8.4250000000000007</v>
      </c>
      <c r="C11" s="3">
        <v>2.7555304805007394E-3</v>
      </c>
      <c r="D11" s="8">
        <v>26</v>
      </c>
      <c r="E11" s="8">
        <v>67.400000000000006</v>
      </c>
      <c r="F11" s="8">
        <v>808227576</v>
      </c>
      <c r="G11">
        <f>COUNTIF(IMDB_Movies!A:A,'4. Best directors'!A11)</f>
        <v>8</v>
      </c>
      <c r="J11" t="s">
        <v>824</v>
      </c>
      <c r="K11" s="4">
        <v>4.1292073965960626E-3</v>
      </c>
    </row>
    <row r="12" spans="1:11" x14ac:dyDescent="0.45">
      <c r="A12" s="2" t="s">
        <v>2451</v>
      </c>
      <c r="B12" s="8">
        <v>8.4</v>
      </c>
      <c r="C12" s="3">
        <v>3.4341922902383101E-4</v>
      </c>
      <c r="D12" s="8">
        <v>389</v>
      </c>
      <c r="E12" s="8">
        <v>8.4</v>
      </c>
      <c r="F12" s="8">
        <v>6598492</v>
      </c>
      <c r="G12">
        <f>COUNTIF(IMDB_Movies!A:A,'4. Best directors'!A12)</f>
        <v>1</v>
      </c>
      <c r="J12" t="s">
        <v>278</v>
      </c>
      <c r="K12" s="4">
        <v>4.0965008033556983E-3</v>
      </c>
    </row>
    <row r="13" spans="1:11" x14ac:dyDescent="0.45">
      <c r="A13" s="2" t="s">
        <v>2487</v>
      </c>
      <c r="B13" s="8">
        <v>8.4</v>
      </c>
      <c r="C13" s="3">
        <v>3.4341922902383101E-4</v>
      </c>
      <c r="D13" s="8">
        <v>389</v>
      </c>
      <c r="E13" s="8">
        <v>8.4</v>
      </c>
      <c r="F13" s="8">
        <v>-366222</v>
      </c>
      <c r="G13">
        <f>COUNTIF(IMDB_Movies!A:A,'4. Best directors'!A13)</f>
        <v>1</v>
      </c>
      <c r="J13" t="s">
        <v>56</v>
      </c>
      <c r="K13" s="4">
        <v>4.0351759410300137E-3</v>
      </c>
    </row>
    <row r="14" spans="1:11" x14ac:dyDescent="0.45">
      <c r="A14" s="2" t="s">
        <v>1165</v>
      </c>
      <c r="B14" s="8">
        <v>8.4</v>
      </c>
      <c r="C14" s="3">
        <v>3.4341922902383101E-4</v>
      </c>
      <c r="D14" s="8">
        <v>389</v>
      </c>
      <c r="E14" s="8">
        <v>8.4</v>
      </c>
      <c r="F14" s="8">
        <v>276625409</v>
      </c>
      <c r="G14">
        <f>COUNTIF(IMDB_Movies!A:A,'4. Best directors'!A14)</f>
        <v>1</v>
      </c>
      <c r="J14" t="s">
        <v>85</v>
      </c>
      <c r="K14" s="4">
        <v>3.8839079472933269E-3</v>
      </c>
    </row>
    <row r="15" spans="1:11" x14ac:dyDescent="0.45">
      <c r="A15" s="2" t="s">
        <v>1063</v>
      </c>
      <c r="B15" s="8">
        <v>8.4</v>
      </c>
      <c r="C15" s="3">
        <v>3.4341922902383101E-4</v>
      </c>
      <c r="D15" s="8">
        <v>389</v>
      </c>
      <c r="E15" s="8">
        <v>8.4</v>
      </c>
      <c r="F15" s="8">
        <v>-11528148</v>
      </c>
      <c r="G15">
        <f>COUNTIF(IMDB_Movies!A:A,'4. Best directors'!A15)</f>
        <v>1</v>
      </c>
      <c r="J15" t="s">
        <v>158</v>
      </c>
      <c r="K15" s="4">
        <v>3.6835800636960915E-3</v>
      </c>
    </row>
    <row r="16" spans="1:11" x14ac:dyDescent="0.45">
      <c r="A16" s="2" t="s">
        <v>2198</v>
      </c>
      <c r="B16" s="8">
        <v>8.3000000000000007</v>
      </c>
      <c r="C16" s="3">
        <v>3.3933090486878542E-4</v>
      </c>
      <c r="D16" s="8">
        <v>390</v>
      </c>
      <c r="E16" s="8">
        <v>8.3000000000000007</v>
      </c>
      <c r="F16" s="8">
        <v>22116152</v>
      </c>
      <c r="G16">
        <f>COUNTIF(IMDB_Movies!A:A,'4. Best directors'!A16)</f>
        <v>1</v>
      </c>
    </row>
    <row r="17" spans="1:7" x14ac:dyDescent="0.45">
      <c r="A17" s="2" t="s">
        <v>1735</v>
      </c>
      <c r="B17" s="8">
        <v>8.3000000000000007</v>
      </c>
      <c r="C17" s="3">
        <v>3.3933090486878542E-4</v>
      </c>
      <c r="D17" s="8">
        <v>390</v>
      </c>
      <c r="E17" s="8">
        <v>8.3000000000000007</v>
      </c>
      <c r="F17" s="8">
        <v>-5973565</v>
      </c>
      <c r="G17">
        <f>COUNTIF(IMDB_Movies!A:A,'4. Best directors'!A17)</f>
        <v>1</v>
      </c>
    </row>
    <row r="18" spans="1:7" x14ac:dyDescent="0.45">
      <c r="A18" s="2" t="s">
        <v>1786</v>
      </c>
      <c r="B18" s="8">
        <v>8.3000000000000007</v>
      </c>
      <c r="C18" s="3">
        <v>3.3933090486878542E-4</v>
      </c>
      <c r="D18" s="8">
        <v>390</v>
      </c>
      <c r="E18" s="8">
        <v>8.3000000000000007</v>
      </c>
      <c r="F18" s="8">
        <v>1677654</v>
      </c>
      <c r="G18">
        <f>COUNTIF(IMDB_Movies!A:A,'4. Best directors'!A18)</f>
        <v>1</v>
      </c>
    </row>
    <row r="19" spans="1:7" x14ac:dyDescent="0.45">
      <c r="A19" s="2" t="s">
        <v>67</v>
      </c>
      <c r="B19" s="8">
        <v>8.3000000000000007</v>
      </c>
      <c r="C19" s="3">
        <v>3.3933090486878542E-4</v>
      </c>
      <c r="D19" s="8">
        <v>390</v>
      </c>
      <c r="E19" s="8">
        <v>8.3000000000000007</v>
      </c>
      <c r="F19" s="8">
        <v>214984497</v>
      </c>
      <c r="G19">
        <f>COUNTIF(IMDB_Movies!A:A,'4. Best directors'!A19)</f>
        <v>1</v>
      </c>
    </row>
    <row r="20" spans="1:7" x14ac:dyDescent="0.45">
      <c r="A20" s="2" t="s">
        <v>89</v>
      </c>
      <c r="B20" s="8">
        <v>8.2333333333333343</v>
      </c>
      <c r="C20" s="3">
        <v>1.0098160662962651E-3</v>
      </c>
      <c r="D20" s="8">
        <v>206</v>
      </c>
      <c r="E20" s="8">
        <v>24.700000000000003</v>
      </c>
      <c r="F20" s="8">
        <v>474341341</v>
      </c>
      <c r="G20">
        <f>COUNTIF(IMDB_Movies!A:A,'4. Best directors'!A20)</f>
        <v>3</v>
      </c>
    </row>
    <row r="21" spans="1:7" x14ac:dyDescent="0.45">
      <c r="A21" s="2" t="s">
        <v>1152</v>
      </c>
      <c r="B21" s="8">
        <v>8.2249999999999996</v>
      </c>
      <c r="C21" s="3">
        <v>1.3450586470100045E-3</v>
      </c>
      <c r="D21" s="8">
        <v>131</v>
      </c>
      <c r="E21" s="8">
        <v>32.9</v>
      </c>
      <c r="F21" s="8">
        <v>-2444859685</v>
      </c>
      <c r="G21">
        <f>COUNTIF(IMDB_Movies!A:A,'4. Best directors'!A21)</f>
        <v>4</v>
      </c>
    </row>
    <row r="22" spans="1:7" x14ac:dyDescent="0.45">
      <c r="A22" s="2" t="s">
        <v>321</v>
      </c>
      <c r="B22" s="8">
        <v>8.2000000000000011</v>
      </c>
      <c r="C22" s="3">
        <v>2.6819406457099185E-3</v>
      </c>
      <c r="D22" s="8">
        <v>31</v>
      </c>
      <c r="E22" s="8">
        <v>65.600000000000009</v>
      </c>
      <c r="F22" s="8">
        <v>323939594</v>
      </c>
      <c r="G22">
        <f>COUNTIF(IMDB_Movies!A:A,'4. Best directors'!A22)</f>
        <v>8</v>
      </c>
    </row>
    <row r="23" spans="1:7" x14ac:dyDescent="0.45">
      <c r="A23" s="2" t="s">
        <v>2079</v>
      </c>
      <c r="B23" s="8">
        <v>8.1999999999999993</v>
      </c>
      <c r="C23" s="3">
        <v>6.7048516142747942E-4</v>
      </c>
      <c r="D23" s="8">
        <v>299</v>
      </c>
      <c r="E23" s="8">
        <v>16.399999999999999</v>
      </c>
      <c r="F23" s="8">
        <v>250408900</v>
      </c>
      <c r="G23">
        <f>COUNTIF(IMDB_Movies!A:A,'4. Best directors'!A23)</f>
        <v>2</v>
      </c>
    </row>
    <row r="24" spans="1:7" x14ac:dyDescent="0.45">
      <c r="A24" s="2" t="s">
        <v>2322</v>
      </c>
      <c r="B24" s="8">
        <v>8.1999999999999993</v>
      </c>
      <c r="C24" s="3">
        <v>3.3524258071373971E-4</v>
      </c>
      <c r="D24" s="8">
        <v>391</v>
      </c>
      <c r="E24" s="8">
        <v>8.1999999999999993</v>
      </c>
      <c r="F24" s="8">
        <v>8690000</v>
      </c>
      <c r="G24">
        <f>COUNTIF(IMDB_Movies!A:A,'4. Best directors'!A24)</f>
        <v>1</v>
      </c>
    </row>
    <row r="25" spans="1:7" x14ac:dyDescent="0.45">
      <c r="A25" s="2" t="s">
        <v>1442</v>
      </c>
      <c r="B25" s="8">
        <v>8.1999999999999993</v>
      </c>
      <c r="C25" s="3">
        <v>3.3524258071373971E-4</v>
      </c>
      <c r="D25" s="8">
        <v>391</v>
      </c>
      <c r="E25" s="8">
        <v>8.1999999999999993</v>
      </c>
      <c r="F25" s="8">
        <v>18167424</v>
      </c>
      <c r="G25">
        <f>COUNTIF(IMDB_Movies!A:A,'4. Best directors'!A25)</f>
        <v>1</v>
      </c>
    </row>
    <row r="26" spans="1:7" x14ac:dyDescent="0.45">
      <c r="A26" s="2" t="s">
        <v>2426</v>
      </c>
      <c r="B26" s="8">
        <v>8.1999999999999993</v>
      </c>
      <c r="C26" s="3">
        <v>3.3524258071373971E-4</v>
      </c>
      <c r="D26" s="8">
        <v>391</v>
      </c>
      <c r="E26" s="8">
        <v>8.1999999999999993</v>
      </c>
      <c r="F26" s="8">
        <v>-515779</v>
      </c>
      <c r="G26">
        <f>COUNTIF(IMDB_Movies!A:A,'4. Best directors'!A26)</f>
        <v>1</v>
      </c>
    </row>
    <row r="27" spans="1:7" x14ac:dyDescent="0.45">
      <c r="A27" s="2" t="s">
        <v>2221</v>
      </c>
      <c r="B27" s="8">
        <v>8.1499999999999986</v>
      </c>
      <c r="C27" s="3">
        <v>6.6639683727243377E-4</v>
      </c>
      <c r="D27" s="8">
        <v>300</v>
      </c>
      <c r="E27" s="8">
        <v>16.299999999999997</v>
      </c>
      <c r="F27" s="8">
        <v>214080890</v>
      </c>
      <c r="G27">
        <f>COUNTIF(IMDB_Movies!A:A,'4. Best directors'!A27)</f>
        <v>2</v>
      </c>
    </row>
    <row r="28" spans="1:7" x14ac:dyDescent="0.45">
      <c r="A28" s="2" t="s">
        <v>809</v>
      </c>
      <c r="B28" s="8">
        <v>8.1333333333333329</v>
      </c>
      <c r="C28" s="3">
        <v>9.9755109383112793E-4</v>
      </c>
      <c r="D28" s="8">
        <v>211</v>
      </c>
      <c r="E28" s="8">
        <v>24.4</v>
      </c>
      <c r="F28" s="8">
        <v>123780635</v>
      </c>
      <c r="G28">
        <f>COUNTIF(IMDB_Movies!A:A,'4. Best directors'!A28)</f>
        <v>3</v>
      </c>
    </row>
    <row r="29" spans="1:7" x14ac:dyDescent="0.45">
      <c r="A29" s="2" t="s">
        <v>1863</v>
      </c>
      <c r="B29" s="8">
        <v>8.1</v>
      </c>
      <c r="C29" s="3">
        <v>6.6230851311738833E-4</v>
      </c>
      <c r="D29" s="8">
        <v>301</v>
      </c>
      <c r="E29" s="8">
        <v>16.2</v>
      </c>
      <c r="F29" s="8">
        <v>-13582083</v>
      </c>
      <c r="G29">
        <f>COUNTIF(IMDB_Movies!A:A,'4. Best directors'!A29)</f>
        <v>2</v>
      </c>
    </row>
    <row r="30" spans="1:7" x14ac:dyDescent="0.45">
      <c r="A30" s="2" t="s">
        <v>2333</v>
      </c>
      <c r="B30" s="8">
        <v>8.1</v>
      </c>
      <c r="C30" s="3">
        <v>3.3115425655869416E-4</v>
      </c>
      <c r="D30" s="8">
        <v>392</v>
      </c>
      <c r="E30" s="8">
        <v>8.1</v>
      </c>
      <c r="F30" s="8">
        <v>-865951</v>
      </c>
      <c r="G30">
        <f>COUNTIF(IMDB_Movies!A:A,'4. Best directors'!A30)</f>
        <v>1</v>
      </c>
    </row>
    <row r="31" spans="1:7" x14ac:dyDescent="0.45">
      <c r="A31" s="2" t="s">
        <v>1812</v>
      </c>
      <c r="B31" s="8">
        <v>8.1</v>
      </c>
      <c r="C31" s="3">
        <v>3.3115425655869416E-4</v>
      </c>
      <c r="D31" s="8">
        <v>392</v>
      </c>
      <c r="E31" s="8">
        <v>8.1</v>
      </c>
      <c r="F31" s="8">
        <v>-11689814</v>
      </c>
      <c r="G31">
        <f>COUNTIF(IMDB_Movies!A:A,'4. Best directors'!A31)</f>
        <v>1</v>
      </c>
    </row>
    <row r="32" spans="1:7" x14ac:dyDescent="0.45">
      <c r="A32" s="2" t="s">
        <v>2465</v>
      </c>
      <c r="B32" s="8">
        <v>8.1</v>
      </c>
      <c r="C32" s="3">
        <v>3.3115425655869416E-4</v>
      </c>
      <c r="D32" s="8">
        <v>392</v>
      </c>
      <c r="E32" s="8">
        <v>8.1</v>
      </c>
      <c r="F32" s="8">
        <v>12700000</v>
      </c>
      <c r="G32">
        <f>COUNTIF(IMDB_Movies!A:A,'4. Best directors'!A32)</f>
        <v>1</v>
      </c>
    </row>
    <row r="33" spans="1:7" x14ac:dyDescent="0.45">
      <c r="A33" s="2" t="s">
        <v>2513</v>
      </c>
      <c r="B33" s="8">
        <v>8.1</v>
      </c>
      <c r="C33" s="3">
        <v>3.3115425655869416E-4</v>
      </c>
      <c r="D33" s="8">
        <v>392</v>
      </c>
      <c r="E33" s="8">
        <v>8.1</v>
      </c>
      <c r="F33" s="8">
        <v>-147562</v>
      </c>
      <c r="G33">
        <f>COUNTIF(IMDB_Movies!A:A,'4. Best directors'!A33)</f>
        <v>1</v>
      </c>
    </row>
    <row r="34" spans="1:7" x14ac:dyDescent="0.45">
      <c r="A34" s="2" t="s">
        <v>2310</v>
      </c>
      <c r="B34" s="8">
        <v>8.1</v>
      </c>
      <c r="C34" s="3">
        <v>3.3115425655869416E-4</v>
      </c>
      <c r="D34" s="8">
        <v>392</v>
      </c>
      <c r="E34" s="8">
        <v>8.1</v>
      </c>
      <c r="F34" s="8">
        <v>21550000</v>
      </c>
      <c r="G34">
        <f>COUNTIF(IMDB_Movies!A:A,'4. Best directors'!A34)</f>
        <v>1</v>
      </c>
    </row>
    <row r="35" spans="1:7" x14ac:dyDescent="0.45">
      <c r="A35" s="2" t="s">
        <v>740</v>
      </c>
      <c r="B35" s="8">
        <v>8.1</v>
      </c>
      <c r="C35" s="3">
        <v>3.3115425655869416E-4</v>
      </c>
      <c r="D35" s="8">
        <v>392</v>
      </c>
      <c r="E35" s="8">
        <v>8.1</v>
      </c>
      <c r="F35" s="8">
        <v>305024263</v>
      </c>
      <c r="G35">
        <f>COUNTIF(IMDB_Movies!A:A,'4. Best directors'!A35)</f>
        <v>1</v>
      </c>
    </row>
    <row r="36" spans="1:7" x14ac:dyDescent="0.45">
      <c r="A36" s="2" t="s">
        <v>1605</v>
      </c>
      <c r="B36" s="8">
        <v>8.1</v>
      </c>
      <c r="C36" s="3">
        <v>3.3115425655869416E-4</v>
      </c>
      <c r="D36" s="8">
        <v>392</v>
      </c>
      <c r="E36" s="8">
        <v>8.1</v>
      </c>
      <c r="F36" s="8">
        <v>5972900</v>
      </c>
      <c r="G36">
        <f>COUNTIF(IMDB_Movies!A:A,'4. Best directors'!A36)</f>
        <v>1</v>
      </c>
    </row>
    <row r="37" spans="1:7" x14ac:dyDescent="0.45">
      <c r="A37" s="2" t="s">
        <v>2328</v>
      </c>
      <c r="B37" s="8">
        <v>8</v>
      </c>
      <c r="C37" s="3">
        <v>3.2706593240364857E-4</v>
      </c>
      <c r="D37" s="8">
        <v>393</v>
      </c>
      <c r="E37" s="8">
        <v>8</v>
      </c>
      <c r="F37" s="8">
        <v>783276</v>
      </c>
      <c r="G37">
        <f>COUNTIF(IMDB_Movies!A:A,'4. Best directors'!A37)</f>
        <v>1</v>
      </c>
    </row>
    <row r="38" spans="1:7" x14ac:dyDescent="0.45">
      <c r="A38" s="2" t="s">
        <v>1290</v>
      </c>
      <c r="B38" s="8">
        <v>8</v>
      </c>
      <c r="C38" s="3">
        <v>1.3082637296145943E-3</v>
      </c>
      <c r="D38" s="8">
        <v>136</v>
      </c>
      <c r="E38" s="8">
        <v>32</v>
      </c>
      <c r="F38" s="8">
        <v>126322000</v>
      </c>
      <c r="G38">
        <f>COUNTIF(IMDB_Movies!A:A,'4. Best directors'!A38)</f>
        <v>4</v>
      </c>
    </row>
    <row r="39" spans="1:7" x14ac:dyDescent="0.45">
      <c r="A39" s="2" t="s">
        <v>1638</v>
      </c>
      <c r="B39" s="8">
        <v>8</v>
      </c>
      <c r="C39" s="3">
        <v>3.2706593240364857E-4</v>
      </c>
      <c r="D39" s="8">
        <v>393</v>
      </c>
      <c r="E39" s="8">
        <v>8</v>
      </c>
      <c r="F39" s="8">
        <v>29667095</v>
      </c>
      <c r="G39">
        <f>COUNTIF(IMDB_Movies!A:A,'4. Best directors'!A39)</f>
        <v>1</v>
      </c>
    </row>
    <row r="40" spans="1:7" x14ac:dyDescent="0.45">
      <c r="A40" s="2" t="s">
        <v>1796</v>
      </c>
      <c r="B40" s="8">
        <v>8</v>
      </c>
      <c r="C40" s="3">
        <v>3.2706593240364857E-4</v>
      </c>
      <c r="D40" s="8">
        <v>393</v>
      </c>
      <c r="E40" s="8">
        <v>8</v>
      </c>
      <c r="F40" s="8">
        <v>4738570</v>
      </c>
      <c r="G40">
        <f>COUNTIF(IMDB_Movies!A:A,'4. Best directors'!A40)</f>
        <v>1</v>
      </c>
    </row>
    <row r="41" spans="1:7" x14ac:dyDescent="0.45">
      <c r="A41" s="2" t="s">
        <v>2035</v>
      </c>
      <c r="B41" s="8">
        <v>8</v>
      </c>
      <c r="C41" s="3">
        <v>3.2706593240364857E-4</v>
      </c>
      <c r="D41" s="8">
        <v>393</v>
      </c>
      <c r="E41" s="8">
        <v>8</v>
      </c>
      <c r="F41" s="8">
        <v>-2856597</v>
      </c>
      <c r="G41">
        <f>COUNTIF(IMDB_Movies!A:A,'4. Best directors'!A41)</f>
        <v>1</v>
      </c>
    </row>
    <row r="42" spans="1:7" x14ac:dyDescent="0.45">
      <c r="A42" s="2" t="s">
        <v>568</v>
      </c>
      <c r="B42" s="8">
        <v>7.9750000000000005</v>
      </c>
      <c r="C42" s="3">
        <v>1.3041754054595486E-3</v>
      </c>
      <c r="D42" s="8">
        <v>137</v>
      </c>
      <c r="E42" s="8">
        <v>31.900000000000002</v>
      </c>
      <c r="F42" s="8">
        <v>43531517</v>
      </c>
      <c r="G42">
        <f>COUNTIF(IMDB_Movies!A:A,'4. Best directors'!A42)</f>
        <v>4</v>
      </c>
    </row>
    <row r="43" spans="1:7" x14ac:dyDescent="0.45">
      <c r="A43" s="2" t="s">
        <v>914</v>
      </c>
      <c r="B43" s="8">
        <v>7.9666666666666659</v>
      </c>
      <c r="C43" s="3">
        <v>9.7710947305589988E-4</v>
      </c>
      <c r="D43" s="8">
        <v>216</v>
      </c>
      <c r="E43" s="8">
        <v>23.9</v>
      </c>
      <c r="F43" s="8">
        <v>31895442</v>
      </c>
      <c r="G43">
        <f>COUNTIF(IMDB_Movies!A:A,'4. Best directors'!A43)</f>
        <v>3</v>
      </c>
    </row>
    <row r="44" spans="1:7" x14ac:dyDescent="0.45">
      <c r="A44" s="2" t="s">
        <v>9</v>
      </c>
      <c r="B44" s="8">
        <v>7.9142857142857137</v>
      </c>
      <c r="C44" s="3">
        <v>2.2649315818952663E-3</v>
      </c>
      <c r="D44" s="8">
        <v>46</v>
      </c>
      <c r="E44" s="8">
        <v>55.4</v>
      </c>
      <c r="F44" s="8">
        <v>1199625910</v>
      </c>
      <c r="G44">
        <f>COUNTIF(IMDB_Movies!A:A,'4. Best directors'!A44)</f>
        <v>7</v>
      </c>
    </row>
    <row r="45" spans="1:7" x14ac:dyDescent="0.45">
      <c r="A45" s="2" t="s">
        <v>2115</v>
      </c>
      <c r="B45" s="8">
        <v>7.9</v>
      </c>
      <c r="C45" s="3">
        <v>3.2297760824860297E-4</v>
      </c>
      <c r="D45" s="8">
        <v>394</v>
      </c>
      <c r="E45" s="8">
        <v>7.9</v>
      </c>
      <c r="F45" s="8">
        <v>-1870242</v>
      </c>
      <c r="G45">
        <f>COUNTIF(IMDB_Movies!A:A,'4. Best directors'!A45)</f>
        <v>1</v>
      </c>
    </row>
    <row r="46" spans="1:7" x14ac:dyDescent="0.45">
      <c r="A46" s="2" t="s">
        <v>2393</v>
      </c>
      <c r="B46" s="8">
        <v>7.9</v>
      </c>
      <c r="C46" s="3">
        <v>3.2297760824860297E-4</v>
      </c>
      <c r="D46" s="8">
        <v>394</v>
      </c>
      <c r="E46" s="8">
        <v>7.9</v>
      </c>
      <c r="F46" s="8">
        <v>-3624277</v>
      </c>
      <c r="G46">
        <f>COUNTIF(IMDB_Movies!A:A,'4. Best directors'!A46)</f>
        <v>1</v>
      </c>
    </row>
    <row r="47" spans="1:7" x14ac:dyDescent="0.45">
      <c r="A47" s="2" t="s">
        <v>120</v>
      </c>
      <c r="B47" s="8">
        <v>7.9</v>
      </c>
      <c r="C47" s="3">
        <v>3.2297760824860297E-4</v>
      </c>
      <c r="D47" s="8">
        <v>394</v>
      </c>
      <c r="E47" s="8">
        <v>7.9</v>
      </c>
      <c r="F47" s="8">
        <v>57487711</v>
      </c>
      <c r="G47">
        <f>COUNTIF(IMDB_Movies!A:A,'4. Best directors'!A47)</f>
        <v>1</v>
      </c>
    </row>
    <row r="48" spans="1:7" x14ac:dyDescent="0.45">
      <c r="A48" s="2" t="s">
        <v>1611</v>
      </c>
      <c r="B48" s="8">
        <v>7.9</v>
      </c>
      <c r="C48" s="3">
        <v>3.2297760824860297E-4</v>
      </c>
      <c r="D48" s="8">
        <v>394</v>
      </c>
      <c r="E48" s="8">
        <v>7.9</v>
      </c>
      <c r="F48" s="8">
        <v>55000000</v>
      </c>
      <c r="G48">
        <f>COUNTIF(IMDB_Movies!A:A,'4. Best directors'!A48)</f>
        <v>1</v>
      </c>
    </row>
    <row r="49" spans="1:7" x14ac:dyDescent="0.45">
      <c r="A49" s="2" t="s">
        <v>1990</v>
      </c>
      <c r="B49" s="8">
        <v>7.9</v>
      </c>
      <c r="C49" s="3">
        <v>3.2297760824860297E-4</v>
      </c>
      <c r="D49" s="8">
        <v>394</v>
      </c>
      <c r="E49" s="8">
        <v>7.9</v>
      </c>
      <c r="F49" s="8">
        <v>23779955</v>
      </c>
      <c r="G49">
        <f>COUNTIF(IMDB_Movies!A:A,'4. Best directors'!A49)</f>
        <v>1</v>
      </c>
    </row>
    <row r="50" spans="1:7" x14ac:dyDescent="0.45">
      <c r="A50" s="2" t="s">
        <v>2371</v>
      </c>
      <c r="B50" s="8">
        <v>7.9</v>
      </c>
      <c r="C50" s="3">
        <v>3.2297760824860297E-4</v>
      </c>
      <c r="D50" s="8">
        <v>394</v>
      </c>
      <c r="E50" s="8">
        <v>7.9</v>
      </c>
      <c r="F50" s="8">
        <v>-278739</v>
      </c>
      <c r="G50">
        <f>COUNTIF(IMDB_Movies!A:A,'4. Best directors'!A50)</f>
        <v>1</v>
      </c>
    </row>
    <row r="51" spans="1:7" x14ac:dyDescent="0.45">
      <c r="A51" s="2" t="s">
        <v>2442</v>
      </c>
      <c r="B51" s="8">
        <v>7.9</v>
      </c>
      <c r="C51" s="3">
        <v>3.2297760824860297E-4</v>
      </c>
      <c r="D51" s="8">
        <v>394</v>
      </c>
      <c r="E51" s="8">
        <v>7.9</v>
      </c>
      <c r="F51" s="8">
        <v>595783</v>
      </c>
      <c r="G51">
        <f>COUNTIF(IMDB_Movies!A:A,'4. Best directors'!A51)</f>
        <v>1</v>
      </c>
    </row>
    <row r="52" spans="1:7" x14ac:dyDescent="0.45">
      <c r="A52" s="2" t="s">
        <v>1992</v>
      </c>
      <c r="B52" s="8">
        <v>7.9</v>
      </c>
      <c r="C52" s="3">
        <v>3.2297760824860297E-4</v>
      </c>
      <c r="D52" s="8">
        <v>394</v>
      </c>
      <c r="E52" s="8">
        <v>7.9</v>
      </c>
      <c r="F52" s="8">
        <v>51889948</v>
      </c>
      <c r="G52">
        <f>COUNTIF(IMDB_Movies!A:A,'4. Best directors'!A52)</f>
        <v>1</v>
      </c>
    </row>
    <row r="53" spans="1:7" x14ac:dyDescent="0.45">
      <c r="A53" s="2" t="s">
        <v>509</v>
      </c>
      <c r="B53" s="8">
        <v>7.9</v>
      </c>
      <c r="C53" s="3">
        <v>6.4595521649720594E-4</v>
      </c>
      <c r="D53" s="8">
        <v>303</v>
      </c>
      <c r="E53" s="8">
        <v>15.8</v>
      </c>
      <c r="F53" s="8">
        <v>-169831416</v>
      </c>
      <c r="G53">
        <f>COUNTIF(IMDB_Movies!A:A,'4. Best directors'!A53)</f>
        <v>2</v>
      </c>
    </row>
    <row r="54" spans="1:7" x14ac:dyDescent="0.45">
      <c r="A54" s="2" t="s">
        <v>1814</v>
      </c>
      <c r="B54" s="8">
        <v>7.9</v>
      </c>
      <c r="C54" s="3">
        <v>3.2297760824860297E-4</v>
      </c>
      <c r="D54" s="8">
        <v>394</v>
      </c>
      <c r="E54" s="8">
        <v>7.9</v>
      </c>
      <c r="F54" s="8">
        <v>-9528558</v>
      </c>
      <c r="G54">
        <f>COUNTIF(IMDB_Movies!A:A,'4. Best directors'!A54)</f>
        <v>1</v>
      </c>
    </row>
    <row r="55" spans="1:7" x14ac:dyDescent="0.45">
      <c r="A55" s="2" t="s">
        <v>84</v>
      </c>
      <c r="B55" s="8">
        <v>7.9</v>
      </c>
      <c r="C55" s="3">
        <v>6.4595521649720594E-4</v>
      </c>
      <c r="D55" s="8">
        <v>303</v>
      </c>
      <c r="E55" s="8">
        <v>15.8</v>
      </c>
      <c r="F55" s="8">
        <v>30227556</v>
      </c>
      <c r="G55">
        <f>COUNTIF(IMDB_Movies!A:A,'4. Best directors'!A55)</f>
        <v>2</v>
      </c>
    </row>
    <row r="56" spans="1:7" x14ac:dyDescent="0.45">
      <c r="A56" s="2" t="s">
        <v>40</v>
      </c>
      <c r="B56" s="8">
        <v>7.8888888888888893</v>
      </c>
      <c r="C56" s="3">
        <v>2.9027101500823807E-3</v>
      </c>
      <c r="D56" s="8">
        <v>22</v>
      </c>
      <c r="E56" s="8">
        <v>71</v>
      </c>
      <c r="F56" s="8">
        <v>899883917</v>
      </c>
      <c r="G56">
        <f>COUNTIF(IMDB_Movies!A:A,'4. Best directors'!A56)</f>
        <v>9</v>
      </c>
    </row>
    <row r="57" spans="1:7" x14ac:dyDescent="0.45">
      <c r="A57" s="2" t="s">
        <v>26</v>
      </c>
      <c r="B57" s="8">
        <v>7.8666666666666671</v>
      </c>
      <c r="C57" s="3">
        <v>9.6484450059076325E-4</v>
      </c>
      <c r="D57" s="8">
        <v>218</v>
      </c>
      <c r="E57" s="8">
        <v>23.6</v>
      </c>
      <c r="F57" s="8">
        <v>597607081</v>
      </c>
      <c r="G57">
        <f>COUNTIF(IMDB_Movies!A:A,'4. Best directors'!A57)</f>
        <v>3</v>
      </c>
    </row>
    <row r="58" spans="1:7" x14ac:dyDescent="0.45">
      <c r="A58" s="2" t="s">
        <v>1672</v>
      </c>
      <c r="B58" s="8">
        <v>7.85</v>
      </c>
      <c r="C58" s="3">
        <v>6.4186689234216028E-4</v>
      </c>
      <c r="D58" s="8">
        <v>305</v>
      </c>
      <c r="E58" s="8">
        <v>15.7</v>
      </c>
      <c r="F58" s="8">
        <v>48018204</v>
      </c>
      <c r="G58">
        <f>COUNTIF(IMDB_Movies!A:A,'4. Best directors'!A58)</f>
        <v>2</v>
      </c>
    </row>
    <row r="59" spans="1:7" x14ac:dyDescent="0.45">
      <c r="A59" s="2" t="s">
        <v>210</v>
      </c>
      <c r="B59" s="8">
        <v>7.8400000000000007</v>
      </c>
      <c r="C59" s="3">
        <v>1.602623068777878E-3</v>
      </c>
      <c r="D59" s="8">
        <v>96</v>
      </c>
      <c r="E59" s="8">
        <v>39.200000000000003</v>
      </c>
      <c r="F59" s="8">
        <v>81904926</v>
      </c>
      <c r="G59">
        <f>COUNTIF(IMDB_Movies!A:A,'4. Best directors'!A59)</f>
        <v>5</v>
      </c>
    </row>
    <row r="60" spans="1:7" x14ac:dyDescent="0.45">
      <c r="A60" s="2" t="s">
        <v>635</v>
      </c>
      <c r="B60" s="8">
        <v>7.8000000000000007</v>
      </c>
      <c r="C60" s="3">
        <v>6.3777856818711474E-4</v>
      </c>
      <c r="D60" s="8">
        <v>306</v>
      </c>
      <c r="E60" s="8">
        <v>15.600000000000001</v>
      </c>
      <c r="F60" s="8">
        <v>35353051</v>
      </c>
      <c r="G60">
        <f>COUNTIF(IMDB_Movies!A:A,'4. Best directors'!A60)</f>
        <v>2</v>
      </c>
    </row>
    <row r="61" spans="1:7" x14ac:dyDescent="0.45">
      <c r="A61" s="2" t="s">
        <v>1436</v>
      </c>
      <c r="B61" s="8">
        <v>7.8</v>
      </c>
      <c r="C61" s="3">
        <v>3.1888928409355732E-4</v>
      </c>
      <c r="D61" s="8">
        <v>395</v>
      </c>
      <c r="E61" s="8">
        <v>7.8</v>
      </c>
      <c r="F61" s="8">
        <v>-20949555</v>
      </c>
      <c r="G61">
        <f>COUNTIF(IMDB_Movies!A:A,'4. Best directors'!A61)</f>
        <v>1</v>
      </c>
    </row>
    <row r="62" spans="1:7" x14ac:dyDescent="0.45">
      <c r="A62" s="2" t="s">
        <v>225</v>
      </c>
      <c r="B62" s="8">
        <v>7.8</v>
      </c>
      <c r="C62" s="3">
        <v>1.2755571363742293E-3</v>
      </c>
      <c r="D62" s="8">
        <v>141</v>
      </c>
      <c r="E62" s="8">
        <v>31.2</v>
      </c>
      <c r="F62" s="8">
        <v>264352439</v>
      </c>
      <c r="G62">
        <f>COUNTIF(IMDB_Movies!A:A,'4. Best directors'!A62)</f>
        <v>4</v>
      </c>
    </row>
    <row r="63" spans="1:7" x14ac:dyDescent="0.45">
      <c r="A63" s="2" t="s">
        <v>1337</v>
      </c>
      <c r="B63" s="8">
        <v>7.8</v>
      </c>
      <c r="C63" s="3">
        <v>3.1888928409355732E-4</v>
      </c>
      <c r="D63" s="8">
        <v>395</v>
      </c>
      <c r="E63" s="8">
        <v>7.8</v>
      </c>
      <c r="F63" s="8">
        <v>20984230</v>
      </c>
      <c r="G63">
        <f>COUNTIF(IMDB_Movies!A:A,'4. Best directors'!A63)</f>
        <v>1</v>
      </c>
    </row>
    <row r="64" spans="1:7" x14ac:dyDescent="0.45">
      <c r="A64" s="2" t="s">
        <v>1394</v>
      </c>
      <c r="B64" s="8">
        <v>7.8</v>
      </c>
      <c r="C64" s="3">
        <v>3.1888928409355732E-4</v>
      </c>
      <c r="D64" s="8">
        <v>395</v>
      </c>
      <c r="E64" s="8">
        <v>7.8</v>
      </c>
      <c r="F64" s="8">
        <v>-13414567</v>
      </c>
      <c r="G64">
        <f>COUNTIF(IMDB_Movies!A:A,'4. Best directors'!A64)</f>
        <v>1</v>
      </c>
    </row>
    <row r="65" spans="1:7" x14ac:dyDescent="0.45">
      <c r="A65" s="2" t="s">
        <v>2230</v>
      </c>
      <c r="B65" s="8">
        <v>7.8</v>
      </c>
      <c r="C65" s="3">
        <v>3.1888928409355732E-4</v>
      </c>
      <c r="D65" s="8">
        <v>395</v>
      </c>
      <c r="E65" s="8">
        <v>7.8</v>
      </c>
      <c r="F65" s="8">
        <v>79900000</v>
      </c>
      <c r="G65">
        <f>COUNTIF(IMDB_Movies!A:A,'4. Best directors'!A65)</f>
        <v>1</v>
      </c>
    </row>
    <row r="66" spans="1:7" x14ac:dyDescent="0.45">
      <c r="A66" s="2" t="s">
        <v>2509</v>
      </c>
      <c r="B66" s="8">
        <v>7.8</v>
      </c>
      <c r="C66" s="3">
        <v>3.1888928409355732E-4</v>
      </c>
      <c r="D66" s="8">
        <v>395</v>
      </c>
      <c r="E66" s="8">
        <v>7.8</v>
      </c>
      <c r="F66" s="8">
        <v>-226328</v>
      </c>
      <c r="G66">
        <f>COUNTIF(IMDB_Movies!A:A,'4. Best directors'!A66)</f>
        <v>1</v>
      </c>
    </row>
    <row r="67" spans="1:7" x14ac:dyDescent="0.45">
      <c r="A67" s="2" t="s">
        <v>2463</v>
      </c>
      <c r="B67" s="8">
        <v>7.8</v>
      </c>
      <c r="C67" s="3">
        <v>3.1888928409355732E-4</v>
      </c>
      <c r="D67" s="8">
        <v>395</v>
      </c>
      <c r="E67" s="8">
        <v>7.8</v>
      </c>
      <c r="F67" s="8">
        <v>2391000</v>
      </c>
      <c r="G67">
        <f>COUNTIF(IMDB_Movies!A:A,'4. Best directors'!A67)</f>
        <v>1</v>
      </c>
    </row>
    <row r="68" spans="1:7" x14ac:dyDescent="0.45">
      <c r="A68" s="2" t="s">
        <v>1806</v>
      </c>
      <c r="B68" s="8">
        <v>7.8</v>
      </c>
      <c r="C68" s="3">
        <v>3.1888928409355732E-4</v>
      </c>
      <c r="D68" s="8">
        <v>395</v>
      </c>
      <c r="E68" s="8">
        <v>7.8</v>
      </c>
      <c r="F68" s="8">
        <v>-3469419</v>
      </c>
      <c r="G68">
        <f>COUNTIF(IMDB_Movies!A:A,'4. Best directors'!A68)</f>
        <v>1</v>
      </c>
    </row>
    <row r="69" spans="1:7" x14ac:dyDescent="0.45">
      <c r="A69" s="2" t="s">
        <v>1833</v>
      </c>
      <c r="B69" s="8">
        <v>7.8</v>
      </c>
      <c r="C69" s="3">
        <v>3.1888928409355732E-4</v>
      </c>
      <c r="D69" s="8">
        <v>395</v>
      </c>
      <c r="E69" s="8">
        <v>7.8</v>
      </c>
      <c r="F69" s="8">
        <v>112868837</v>
      </c>
      <c r="G69">
        <f>COUNTIF(IMDB_Movies!A:A,'4. Best directors'!A69)</f>
        <v>1</v>
      </c>
    </row>
    <row r="70" spans="1:7" x14ac:dyDescent="0.45">
      <c r="A70" s="2" t="s">
        <v>2081</v>
      </c>
      <c r="B70" s="8">
        <v>7.8</v>
      </c>
      <c r="C70" s="3">
        <v>3.1888928409355732E-4</v>
      </c>
      <c r="D70" s="8">
        <v>395</v>
      </c>
      <c r="E70" s="8">
        <v>7.8</v>
      </c>
      <c r="F70" s="8">
        <v>96300000</v>
      </c>
      <c r="G70">
        <f>COUNTIF(IMDB_Movies!A:A,'4. Best directors'!A70)</f>
        <v>1</v>
      </c>
    </row>
    <row r="71" spans="1:7" x14ac:dyDescent="0.45">
      <c r="A71" s="2" t="s">
        <v>2186</v>
      </c>
      <c r="B71" s="8">
        <v>7.8</v>
      </c>
      <c r="C71" s="3">
        <v>3.1888928409355732E-4</v>
      </c>
      <c r="D71" s="8">
        <v>395</v>
      </c>
      <c r="E71" s="8">
        <v>7.8</v>
      </c>
      <c r="F71" s="8">
        <v>-3786587</v>
      </c>
      <c r="G71">
        <f>COUNTIF(IMDB_Movies!A:A,'4. Best directors'!A71)</f>
        <v>1</v>
      </c>
    </row>
    <row r="72" spans="1:7" x14ac:dyDescent="0.45">
      <c r="A72" s="2" t="s">
        <v>2363</v>
      </c>
      <c r="B72" s="8">
        <v>7.8</v>
      </c>
      <c r="C72" s="3">
        <v>3.1888928409355732E-4</v>
      </c>
      <c r="D72" s="8">
        <v>395</v>
      </c>
      <c r="E72" s="8">
        <v>7.8</v>
      </c>
      <c r="F72" s="8">
        <v>3231500</v>
      </c>
      <c r="G72">
        <f>COUNTIF(IMDB_Movies!A:A,'4. Best directors'!A72)</f>
        <v>1</v>
      </c>
    </row>
    <row r="73" spans="1:7" x14ac:dyDescent="0.45">
      <c r="A73" s="2" t="s">
        <v>24</v>
      </c>
      <c r="B73" s="8">
        <v>7.8</v>
      </c>
      <c r="C73" s="3">
        <v>3.1888928409355732E-4</v>
      </c>
      <c r="D73" s="8">
        <v>395</v>
      </c>
      <c r="E73" s="8">
        <v>7.8</v>
      </c>
      <c r="F73" s="8">
        <v>-59192738</v>
      </c>
      <c r="G73">
        <f>COUNTIF(IMDB_Movies!A:A,'4. Best directors'!A73)</f>
        <v>1</v>
      </c>
    </row>
    <row r="74" spans="1:7" x14ac:dyDescent="0.45">
      <c r="A74" s="2" t="s">
        <v>122</v>
      </c>
      <c r="B74" s="8">
        <v>7.8</v>
      </c>
      <c r="C74" s="3">
        <v>3.1888928409355732E-4</v>
      </c>
      <c r="D74" s="8">
        <v>395</v>
      </c>
      <c r="E74" s="8">
        <v>7.8</v>
      </c>
      <c r="F74" s="8">
        <v>24412677</v>
      </c>
      <c r="G74">
        <f>COUNTIF(IMDB_Movies!A:A,'4. Best directors'!A74)</f>
        <v>1</v>
      </c>
    </row>
    <row r="75" spans="1:7" x14ac:dyDescent="0.45">
      <c r="A75" s="2" t="s">
        <v>2345</v>
      </c>
      <c r="B75" s="8">
        <v>7.8</v>
      </c>
      <c r="C75" s="3">
        <v>3.1888928409355732E-4</v>
      </c>
      <c r="D75" s="8">
        <v>395</v>
      </c>
      <c r="E75" s="8">
        <v>7.8</v>
      </c>
      <c r="F75" s="8">
        <v>-1995042</v>
      </c>
      <c r="G75">
        <f>COUNTIF(IMDB_Movies!A:A,'4. Best directors'!A75)</f>
        <v>1</v>
      </c>
    </row>
    <row r="76" spans="1:7" x14ac:dyDescent="0.45">
      <c r="A76" s="2" t="s">
        <v>2319</v>
      </c>
      <c r="B76" s="8">
        <v>7.8</v>
      </c>
      <c r="C76" s="3">
        <v>3.1888928409355732E-4</v>
      </c>
      <c r="D76" s="8">
        <v>395</v>
      </c>
      <c r="E76" s="8">
        <v>7.8</v>
      </c>
      <c r="F76" s="8">
        <v>-2497745</v>
      </c>
      <c r="G76">
        <f>COUNTIF(IMDB_Movies!A:A,'4. Best directors'!A76)</f>
        <v>1</v>
      </c>
    </row>
    <row r="77" spans="1:7" x14ac:dyDescent="0.45">
      <c r="A77" s="2" t="s">
        <v>125</v>
      </c>
      <c r="B77" s="8">
        <v>7.7666666666666666</v>
      </c>
      <c r="C77" s="3">
        <v>9.525795281256264E-4</v>
      </c>
      <c r="D77" s="8">
        <v>220</v>
      </c>
      <c r="E77" s="8">
        <v>23.3</v>
      </c>
      <c r="F77" s="8">
        <v>150156631</v>
      </c>
      <c r="G77">
        <f>COUNTIF(IMDB_Movies!A:A,'4. Best directors'!A77)</f>
        <v>3</v>
      </c>
    </row>
    <row r="78" spans="1:7" x14ac:dyDescent="0.45">
      <c r="A78" s="2" t="s">
        <v>564</v>
      </c>
      <c r="B78" s="8">
        <v>7.7666666666666657</v>
      </c>
      <c r="C78" s="3">
        <v>9.5257952812562629E-4</v>
      </c>
      <c r="D78" s="8">
        <v>221</v>
      </c>
      <c r="E78" s="8">
        <v>23.299999999999997</v>
      </c>
      <c r="F78" s="8">
        <v>-15040848</v>
      </c>
      <c r="G78">
        <f>COUNTIF(IMDB_Movies!A:A,'4. Best directors'!A78)</f>
        <v>3</v>
      </c>
    </row>
    <row r="79" spans="1:7" x14ac:dyDescent="0.45">
      <c r="A79" s="2" t="s">
        <v>1682</v>
      </c>
      <c r="B79" s="8">
        <v>7.75</v>
      </c>
      <c r="C79" s="3">
        <v>6.3369024403206909E-4</v>
      </c>
      <c r="D79" s="8">
        <v>307</v>
      </c>
      <c r="E79" s="8">
        <v>15.5</v>
      </c>
      <c r="F79" s="8">
        <v>22845241</v>
      </c>
      <c r="G79">
        <f>COUNTIF(IMDB_Movies!A:A,'4. Best directors'!A79)</f>
        <v>2</v>
      </c>
    </row>
    <row r="80" spans="1:7" x14ac:dyDescent="0.45">
      <c r="A80" s="2" t="s">
        <v>644</v>
      </c>
      <c r="B80" s="8">
        <v>7.75</v>
      </c>
      <c r="C80" s="3">
        <v>1.2673804880641382E-3</v>
      </c>
      <c r="D80" s="8">
        <v>142</v>
      </c>
      <c r="E80" s="8">
        <v>31</v>
      </c>
      <c r="F80" s="8">
        <v>152400187</v>
      </c>
      <c r="G80">
        <f>COUNTIF(IMDB_Movies!A:A,'4. Best directors'!A80)</f>
        <v>4</v>
      </c>
    </row>
    <row r="81" spans="1:7" x14ac:dyDescent="0.45">
      <c r="A81" s="2" t="s">
        <v>886</v>
      </c>
      <c r="B81" s="8">
        <v>7.75</v>
      </c>
      <c r="C81" s="3">
        <v>6.3369024403206909E-4</v>
      </c>
      <c r="D81" s="8">
        <v>307</v>
      </c>
      <c r="E81" s="8">
        <v>15.5</v>
      </c>
      <c r="F81" s="8">
        <v>17659658</v>
      </c>
      <c r="G81">
        <f>COUNTIF(IMDB_Movies!A:A,'4. Best directors'!A81)</f>
        <v>2</v>
      </c>
    </row>
    <row r="82" spans="1:7" x14ac:dyDescent="0.45">
      <c r="A82" s="2" t="s">
        <v>131</v>
      </c>
      <c r="B82" s="8">
        <v>7.7499999999999982</v>
      </c>
      <c r="C82" s="3">
        <v>3.1684512201603449E-3</v>
      </c>
      <c r="D82" s="8">
        <v>17</v>
      </c>
      <c r="E82" s="8">
        <v>77.499999999999986</v>
      </c>
      <c r="F82" s="8">
        <v>213904524</v>
      </c>
      <c r="G82">
        <f>COUNTIF(IMDB_Movies!A:A,'4. Best directors'!A82)</f>
        <v>10</v>
      </c>
    </row>
    <row r="83" spans="1:7" x14ac:dyDescent="0.45">
      <c r="A83" s="2" t="s">
        <v>20</v>
      </c>
      <c r="B83" s="8">
        <v>7.7333333333333334</v>
      </c>
      <c r="C83" s="3">
        <v>9.4849120397058075E-4</v>
      </c>
      <c r="D83" s="8">
        <v>222</v>
      </c>
      <c r="E83" s="8">
        <v>23.2</v>
      </c>
      <c r="F83" s="8">
        <v>140004438</v>
      </c>
      <c r="G83">
        <f>COUNTIF(IMDB_Movies!A:A,'4. Best directors'!A83)</f>
        <v>3</v>
      </c>
    </row>
    <row r="84" spans="1:7" x14ac:dyDescent="0.45">
      <c r="A84" s="2" t="s">
        <v>629</v>
      </c>
      <c r="B84" s="8">
        <v>7.7333333333333334</v>
      </c>
      <c r="C84" s="3">
        <v>9.4849120397058075E-4</v>
      </c>
      <c r="D84" s="8">
        <v>222</v>
      </c>
      <c r="E84" s="8">
        <v>23.2</v>
      </c>
      <c r="F84" s="8">
        <v>202020360</v>
      </c>
      <c r="G84">
        <f>COUNTIF(IMDB_Movies!A:A,'4. Best directors'!A84)</f>
        <v>3</v>
      </c>
    </row>
    <row r="85" spans="1:7" x14ac:dyDescent="0.45">
      <c r="A85" s="2" t="s">
        <v>203</v>
      </c>
      <c r="B85" s="8">
        <v>7.7249999999999996</v>
      </c>
      <c r="C85" s="3">
        <v>1.2632921639090925E-3</v>
      </c>
      <c r="D85" s="8">
        <v>143</v>
      </c>
      <c r="E85" s="8">
        <v>30.9</v>
      </c>
      <c r="F85" s="8">
        <v>142489862</v>
      </c>
      <c r="G85">
        <f>COUNTIF(IMDB_Movies!A:A,'4. Best directors'!A85)</f>
        <v>4</v>
      </c>
    </row>
    <row r="86" spans="1:7" x14ac:dyDescent="0.45">
      <c r="A86" s="2" t="s">
        <v>2534</v>
      </c>
      <c r="B86" s="8">
        <v>7.7</v>
      </c>
      <c r="C86" s="3">
        <v>3.1480095993851172E-4</v>
      </c>
      <c r="D86" s="8">
        <v>396</v>
      </c>
      <c r="E86" s="8">
        <v>7.7</v>
      </c>
      <c r="F86" s="8">
        <v>349947</v>
      </c>
      <c r="G86">
        <f>COUNTIF(IMDB_Movies!A:A,'4. Best directors'!A86)</f>
        <v>1</v>
      </c>
    </row>
    <row r="87" spans="1:7" x14ac:dyDescent="0.45">
      <c r="A87" s="2" t="s">
        <v>1781</v>
      </c>
      <c r="B87" s="8">
        <v>7.7</v>
      </c>
      <c r="C87" s="3">
        <v>3.1480095993851172E-4</v>
      </c>
      <c r="D87" s="8">
        <v>396</v>
      </c>
      <c r="E87" s="8">
        <v>7.7</v>
      </c>
      <c r="F87" s="8">
        <v>10440971</v>
      </c>
      <c r="G87">
        <f>COUNTIF(IMDB_Movies!A:A,'4. Best directors'!A87)</f>
        <v>1</v>
      </c>
    </row>
    <row r="88" spans="1:7" x14ac:dyDescent="0.45">
      <c r="A88" s="2" t="s">
        <v>2416</v>
      </c>
      <c r="B88" s="8">
        <v>7.7</v>
      </c>
      <c r="C88" s="3">
        <v>3.1480095993851172E-4</v>
      </c>
      <c r="D88" s="8">
        <v>396</v>
      </c>
      <c r="E88" s="8">
        <v>7.7</v>
      </c>
      <c r="F88" s="8">
        <v>677838</v>
      </c>
      <c r="G88">
        <f>COUNTIF(IMDB_Movies!A:A,'4. Best directors'!A88)</f>
        <v>1</v>
      </c>
    </row>
    <row r="89" spans="1:7" x14ac:dyDescent="0.45">
      <c r="A89" s="2" t="s">
        <v>2428</v>
      </c>
      <c r="B89" s="8">
        <v>7.7</v>
      </c>
      <c r="C89" s="3">
        <v>3.1480095993851172E-4</v>
      </c>
      <c r="D89" s="8">
        <v>396</v>
      </c>
      <c r="E89" s="8">
        <v>7.7</v>
      </c>
      <c r="F89" s="8">
        <v>-725339</v>
      </c>
      <c r="G89">
        <f>COUNTIF(IMDB_Movies!A:A,'4. Best directors'!A89)</f>
        <v>1</v>
      </c>
    </row>
    <row r="90" spans="1:7" x14ac:dyDescent="0.45">
      <c r="A90" s="2" t="s">
        <v>2071</v>
      </c>
      <c r="B90" s="8">
        <v>7.7</v>
      </c>
      <c r="C90" s="3">
        <v>3.1480095993851172E-4</v>
      </c>
      <c r="D90" s="8">
        <v>396</v>
      </c>
      <c r="E90" s="8">
        <v>7.7</v>
      </c>
      <c r="F90" s="8">
        <v>-826515</v>
      </c>
      <c r="G90">
        <f>COUNTIF(IMDB_Movies!A:A,'4. Best directors'!A90)</f>
        <v>1</v>
      </c>
    </row>
    <row r="91" spans="1:7" x14ac:dyDescent="0.45">
      <c r="A91" s="2" t="s">
        <v>1860</v>
      </c>
      <c r="B91" s="8">
        <v>7.7</v>
      </c>
      <c r="C91" s="3">
        <v>3.1480095993851172E-4</v>
      </c>
      <c r="D91" s="8">
        <v>396</v>
      </c>
      <c r="E91" s="8">
        <v>7.7</v>
      </c>
      <c r="F91" s="8">
        <v>-11880078</v>
      </c>
      <c r="G91">
        <f>COUNTIF(IMDB_Movies!A:A,'4. Best directors'!A91)</f>
        <v>1</v>
      </c>
    </row>
    <row r="92" spans="1:7" x14ac:dyDescent="0.45">
      <c r="A92" s="2" t="s">
        <v>1830</v>
      </c>
      <c r="B92" s="8">
        <v>7.7</v>
      </c>
      <c r="C92" s="3">
        <v>3.1480095993851172E-4</v>
      </c>
      <c r="D92" s="8">
        <v>396</v>
      </c>
      <c r="E92" s="8">
        <v>7.7</v>
      </c>
      <c r="F92" s="8">
        <v>15281507</v>
      </c>
      <c r="G92">
        <f>COUNTIF(IMDB_Movies!A:A,'4. Best directors'!A92)</f>
        <v>1</v>
      </c>
    </row>
    <row r="93" spans="1:7" x14ac:dyDescent="0.45">
      <c r="A93" s="2" t="s">
        <v>2216</v>
      </c>
      <c r="B93" s="8">
        <v>7.7</v>
      </c>
      <c r="C93" s="3">
        <v>3.1480095993851172E-4</v>
      </c>
      <c r="D93" s="8">
        <v>396</v>
      </c>
      <c r="E93" s="8">
        <v>7.7</v>
      </c>
      <c r="F93" s="8">
        <v>-3853598</v>
      </c>
      <c r="G93">
        <f>COUNTIF(IMDB_Movies!A:A,'4. Best directors'!A93)</f>
        <v>1</v>
      </c>
    </row>
    <row r="94" spans="1:7" x14ac:dyDescent="0.45">
      <c r="A94" s="2" t="s">
        <v>1774</v>
      </c>
      <c r="B94" s="8">
        <v>7.7</v>
      </c>
      <c r="C94" s="3">
        <v>3.1480095993851172E-4</v>
      </c>
      <c r="D94" s="8">
        <v>396</v>
      </c>
      <c r="E94" s="8">
        <v>7.7</v>
      </c>
      <c r="F94" s="8">
        <v>-12976053</v>
      </c>
      <c r="G94">
        <f>COUNTIF(IMDB_Movies!A:A,'4. Best directors'!A94)</f>
        <v>1</v>
      </c>
    </row>
    <row r="95" spans="1:7" x14ac:dyDescent="0.45">
      <c r="A95" s="2" t="s">
        <v>1925</v>
      </c>
      <c r="B95" s="8">
        <v>7.7</v>
      </c>
      <c r="C95" s="3">
        <v>3.1480095993851172E-4</v>
      </c>
      <c r="D95" s="8">
        <v>396</v>
      </c>
      <c r="E95" s="8">
        <v>7.7</v>
      </c>
      <c r="F95" s="8">
        <v>-526618</v>
      </c>
      <c r="G95">
        <f>COUNTIF(IMDB_Movies!A:A,'4. Best directors'!A95)</f>
        <v>1</v>
      </c>
    </row>
    <row r="96" spans="1:7" x14ac:dyDescent="0.45">
      <c r="A96" s="2" t="s">
        <v>2153</v>
      </c>
      <c r="B96" s="8">
        <v>7.7</v>
      </c>
      <c r="C96" s="3">
        <v>3.1480095993851172E-4</v>
      </c>
      <c r="D96" s="8">
        <v>396</v>
      </c>
      <c r="E96" s="8">
        <v>7.7</v>
      </c>
      <c r="F96" s="8">
        <v>-2567658</v>
      </c>
      <c r="G96">
        <f>COUNTIF(IMDB_Movies!A:A,'4. Best directors'!A96)</f>
        <v>1</v>
      </c>
    </row>
    <row r="97" spans="1:7" x14ac:dyDescent="0.45">
      <c r="A97" s="2" t="s">
        <v>2215</v>
      </c>
      <c r="B97" s="8">
        <v>7.7</v>
      </c>
      <c r="C97" s="3">
        <v>3.1480095993851172E-4</v>
      </c>
      <c r="D97" s="8">
        <v>396</v>
      </c>
      <c r="E97" s="8">
        <v>7.7</v>
      </c>
      <c r="F97" s="8">
        <v>-3899588</v>
      </c>
      <c r="G97">
        <f>COUNTIF(IMDB_Movies!A:A,'4. Best directors'!A97)</f>
        <v>1</v>
      </c>
    </row>
    <row r="98" spans="1:7" x14ac:dyDescent="0.45">
      <c r="A98" s="2" t="s">
        <v>2497</v>
      </c>
      <c r="B98" s="8">
        <v>7.7</v>
      </c>
      <c r="C98" s="3">
        <v>3.1480095993851172E-4</v>
      </c>
      <c r="D98" s="8">
        <v>396</v>
      </c>
      <c r="E98" s="8">
        <v>7.7</v>
      </c>
      <c r="F98" s="8">
        <v>1861000</v>
      </c>
      <c r="G98">
        <f>COUNTIF(IMDB_Movies!A:A,'4. Best directors'!A98)</f>
        <v>1</v>
      </c>
    </row>
    <row r="99" spans="1:7" x14ac:dyDescent="0.45">
      <c r="A99" s="2" t="s">
        <v>704</v>
      </c>
      <c r="B99" s="8">
        <v>7.7</v>
      </c>
      <c r="C99" s="3">
        <v>3.1480095993851172E-4</v>
      </c>
      <c r="D99" s="8">
        <v>396</v>
      </c>
      <c r="E99" s="8">
        <v>7.7</v>
      </c>
      <c r="F99" s="8">
        <v>11605861</v>
      </c>
      <c r="G99">
        <f>COUNTIF(IMDB_Movies!A:A,'4. Best directors'!A99)</f>
        <v>1</v>
      </c>
    </row>
    <row r="100" spans="1:7" x14ac:dyDescent="0.45">
      <c r="A100" s="2" t="s">
        <v>2532</v>
      </c>
      <c r="B100" s="8">
        <v>7.7</v>
      </c>
      <c r="C100" s="3">
        <v>3.1480095993851172E-4</v>
      </c>
      <c r="D100" s="8">
        <v>396</v>
      </c>
      <c r="E100" s="8">
        <v>7.7</v>
      </c>
      <c r="F100" s="8">
        <v>-198889</v>
      </c>
      <c r="G100">
        <f>COUNTIF(IMDB_Movies!A:A,'4. Best directors'!A100)</f>
        <v>1</v>
      </c>
    </row>
    <row r="101" spans="1:7" x14ac:dyDescent="0.45">
      <c r="A101" s="2" t="s">
        <v>2346</v>
      </c>
      <c r="B101" s="8">
        <v>7.7</v>
      </c>
      <c r="C101" s="3">
        <v>3.1480095993851172E-4</v>
      </c>
      <c r="D101" s="8">
        <v>396</v>
      </c>
      <c r="E101" s="8">
        <v>7.7</v>
      </c>
      <c r="F101" s="8">
        <v>-2292073</v>
      </c>
      <c r="G101">
        <f>COUNTIF(IMDB_Movies!A:A,'4. Best directors'!A101)</f>
        <v>1</v>
      </c>
    </row>
    <row r="102" spans="1:7" x14ac:dyDescent="0.45">
      <c r="A102" s="2" t="s">
        <v>1849</v>
      </c>
      <c r="B102" s="8">
        <v>7.7</v>
      </c>
      <c r="C102" s="3">
        <v>3.1480095993851172E-4</v>
      </c>
      <c r="D102" s="8">
        <v>396</v>
      </c>
      <c r="E102" s="8">
        <v>7.7</v>
      </c>
      <c r="F102" s="8">
        <v>-6364114</v>
      </c>
      <c r="G102">
        <f>COUNTIF(IMDB_Movies!A:A,'4. Best directors'!A102)</f>
        <v>1</v>
      </c>
    </row>
    <row r="103" spans="1:7" x14ac:dyDescent="0.45">
      <c r="A103" s="2" t="s">
        <v>1876</v>
      </c>
      <c r="B103" s="8">
        <v>7.7</v>
      </c>
      <c r="C103" s="3">
        <v>3.1480095993851172E-4</v>
      </c>
      <c r="D103" s="8">
        <v>396</v>
      </c>
      <c r="E103" s="8">
        <v>7.7</v>
      </c>
      <c r="F103" s="8">
        <v>-12931913</v>
      </c>
      <c r="G103">
        <f>COUNTIF(IMDB_Movies!A:A,'4. Best directors'!A103)</f>
        <v>1</v>
      </c>
    </row>
    <row r="104" spans="1:7" x14ac:dyDescent="0.45">
      <c r="A104" s="2" t="s">
        <v>2076</v>
      </c>
      <c r="B104" s="8">
        <v>7.7</v>
      </c>
      <c r="C104" s="3">
        <v>3.1480095993851172E-4</v>
      </c>
      <c r="D104" s="8">
        <v>396</v>
      </c>
      <c r="E104" s="8">
        <v>7.7</v>
      </c>
      <c r="F104" s="8">
        <v>-736141</v>
      </c>
      <c r="G104">
        <f>COUNTIF(IMDB_Movies!A:A,'4. Best directors'!A104)</f>
        <v>1</v>
      </c>
    </row>
    <row r="105" spans="1:7" x14ac:dyDescent="0.45">
      <c r="A105" s="2" t="s">
        <v>2380</v>
      </c>
      <c r="B105" s="8">
        <v>7.7</v>
      </c>
      <c r="C105" s="3">
        <v>3.1480095993851172E-4</v>
      </c>
      <c r="D105" s="8">
        <v>396</v>
      </c>
      <c r="E105" s="8">
        <v>7.7</v>
      </c>
      <c r="F105" s="8">
        <v>182925485</v>
      </c>
      <c r="G105">
        <f>COUNTIF(IMDB_Movies!A:A,'4. Best directors'!A105)</f>
        <v>1</v>
      </c>
    </row>
    <row r="106" spans="1:7" x14ac:dyDescent="0.45">
      <c r="A106" s="2" t="s">
        <v>2122</v>
      </c>
      <c r="B106" s="8">
        <v>7.7</v>
      </c>
      <c r="C106" s="3">
        <v>6.2960191987702344E-4</v>
      </c>
      <c r="D106" s="8">
        <v>308</v>
      </c>
      <c r="E106" s="8">
        <v>15.4</v>
      </c>
      <c r="F106" s="8">
        <v>-1861461</v>
      </c>
      <c r="G106">
        <f>COUNTIF(IMDB_Movies!A:A,'4. Best directors'!A106)</f>
        <v>2</v>
      </c>
    </row>
    <row r="107" spans="1:7" x14ac:dyDescent="0.45">
      <c r="A107" s="2" t="s">
        <v>2012</v>
      </c>
      <c r="B107" s="8">
        <v>7.7</v>
      </c>
      <c r="C107" s="3">
        <v>3.1480095993851172E-4</v>
      </c>
      <c r="D107" s="8">
        <v>396</v>
      </c>
      <c r="E107" s="8">
        <v>7.7</v>
      </c>
      <c r="F107" s="8">
        <v>-5813617</v>
      </c>
      <c r="G107">
        <f>COUNTIF(IMDB_Movies!A:A,'4. Best directors'!A107)</f>
        <v>1</v>
      </c>
    </row>
    <row r="108" spans="1:7" x14ac:dyDescent="0.45">
      <c r="A108" s="2" t="s">
        <v>216</v>
      </c>
      <c r="B108" s="8">
        <v>7.6999999999999993</v>
      </c>
      <c r="C108" s="3">
        <v>6.2960191987702344E-4</v>
      </c>
      <c r="D108" s="8">
        <v>309</v>
      </c>
      <c r="E108" s="8">
        <v>15.399999999999999</v>
      </c>
      <c r="F108" s="8">
        <v>5534173</v>
      </c>
      <c r="G108">
        <f>COUNTIF(IMDB_Movies!A:A,'4. Best directors'!A108)</f>
        <v>2</v>
      </c>
    </row>
    <row r="109" spans="1:7" x14ac:dyDescent="0.45">
      <c r="A109" s="2" t="s">
        <v>1459</v>
      </c>
      <c r="B109" s="8">
        <v>7.6999999999999993</v>
      </c>
      <c r="C109" s="3">
        <v>6.2960191987702344E-4</v>
      </c>
      <c r="D109" s="8">
        <v>309</v>
      </c>
      <c r="E109" s="8">
        <v>15.399999999999999</v>
      </c>
      <c r="F109" s="8">
        <v>34168174</v>
      </c>
      <c r="G109">
        <f>COUNTIF(IMDB_Movies!A:A,'4. Best directors'!A109)</f>
        <v>2</v>
      </c>
    </row>
    <row r="110" spans="1:7" x14ac:dyDescent="0.45">
      <c r="A110" s="2" t="s">
        <v>93</v>
      </c>
      <c r="B110" s="8">
        <v>7.6749999999999998</v>
      </c>
      <c r="C110" s="3">
        <v>5.0204620623960049E-3</v>
      </c>
      <c r="D110" s="8">
        <v>4</v>
      </c>
      <c r="E110" s="8">
        <v>122.8</v>
      </c>
      <c r="F110" s="8">
        <v>309800</v>
      </c>
      <c r="G110">
        <f>COUNTIF(IMDB_Movies!A:A,'4. Best directors'!A110)</f>
        <v>16</v>
      </c>
    </row>
    <row r="111" spans="1:7" x14ac:dyDescent="0.45">
      <c r="A111" s="2" t="s">
        <v>2021</v>
      </c>
      <c r="B111" s="8">
        <v>7.666666666666667</v>
      </c>
      <c r="C111" s="3">
        <v>9.4031455566048955E-4</v>
      </c>
      <c r="D111" s="8">
        <v>224</v>
      </c>
      <c r="E111" s="8">
        <v>23</v>
      </c>
      <c r="F111" s="8">
        <v>-52818146</v>
      </c>
      <c r="G111">
        <f>COUNTIF(IMDB_Movies!A:A,'4. Best directors'!A111)</f>
        <v>3</v>
      </c>
    </row>
    <row r="112" spans="1:7" x14ac:dyDescent="0.45">
      <c r="A112" s="2" t="s">
        <v>795</v>
      </c>
      <c r="B112" s="8">
        <v>7.6555555555555559</v>
      </c>
      <c r="C112" s="3">
        <v>2.8168553428264236E-3</v>
      </c>
      <c r="D112" s="8">
        <v>24</v>
      </c>
      <c r="E112" s="8">
        <v>68.900000000000006</v>
      </c>
      <c r="F112" s="8">
        <v>288360377</v>
      </c>
      <c r="G112">
        <f>COUNTIF(IMDB_Movies!A:A,'4. Best directors'!A112)</f>
        <v>9</v>
      </c>
    </row>
    <row r="113" spans="1:7" x14ac:dyDescent="0.45">
      <c r="A113" s="2" t="s">
        <v>2244</v>
      </c>
      <c r="B113" s="8">
        <v>7.65</v>
      </c>
      <c r="C113" s="3">
        <v>6.2551359572197789E-4</v>
      </c>
      <c r="D113" s="8">
        <v>310</v>
      </c>
      <c r="E113" s="8">
        <v>15.3</v>
      </c>
      <c r="F113" s="8">
        <v>-4040582</v>
      </c>
      <c r="G113">
        <f>COUNTIF(IMDB_Movies!A:A,'4. Best directors'!A113)</f>
        <v>2</v>
      </c>
    </row>
    <row r="114" spans="1:7" x14ac:dyDescent="0.45">
      <c r="A114" s="2" t="s">
        <v>950</v>
      </c>
      <c r="B114" s="8">
        <v>7.65</v>
      </c>
      <c r="C114" s="3">
        <v>6.2551359572197789E-4</v>
      </c>
      <c r="D114" s="8">
        <v>310</v>
      </c>
      <c r="E114" s="8">
        <v>15.3</v>
      </c>
      <c r="F114" s="8">
        <v>146692683</v>
      </c>
      <c r="G114">
        <f>COUNTIF(IMDB_Movies!A:A,'4. Best directors'!A114)</f>
        <v>2</v>
      </c>
    </row>
    <row r="115" spans="1:7" x14ac:dyDescent="0.45">
      <c r="A115" s="2" t="s">
        <v>981</v>
      </c>
      <c r="B115" s="8">
        <v>7.65</v>
      </c>
      <c r="C115" s="3">
        <v>6.2551359572197789E-4</v>
      </c>
      <c r="D115" s="8">
        <v>310</v>
      </c>
      <c r="E115" s="8">
        <v>15.3</v>
      </c>
      <c r="F115" s="8">
        <v>199075247</v>
      </c>
      <c r="G115">
        <f>COUNTIF(IMDB_Movies!A:A,'4. Best directors'!A115)</f>
        <v>2</v>
      </c>
    </row>
    <row r="116" spans="1:7" x14ac:dyDescent="0.45">
      <c r="A116" s="2" t="s">
        <v>2013</v>
      </c>
      <c r="B116" s="8">
        <v>7.65</v>
      </c>
      <c r="C116" s="3">
        <v>6.2551359572197789E-4</v>
      </c>
      <c r="D116" s="8">
        <v>310</v>
      </c>
      <c r="E116" s="8">
        <v>15.3</v>
      </c>
      <c r="F116" s="8">
        <v>17426674</v>
      </c>
      <c r="G116">
        <f>COUNTIF(IMDB_Movies!A:A,'4. Best directors'!A116)</f>
        <v>2</v>
      </c>
    </row>
    <row r="117" spans="1:7" x14ac:dyDescent="0.45">
      <c r="A117" s="2" t="s">
        <v>133</v>
      </c>
      <c r="B117" s="8">
        <v>7.65</v>
      </c>
      <c r="C117" s="3">
        <v>1.2510271914439558E-3</v>
      </c>
      <c r="D117" s="8">
        <v>144</v>
      </c>
      <c r="E117" s="8">
        <v>30.6</v>
      </c>
      <c r="F117" s="8">
        <v>-28867026</v>
      </c>
      <c r="G117">
        <f>COUNTIF(IMDB_Movies!A:A,'4. Best directors'!A117)</f>
        <v>4</v>
      </c>
    </row>
    <row r="118" spans="1:7" x14ac:dyDescent="0.45">
      <c r="A118" s="2" t="s">
        <v>1235</v>
      </c>
      <c r="B118" s="8">
        <v>7.65</v>
      </c>
      <c r="C118" s="3">
        <v>6.2551359572197789E-4</v>
      </c>
      <c r="D118" s="8">
        <v>310</v>
      </c>
      <c r="E118" s="8">
        <v>15.3</v>
      </c>
      <c r="F118" s="8">
        <v>34186696</v>
      </c>
      <c r="G118">
        <f>COUNTIF(IMDB_Movies!A:A,'4. Best directors'!A118)</f>
        <v>2</v>
      </c>
    </row>
    <row r="119" spans="1:7" x14ac:dyDescent="0.45">
      <c r="A119" s="2" t="s">
        <v>1296</v>
      </c>
      <c r="B119" s="8">
        <v>7.65</v>
      </c>
      <c r="C119" s="3">
        <v>6.2551359572197789E-4</v>
      </c>
      <c r="D119" s="8">
        <v>310</v>
      </c>
      <c r="E119" s="8">
        <v>15.3</v>
      </c>
      <c r="F119" s="8">
        <v>-11939124</v>
      </c>
      <c r="G119">
        <f>COUNTIF(IMDB_Movies!A:A,'4. Best directors'!A119)</f>
        <v>2</v>
      </c>
    </row>
    <row r="120" spans="1:7" x14ac:dyDescent="0.45">
      <c r="A120" s="2" t="s">
        <v>2188</v>
      </c>
      <c r="B120" s="8">
        <v>7.65</v>
      </c>
      <c r="C120" s="3">
        <v>6.2551359572197789E-4</v>
      </c>
      <c r="D120" s="8">
        <v>310</v>
      </c>
      <c r="E120" s="8">
        <v>15.3</v>
      </c>
      <c r="F120" s="8">
        <v>3971000</v>
      </c>
      <c r="G120">
        <f>COUNTIF(IMDB_Movies!A:A,'4. Best directors'!A120)</f>
        <v>2</v>
      </c>
    </row>
    <row r="121" spans="1:7" x14ac:dyDescent="0.45">
      <c r="A121" s="2" t="s">
        <v>617</v>
      </c>
      <c r="B121" s="8">
        <v>7.6333333333333329</v>
      </c>
      <c r="C121" s="3">
        <v>9.362262315054439E-4</v>
      </c>
      <c r="D121" s="8">
        <v>225</v>
      </c>
      <c r="E121" s="8">
        <v>22.9</v>
      </c>
      <c r="F121" s="8">
        <v>2176030</v>
      </c>
      <c r="G121">
        <f>COUNTIF(IMDB_Movies!A:A,'4. Best directors'!A121)</f>
        <v>3</v>
      </c>
    </row>
    <row r="122" spans="1:7" x14ac:dyDescent="0.45">
      <c r="A122" s="2" t="s">
        <v>1851</v>
      </c>
      <c r="B122" s="8">
        <v>7.6333333333333329</v>
      </c>
      <c r="C122" s="3">
        <v>9.362262315054439E-4</v>
      </c>
      <c r="D122" s="8">
        <v>225</v>
      </c>
      <c r="E122" s="8">
        <v>22.9</v>
      </c>
      <c r="F122" s="8">
        <v>-4210904766</v>
      </c>
      <c r="G122">
        <f>COUNTIF(IMDB_Movies!A:A,'4. Best directors'!A122)</f>
        <v>3</v>
      </c>
    </row>
    <row r="123" spans="1:7" x14ac:dyDescent="0.45">
      <c r="A123" s="2" t="s">
        <v>1420</v>
      </c>
      <c r="B123" s="8">
        <v>7.6333333333333329</v>
      </c>
      <c r="C123" s="3">
        <v>9.362262315054439E-4</v>
      </c>
      <c r="D123" s="8">
        <v>225</v>
      </c>
      <c r="E123" s="8">
        <v>22.9</v>
      </c>
      <c r="F123" s="8">
        <v>215819483</v>
      </c>
      <c r="G123">
        <f>COUNTIF(IMDB_Movies!A:A,'4. Best directors'!A123)</f>
        <v>3</v>
      </c>
    </row>
    <row r="124" spans="1:7" x14ac:dyDescent="0.45">
      <c r="A124" s="2" t="s">
        <v>865</v>
      </c>
      <c r="B124" s="8">
        <v>7.6285714285714281</v>
      </c>
      <c r="C124" s="3">
        <v>2.1831650987943541E-3</v>
      </c>
      <c r="D124" s="8">
        <v>49</v>
      </c>
      <c r="E124" s="8">
        <v>53.4</v>
      </c>
      <c r="F124" s="8">
        <v>52077223</v>
      </c>
      <c r="G124">
        <f>COUNTIF(IMDB_Movies!A:A,'4. Best directors'!A124)</f>
        <v>7</v>
      </c>
    </row>
    <row r="125" spans="1:7" x14ac:dyDescent="0.45">
      <c r="A125" s="2" t="s">
        <v>2317</v>
      </c>
      <c r="B125" s="8">
        <v>7.6</v>
      </c>
      <c r="C125" s="3">
        <v>3.1071263578346612E-4</v>
      </c>
      <c r="D125" s="8">
        <v>397</v>
      </c>
      <c r="E125" s="8">
        <v>7.6</v>
      </c>
      <c r="F125" s="8">
        <v>9546543</v>
      </c>
      <c r="G125">
        <f>COUNTIF(IMDB_Movies!A:A,'4. Best directors'!A125)</f>
        <v>1</v>
      </c>
    </row>
    <row r="126" spans="1:7" x14ac:dyDescent="0.45">
      <c r="A126" s="2" t="s">
        <v>155</v>
      </c>
      <c r="B126" s="8">
        <v>7.6</v>
      </c>
      <c r="C126" s="3">
        <v>3.1071263578346612E-4</v>
      </c>
      <c r="D126" s="8">
        <v>397</v>
      </c>
      <c r="E126" s="8">
        <v>7.6</v>
      </c>
      <c r="F126" s="8">
        <v>250736600</v>
      </c>
      <c r="G126">
        <f>COUNTIF(IMDB_Movies!A:A,'4. Best directors'!A126)</f>
        <v>1</v>
      </c>
    </row>
    <row r="127" spans="1:7" x14ac:dyDescent="0.45">
      <c r="A127" s="2" t="s">
        <v>1557</v>
      </c>
      <c r="B127" s="8">
        <v>7.6</v>
      </c>
      <c r="C127" s="3">
        <v>3.1071263578346612E-4</v>
      </c>
      <c r="D127" s="8">
        <v>397</v>
      </c>
      <c r="E127" s="8">
        <v>7.6</v>
      </c>
      <c r="F127" s="8">
        <v>2483154</v>
      </c>
      <c r="G127">
        <f>COUNTIF(IMDB_Movies!A:A,'4. Best directors'!A127)</f>
        <v>1</v>
      </c>
    </row>
    <row r="128" spans="1:7" x14ac:dyDescent="0.45">
      <c r="A128" s="2" t="s">
        <v>2476</v>
      </c>
      <c r="B128" s="8">
        <v>7.6</v>
      </c>
      <c r="C128" s="3">
        <v>3.1071263578346612E-4</v>
      </c>
      <c r="D128" s="8">
        <v>397</v>
      </c>
      <c r="E128" s="8">
        <v>7.6</v>
      </c>
      <c r="F128" s="8">
        <v>1547570</v>
      </c>
      <c r="G128">
        <f>COUNTIF(IMDB_Movies!A:A,'4. Best directors'!A128)</f>
        <v>1</v>
      </c>
    </row>
    <row r="129" spans="1:7" x14ac:dyDescent="0.45">
      <c r="A129" s="2" t="s">
        <v>2430</v>
      </c>
      <c r="B129" s="8">
        <v>7.6</v>
      </c>
      <c r="C129" s="3">
        <v>3.1071263578346612E-4</v>
      </c>
      <c r="D129" s="8">
        <v>397</v>
      </c>
      <c r="E129" s="8">
        <v>7.6</v>
      </c>
      <c r="F129" s="8">
        <v>-712239</v>
      </c>
      <c r="G129">
        <f>COUNTIF(IMDB_Movies!A:A,'4. Best directors'!A129)</f>
        <v>1</v>
      </c>
    </row>
    <row r="130" spans="1:7" x14ac:dyDescent="0.45">
      <c r="A130" s="2" t="s">
        <v>1994</v>
      </c>
      <c r="B130" s="8">
        <v>7.6</v>
      </c>
      <c r="C130" s="3">
        <v>3.1071263578346612E-4</v>
      </c>
      <c r="D130" s="8">
        <v>397</v>
      </c>
      <c r="E130" s="8">
        <v>7.6</v>
      </c>
      <c r="F130" s="8">
        <v>28500000</v>
      </c>
      <c r="G130">
        <f>COUNTIF(IMDB_Movies!A:A,'4. Best directors'!A130)</f>
        <v>1</v>
      </c>
    </row>
    <row r="131" spans="1:7" x14ac:dyDescent="0.45">
      <c r="A131" s="2" t="s">
        <v>2404</v>
      </c>
      <c r="B131" s="8">
        <v>7.6</v>
      </c>
      <c r="C131" s="3">
        <v>3.1071263578346612E-4</v>
      </c>
      <c r="D131" s="8">
        <v>397</v>
      </c>
      <c r="E131" s="8">
        <v>7.6</v>
      </c>
      <c r="F131" s="8">
        <v>3005123</v>
      </c>
      <c r="G131">
        <f>COUNTIF(IMDB_Movies!A:A,'4. Best directors'!A131)</f>
        <v>1</v>
      </c>
    </row>
    <row r="132" spans="1:7" x14ac:dyDescent="0.45">
      <c r="A132" s="2" t="s">
        <v>2130</v>
      </c>
      <c r="B132" s="8">
        <v>7.6</v>
      </c>
      <c r="C132" s="3">
        <v>3.1071263578346612E-4</v>
      </c>
      <c r="D132" s="8">
        <v>397</v>
      </c>
      <c r="E132" s="8">
        <v>7.6</v>
      </c>
      <c r="F132" s="8">
        <v>39456509</v>
      </c>
      <c r="G132">
        <f>COUNTIF(IMDB_Movies!A:A,'4. Best directors'!A132)</f>
        <v>1</v>
      </c>
    </row>
    <row r="133" spans="1:7" x14ac:dyDescent="0.45">
      <c r="A133" s="2" t="s">
        <v>443</v>
      </c>
      <c r="B133" s="8">
        <v>7.6</v>
      </c>
      <c r="C133" s="3">
        <v>1.2428505431338645E-3</v>
      </c>
      <c r="D133" s="8">
        <v>146</v>
      </c>
      <c r="E133" s="8">
        <v>30.4</v>
      </c>
      <c r="F133" s="8">
        <v>2580593</v>
      </c>
      <c r="G133">
        <f>COUNTIF(IMDB_Movies!A:A,'4. Best directors'!A133)</f>
        <v>4</v>
      </c>
    </row>
    <row r="134" spans="1:7" x14ac:dyDescent="0.45">
      <c r="A134" s="2" t="s">
        <v>2296</v>
      </c>
      <c r="B134" s="8">
        <v>7.6</v>
      </c>
      <c r="C134" s="3">
        <v>3.1071263578346612E-4</v>
      </c>
      <c r="D134" s="8">
        <v>397</v>
      </c>
      <c r="E134" s="8">
        <v>7.6</v>
      </c>
      <c r="F134" s="8">
        <v>-1604408</v>
      </c>
      <c r="G134">
        <f>COUNTIF(IMDB_Movies!A:A,'4. Best directors'!A134)</f>
        <v>1</v>
      </c>
    </row>
    <row r="135" spans="1:7" x14ac:dyDescent="0.45">
      <c r="A135" s="2" t="s">
        <v>2083</v>
      </c>
      <c r="B135" s="8">
        <v>7.6</v>
      </c>
      <c r="C135" s="3">
        <v>3.1071263578346612E-4</v>
      </c>
      <c r="D135" s="8">
        <v>397</v>
      </c>
      <c r="E135" s="8">
        <v>7.6</v>
      </c>
      <c r="F135" s="8">
        <v>37650000</v>
      </c>
      <c r="G135">
        <f>COUNTIF(IMDB_Movies!A:A,'4. Best directors'!A135)</f>
        <v>1</v>
      </c>
    </row>
    <row r="136" spans="1:7" x14ac:dyDescent="0.45">
      <c r="A136" s="2" t="s">
        <v>2245</v>
      </c>
      <c r="B136" s="8">
        <v>7.6</v>
      </c>
      <c r="C136" s="3">
        <v>3.1071263578346612E-4</v>
      </c>
      <c r="D136" s="8">
        <v>397</v>
      </c>
      <c r="E136" s="8">
        <v>7.6</v>
      </c>
      <c r="F136" s="8">
        <v>69413017</v>
      </c>
      <c r="G136">
        <f>COUNTIF(IMDB_Movies!A:A,'4. Best directors'!A136)</f>
        <v>1</v>
      </c>
    </row>
    <row r="137" spans="1:7" x14ac:dyDescent="0.45">
      <c r="A137" s="2" t="s">
        <v>2001</v>
      </c>
      <c r="B137" s="8">
        <v>7.6</v>
      </c>
      <c r="C137" s="3">
        <v>3.1071263578346612E-4</v>
      </c>
      <c r="D137" s="8">
        <v>397</v>
      </c>
      <c r="E137" s="8">
        <v>7.6</v>
      </c>
      <c r="F137" s="8">
        <v>8047419</v>
      </c>
      <c r="G137">
        <f>COUNTIF(IMDB_Movies!A:A,'4. Best directors'!A137)</f>
        <v>1</v>
      </c>
    </row>
    <row r="138" spans="1:7" x14ac:dyDescent="0.45">
      <c r="A138" s="2" t="s">
        <v>2124</v>
      </c>
      <c r="B138" s="8">
        <v>7.6</v>
      </c>
      <c r="C138" s="3">
        <v>3.1071263578346612E-4</v>
      </c>
      <c r="D138" s="8">
        <v>397</v>
      </c>
      <c r="E138" s="8">
        <v>7.6</v>
      </c>
      <c r="F138" s="8">
        <v>-5204874</v>
      </c>
      <c r="G138">
        <f>COUNTIF(IMDB_Movies!A:A,'4. Best directors'!A138)</f>
        <v>1</v>
      </c>
    </row>
    <row r="139" spans="1:7" x14ac:dyDescent="0.45">
      <c r="A139" s="2" t="s">
        <v>2549</v>
      </c>
      <c r="B139" s="8">
        <v>7.6</v>
      </c>
      <c r="C139" s="3">
        <v>3.1071263578346612E-4</v>
      </c>
      <c r="D139" s="8">
        <v>397</v>
      </c>
      <c r="E139" s="8">
        <v>7.6</v>
      </c>
      <c r="F139" s="8">
        <v>237233</v>
      </c>
      <c r="G139">
        <f>COUNTIF(IMDB_Movies!A:A,'4. Best directors'!A139)</f>
        <v>1</v>
      </c>
    </row>
    <row r="140" spans="1:7" x14ac:dyDescent="0.45">
      <c r="A140" s="2" t="s">
        <v>1723</v>
      </c>
      <c r="B140" s="8">
        <v>7.6</v>
      </c>
      <c r="C140" s="3">
        <v>6.2142527156693224E-4</v>
      </c>
      <c r="D140" s="8">
        <v>311</v>
      </c>
      <c r="E140" s="8">
        <v>15.2</v>
      </c>
      <c r="F140" s="8">
        <v>-7253109</v>
      </c>
      <c r="G140">
        <f>COUNTIF(IMDB_Movies!A:A,'4. Best directors'!A140)</f>
        <v>2</v>
      </c>
    </row>
    <row r="141" spans="1:7" x14ac:dyDescent="0.45">
      <c r="A141" s="2" t="s">
        <v>2498</v>
      </c>
      <c r="B141" s="8">
        <v>7.6</v>
      </c>
      <c r="C141" s="3">
        <v>3.1071263578346612E-4</v>
      </c>
      <c r="D141" s="8">
        <v>397</v>
      </c>
      <c r="E141" s="8">
        <v>7.6</v>
      </c>
      <c r="F141" s="8">
        <v>-24990090</v>
      </c>
      <c r="G141">
        <f>COUNTIF(IMDB_Movies!A:A,'4. Best directors'!A141)</f>
        <v>1</v>
      </c>
    </row>
    <row r="142" spans="1:7" x14ac:dyDescent="0.45">
      <c r="A142" s="2" t="s">
        <v>2300</v>
      </c>
      <c r="B142" s="8">
        <v>7.6</v>
      </c>
      <c r="C142" s="3">
        <v>3.1071263578346612E-4</v>
      </c>
      <c r="D142" s="8">
        <v>397</v>
      </c>
      <c r="E142" s="8">
        <v>7.6</v>
      </c>
      <c r="F142" s="8">
        <v>-2326217</v>
      </c>
      <c r="G142">
        <f>COUNTIF(IMDB_Movies!A:A,'4. Best directors'!A142)</f>
        <v>1</v>
      </c>
    </row>
    <row r="143" spans="1:7" x14ac:dyDescent="0.45">
      <c r="A143" s="2" t="s">
        <v>524</v>
      </c>
      <c r="B143" s="8">
        <v>7.6</v>
      </c>
      <c r="C143" s="3">
        <v>6.2142527156693224E-4</v>
      </c>
      <c r="D143" s="8">
        <v>311</v>
      </c>
      <c r="E143" s="8">
        <v>15.2</v>
      </c>
      <c r="F143" s="8">
        <v>474551280</v>
      </c>
      <c r="G143">
        <f>COUNTIF(IMDB_Movies!A:A,'4. Best directors'!A143)</f>
        <v>2</v>
      </c>
    </row>
    <row r="144" spans="1:7" x14ac:dyDescent="0.45">
      <c r="A144" s="2" t="s">
        <v>2470</v>
      </c>
      <c r="B144" s="8">
        <v>7.6</v>
      </c>
      <c r="C144" s="3">
        <v>3.1071263578346612E-4</v>
      </c>
      <c r="D144" s="8">
        <v>397</v>
      </c>
      <c r="E144" s="8">
        <v>7.6</v>
      </c>
      <c r="F144" s="8">
        <v>-283108</v>
      </c>
      <c r="G144">
        <f>COUNTIF(IMDB_Movies!A:A,'4. Best directors'!A144)</f>
        <v>1</v>
      </c>
    </row>
    <row r="145" spans="1:7" x14ac:dyDescent="0.45">
      <c r="A145" s="2" t="s">
        <v>2312</v>
      </c>
      <c r="B145" s="8">
        <v>7.6</v>
      </c>
      <c r="C145" s="3">
        <v>3.1071263578346612E-4</v>
      </c>
      <c r="D145" s="8">
        <v>397</v>
      </c>
      <c r="E145" s="8">
        <v>7.6</v>
      </c>
      <c r="F145" s="8">
        <v>-15186564</v>
      </c>
      <c r="G145">
        <f>COUNTIF(IMDB_Movies!A:A,'4. Best directors'!A145)</f>
        <v>1</v>
      </c>
    </row>
    <row r="146" spans="1:7" x14ac:dyDescent="0.45">
      <c r="A146" s="2" t="s">
        <v>1965</v>
      </c>
      <c r="B146" s="8">
        <v>7.6</v>
      </c>
      <c r="C146" s="3">
        <v>3.1071263578346612E-4</v>
      </c>
      <c r="D146" s="8">
        <v>397</v>
      </c>
      <c r="E146" s="8">
        <v>7.6</v>
      </c>
      <c r="F146" s="8">
        <v>36900000</v>
      </c>
      <c r="G146">
        <f>COUNTIF(IMDB_Movies!A:A,'4. Best directors'!A146)</f>
        <v>1</v>
      </c>
    </row>
    <row r="147" spans="1:7" x14ac:dyDescent="0.45">
      <c r="A147" s="2" t="s">
        <v>1085</v>
      </c>
      <c r="B147" s="8">
        <v>7.6</v>
      </c>
      <c r="C147" s="3">
        <v>6.2142527156693224E-4</v>
      </c>
      <c r="D147" s="8">
        <v>311</v>
      </c>
      <c r="E147" s="8">
        <v>15.2</v>
      </c>
      <c r="F147" s="8">
        <v>89910727</v>
      </c>
      <c r="G147">
        <f>COUNTIF(IMDB_Movies!A:A,'4. Best directors'!A147)</f>
        <v>2</v>
      </c>
    </row>
    <row r="148" spans="1:7" x14ac:dyDescent="0.45">
      <c r="A148" s="2" t="s">
        <v>1218</v>
      </c>
      <c r="B148" s="8">
        <v>7.6</v>
      </c>
      <c r="C148" s="3">
        <v>3.1071263578346612E-4</v>
      </c>
      <c r="D148" s="8">
        <v>397</v>
      </c>
      <c r="E148" s="8">
        <v>7.6</v>
      </c>
      <c r="F148" s="8">
        <v>11407470</v>
      </c>
      <c r="G148">
        <f>COUNTIF(IMDB_Movies!A:A,'4. Best directors'!A148)</f>
        <v>1</v>
      </c>
    </row>
    <row r="149" spans="1:7" x14ac:dyDescent="0.45">
      <c r="A149" s="2" t="s">
        <v>1211</v>
      </c>
      <c r="B149" s="8">
        <v>7.6</v>
      </c>
      <c r="C149" s="3">
        <v>3.1071263578346612E-4</v>
      </c>
      <c r="D149" s="8">
        <v>397</v>
      </c>
      <c r="E149" s="8">
        <v>7.6</v>
      </c>
      <c r="F149" s="8">
        <v>22937130</v>
      </c>
      <c r="G149">
        <f>COUNTIF(IMDB_Movies!A:A,'4. Best directors'!A149)</f>
        <v>1</v>
      </c>
    </row>
    <row r="150" spans="1:7" x14ac:dyDescent="0.45">
      <c r="A150" s="2" t="s">
        <v>2046</v>
      </c>
      <c r="B150" s="8">
        <v>7.6</v>
      </c>
      <c r="C150" s="3">
        <v>3.1071263578346612E-4</v>
      </c>
      <c r="D150" s="8">
        <v>397</v>
      </c>
      <c r="E150" s="8">
        <v>7.6</v>
      </c>
      <c r="F150" s="8">
        <v>2166863</v>
      </c>
      <c r="G150">
        <f>COUNTIF(IMDB_Movies!A:A,'4. Best directors'!A150)</f>
        <v>1</v>
      </c>
    </row>
    <row r="151" spans="1:7" x14ac:dyDescent="0.45">
      <c r="A151" s="2" t="s">
        <v>1461</v>
      </c>
      <c r="B151" s="8">
        <v>7.6</v>
      </c>
      <c r="C151" s="3">
        <v>3.1071263578346612E-4</v>
      </c>
      <c r="D151" s="8">
        <v>397</v>
      </c>
      <c r="E151" s="8">
        <v>7.6</v>
      </c>
      <c r="F151" s="8">
        <v>36154094</v>
      </c>
      <c r="G151">
        <f>COUNTIF(IMDB_Movies!A:A,'4. Best directors'!A151)</f>
        <v>1</v>
      </c>
    </row>
    <row r="152" spans="1:7" x14ac:dyDescent="0.45">
      <c r="A152" s="2" t="s">
        <v>1319</v>
      </c>
      <c r="B152" s="8">
        <v>7.5999999999999988</v>
      </c>
      <c r="C152" s="3">
        <v>9.3213790735039825E-4</v>
      </c>
      <c r="D152" s="8">
        <v>226</v>
      </c>
      <c r="E152" s="8">
        <v>22.799999999999997</v>
      </c>
      <c r="F152" s="8">
        <v>902164</v>
      </c>
      <c r="G152">
        <f>COUNTIF(IMDB_Movies!A:A,'4. Best directors'!A152)</f>
        <v>3</v>
      </c>
    </row>
    <row r="153" spans="1:7" x14ac:dyDescent="0.45">
      <c r="A153" s="2" t="s">
        <v>214</v>
      </c>
      <c r="B153" s="8">
        <v>7.5857142857142872</v>
      </c>
      <c r="C153" s="3">
        <v>2.1709001263292174E-3</v>
      </c>
      <c r="D153" s="8">
        <v>50</v>
      </c>
      <c r="E153" s="8">
        <v>53.100000000000009</v>
      </c>
      <c r="F153" s="8">
        <v>209072860</v>
      </c>
      <c r="G153">
        <f>COUNTIF(IMDB_Movies!A:A,'4. Best directors'!A153)</f>
        <v>7</v>
      </c>
    </row>
    <row r="154" spans="1:7" x14ac:dyDescent="0.45">
      <c r="A154" s="2" t="s">
        <v>118</v>
      </c>
      <c r="B154" s="8">
        <v>7.58</v>
      </c>
      <c r="C154" s="3">
        <v>1.5494748547622849E-3</v>
      </c>
      <c r="D154" s="8">
        <v>100</v>
      </c>
      <c r="E154" s="8">
        <v>37.9</v>
      </c>
      <c r="F154" s="8">
        <v>146815162</v>
      </c>
      <c r="G154">
        <f>COUNTIF(IMDB_Movies!A:A,'4. Best directors'!A154)</f>
        <v>5</v>
      </c>
    </row>
    <row r="155" spans="1:7" x14ac:dyDescent="0.45">
      <c r="A155" s="2" t="s">
        <v>331</v>
      </c>
      <c r="B155" s="8">
        <v>7.5750000000000002</v>
      </c>
      <c r="C155" s="3">
        <v>1.2387622189788188E-3</v>
      </c>
      <c r="D155" s="8">
        <v>147</v>
      </c>
      <c r="E155" s="8">
        <v>30.3</v>
      </c>
      <c r="F155" s="8">
        <v>-7116964</v>
      </c>
      <c r="G155">
        <f>COUNTIF(IMDB_Movies!A:A,'4. Best directors'!A155)</f>
        <v>4</v>
      </c>
    </row>
    <row r="156" spans="1:7" x14ac:dyDescent="0.45">
      <c r="A156" s="2" t="s">
        <v>141</v>
      </c>
      <c r="B156" s="8">
        <v>7.5666666666666673</v>
      </c>
      <c r="C156" s="3">
        <v>9.2804958319535292E-4</v>
      </c>
      <c r="D156" s="8">
        <v>227</v>
      </c>
      <c r="E156" s="8">
        <v>22.700000000000003</v>
      </c>
      <c r="F156" s="8">
        <v>-90314426</v>
      </c>
      <c r="G156">
        <f>COUNTIF(IMDB_Movies!A:A,'4. Best directors'!A156)</f>
        <v>3</v>
      </c>
    </row>
    <row r="157" spans="1:7" x14ac:dyDescent="0.45">
      <c r="A157" s="2" t="s">
        <v>2011</v>
      </c>
      <c r="B157" s="8">
        <v>7.5500000000000007</v>
      </c>
      <c r="C157" s="3">
        <v>6.1733694741188669E-4</v>
      </c>
      <c r="D157" s="8">
        <v>312</v>
      </c>
      <c r="E157" s="8">
        <v>15.100000000000001</v>
      </c>
      <c r="F157" s="8">
        <v>-337199</v>
      </c>
      <c r="G157">
        <f>COUNTIF(IMDB_Movies!A:A,'4. Best directors'!A157)</f>
        <v>2</v>
      </c>
    </row>
    <row r="158" spans="1:7" x14ac:dyDescent="0.45">
      <c r="A158" s="2" t="s">
        <v>489</v>
      </c>
      <c r="B158" s="8">
        <v>7.55</v>
      </c>
      <c r="C158" s="3">
        <v>6.1733694741188659E-4</v>
      </c>
      <c r="D158" s="8">
        <v>313</v>
      </c>
      <c r="E158" s="8">
        <v>15.1</v>
      </c>
      <c r="F158" s="8">
        <v>54627228</v>
      </c>
      <c r="G158">
        <f>COUNTIF(IMDB_Movies!A:A,'4. Best directors'!A158)</f>
        <v>2</v>
      </c>
    </row>
    <row r="159" spans="1:7" x14ac:dyDescent="0.45">
      <c r="A159" s="2" t="s">
        <v>1033</v>
      </c>
      <c r="B159" s="8">
        <v>7.55</v>
      </c>
      <c r="C159" s="3">
        <v>6.1733694741188659E-4</v>
      </c>
      <c r="D159" s="8">
        <v>313</v>
      </c>
      <c r="E159" s="8">
        <v>15.1</v>
      </c>
      <c r="F159" s="8">
        <v>-22244098</v>
      </c>
      <c r="G159">
        <f>COUNTIF(IMDB_Movies!A:A,'4. Best directors'!A159)</f>
        <v>2</v>
      </c>
    </row>
    <row r="160" spans="1:7" x14ac:dyDescent="0.45">
      <c r="A160" s="2" t="s">
        <v>1506</v>
      </c>
      <c r="B160" s="8">
        <v>7.55</v>
      </c>
      <c r="C160" s="3">
        <v>6.1733694741188659E-4</v>
      </c>
      <c r="D160" s="8">
        <v>313</v>
      </c>
      <c r="E160" s="8">
        <v>15.1</v>
      </c>
      <c r="F160" s="8">
        <v>-12406459</v>
      </c>
      <c r="G160">
        <f>COUNTIF(IMDB_Movies!A:A,'4. Best directors'!A160)</f>
        <v>2</v>
      </c>
    </row>
    <row r="161" spans="1:7" x14ac:dyDescent="0.45">
      <c r="A161" s="2" t="s">
        <v>1762</v>
      </c>
      <c r="B161" s="8">
        <v>7.55</v>
      </c>
      <c r="C161" s="3">
        <v>6.1733694741188659E-4</v>
      </c>
      <c r="D161" s="8">
        <v>313</v>
      </c>
      <c r="E161" s="8">
        <v>15.1</v>
      </c>
      <c r="F161" s="8">
        <v>13678253</v>
      </c>
      <c r="G161">
        <f>COUNTIF(IMDB_Movies!A:A,'4. Best directors'!A161)</f>
        <v>2</v>
      </c>
    </row>
    <row r="162" spans="1:7" x14ac:dyDescent="0.45">
      <c r="A162" s="2" t="s">
        <v>77</v>
      </c>
      <c r="B162" s="8">
        <v>7.5439999999999996</v>
      </c>
      <c r="C162" s="3">
        <v>7.7105793564160143E-3</v>
      </c>
      <c r="D162" s="8">
        <v>1</v>
      </c>
      <c r="E162" s="8">
        <v>188.6</v>
      </c>
      <c r="F162" s="8">
        <v>2486332231</v>
      </c>
      <c r="G162">
        <f>COUNTIF(IMDB_Movies!A:A,'4. Best directors'!A162)</f>
        <v>25</v>
      </c>
    </row>
    <row r="163" spans="1:7" x14ac:dyDescent="0.45">
      <c r="A163" s="2" t="s">
        <v>931</v>
      </c>
      <c r="B163" s="8">
        <v>7.5333333333333341</v>
      </c>
      <c r="C163" s="3">
        <v>9.2396125904030716E-4</v>
      </c>
      <c r="D163" s="8">
        <v>229</v>
      </c>
      <c r="E163" s="8">
        <v>22.6</v>
      </c>
      <c r="F163" s="8">
        <v>-24182556</v>
      </c>
      <c r="G163">
        <f>COUNTIF(IMDB_Movies!A:A,'4. Best directors'!A163)</f>
        <v>3</v>
      </c>
    </row>
    <row r="164" spans="1:7" x14ac:dyDescent="0.45">
      <c r="A164" s="2" t="s">
        <v>360</v>
      </c>
      <c r="B164" s="8">
        <v>7.5250000000000004</v>
      </c>
      <c r="C164" s="3">
        <v>1.2305855706687277E-3</v>
      </c>
      <c r="D164" s="8">
        <v>149</v>
      </c>
      <c r="E164" s="8">
        <v>30.1</v>
      </c>
      <c r="F164" s="8">
        <v>-252299103</v>
      </c>
      <c r="G164">
        <f>COUNTIF(IMDB_Movies!A:A,'4. Best directors'!A164)</f>
        <v>4</v>
      </c>
    </row>
    <row r="165" spans="1:7" x14ac:dyDescent="0.45">
      <c r="A165" s="2" t="s">
        <v>1083</v>
      </c>
      <c r="B165" s="8">
        <v>7.5166666666666666</v>
      </c>
      <c r="C165" s="3">
        <v>1.8438341939255687E-3</v>
      </c>
      <c r="D165" s="8">
        <v>77</v>
      </c>
      <c r="E165" s="8">
        <v>45.1</v>
      </c>
      <c r="F165" s="8">
        <v>-22683580</v>
      </c>
      <c r="G165">
        <f>COUNTIF(IMDB_Movies!A:A,'4. Best directors'!A165)</f>
        <v>6</v>
      </c>
    </row>
    <row r="166" spans="1:7" x14ac:dyDescent="0.45">
      <c r="A166" s="2" t="s">
        <v>1893</v>
      </c>
      <c r="B166" s="8">
        <v>7.5</v>
      </c>
      <c r="C166" s="3">
        <v>3.0662431162842052E-4</v>
      </c>
      <c r="D166" s="8">
        <v>398</v>
      </c>
      <c r="E166" s="8">
        <v>7.5</v>
      </c>
      <c r="F166" s="8">
        <v>6800000</v>
      </c>
      <c r="G166">
        <f>COUNTIF(IMDB_Movies!A:A,'4. Best directors'!A166)</f>
        <v>1</v>
      </c>
    </row>
    <row r="167" spans="1:7" x14ac:dyDescent="0.45">
      <c r="A167" s="2" t="s">
        <v>1542</v>
      </c>
      <c r="B167" s="8">
        <v>7.5</v>
      </c>
      <c r="C167" s="3">
        <v>3.0662431162842052E-4</v>
      </c>
      <c r="D167" s="8">
        <v>398</v>
      </c>
      <c r="E167" s="8">
        <v>7.5</v>
      </c>
      <c r="F167" s="8">
        <v>-17918075</v>
      </c>
      <c r="G167">
        <f>COUNTIF(IMDB_Movies!A:A,'4. Best directors'!A167)</f>
        <v>1</v>
      </c>
    </row>
    <row r="168" spans="1:7" x14ac:dyDescent="0.45">
      <c r="A168" s="2" t="s">
        <v>831</v>
      </c>
      <c r="B168" s="8">
        <v>7.5</v>
      </c>
      <c r="C168" s="3">
        <v>6.1324862325684104E-4</v>
      </c>
      <c r="D168" s="8">
        <v>314</v>
      </c>
      <c r="E168" s="8">
        <v>15</v>
      </c>
      <c r="F168" s="8">
        <v>47353062</v>
      </c>
      <c r="G168">
        <f>COUNTIF(IMDB_Movies!A:A,'4. Best directors'!A168)</f>
        <v>2</v>
      </c>
    </row>
    <row r="169" spans="1:7" x14ac:dyDescent="0.45">
      <c r="A169" s="2" t="s">
        <v>1747</v>
      </c>
      <c r="B169" s="8">
        <v>7.5</v>
      </c>
      <c r="C169" s="3">
        <v>3.0662431162842052E-4</v>
      </c>
      <c r="D169" s="8">
        <v>398</v>
      </c>
      <c r="E169" s="8">
        <v>7.5</v>
      </c>
      <c r="F169" s="8">
        <v>-2308300</v>
      </c>
      <c r="G169">
        <f>COUNTIF(IMDB_Movies!A:A,'4. Best directors'!A169)</f>
        <v>1</v>
      </c>
    </row>
    <row r="170" spans="1:7" x14ac:dyDescent="0.45">
      <c r="A170" s="2" t="s">
        <v>596</v>
      </c>
      <c r="B170" s="8">
        <v>7.5</v>
      </c>
      <c r="C170" s="3">
        <v>3.0662431162842052E-4</v>
      </c>
      <c r="D170" s="8">
        <v>398</v>
      </c>
      <c r="E170" s="8">
        <v>7.5</v>
      </c>
      <c r="F170" s="8">
        <v>-7214368</v>
      </c>
      <c r="G170">
        <f>COUNTIF(IMDB_Movies!A:A,'4. Best directors'!A170)</f>
        <v>1</v>
      </c>
    </row>
    <row r="171" spans="1:7" x14ac:dyDescent="0.45">
      <c r="A171" s="2" t="s">
        <v>2554</v>
      </c>
      <c r="B171" s="8">
        <v>7.5</v>
      </c>
      <c r="C171" s="3">
        <v>3.0662431162842052E-4</v>
      </c>
      <c r="D171" s="8">
        <v>398</v>
      </c>
      <c r="E171" s="8">
        <v>7.5</v>
      </c>
      <c r="F171" s="8">
        <v>663780</v>
      </c>
      <c r="G171">
        <f>COUNTIF(IMDB_Movies!A:A,'4. Best directors'!A171)</f>
        <v>1</v>
      </c>
    </row>
    <row r="172" spans="1:7" x14ac:dyDescent="0.45">
      <c r="A172" s="2" t="s">
        <v>1476</v>
      </c>
      <c r="B172" s="8">
        <v>7.5</v>
      </c>
      <c r="C172" s="3">
        <v>3.0662431162842052E-4</v>
      </c>
      <c r="D172" s="8">
        <v>398</v>
      </c>
      <c r="E172" s="8">
        <v>7.5</v>
      </c>
      <c r="F172" s="8">
        <v>13422556</v>
      </c>
      <c r="G172">
        <f>COUNTIF(IMDB_Movies!A:A,'4. Best directors'!A172)</f>
        <v>1</v>
      </c>
    </row>
    <row r="173" spans="1:7" x14ac:dyDescent="0.45">
      <c r="A173" s="2" t="s">
        <v>1094</v>
      </c>
      <c r="B173" s="8">
        <v>7.5</v>
      </c>
      <c r="C173" s="3">
        <v>6.1324862325684104E-4</v>
      </c>
      <c r="D173" s="8">
        <v>314</v>
      </c>
      <c r="E173" s="8">
        <v>15</v>
      </c>
      <c r="F173" s="8">
        <v>291658751</v>
      </c>
      <c r="G173">
        <f>COUNTIF(IMDB_Movies!A:A,'4. Best directors'!A173)</f>
        <v>2</v>
      </c>
    </row>
    <row r="174" spans="1:7" x14ac:dyDescent="0.45">
      <c r="A174" s="2" t="s">
        <v>1870</v>
      </c>
      <c r="B174" s="8">
        <v>7.5</v>
      </c>
      <c r="C174" s="3">
        <v>3.0662431162842052E-4</v>
      </c>
      <c r="D174" s="8">
        <v>398</v>
      </c>
      <c r="E174" s="8">
        <v>7.5</v>
      </c>
      <c r="F174" s="8">
        <v>27317535</v>
      </c>
      <c r="G174">
        <f>COUNTIF(IMDB_Movies!A:A,'4. Best directors'!A174)</f>
        <v>1</v>
      </c>
    </row>
    <row r="175" spans="1:7" x14ac:dyDescent="0.45">
      <c r="A175" s="2" t="s">
        <v>2052</v>
      </c>
      <c r="B175" s="8">
        <v>7.5</v>
      </c>
      <c r="C175" s="3">
        <v>3.0662431162842052E-4</v>
      </c>
      <c r="D175" s="8">
        <v>398</v>
      </c>
      <c r="E175" s="8">
        <v>7.5</v>
      </c>
      <c r="F175" s="8">
        <v>-5261308</v>
      </c>
      <c r="G175">
        <f>COUNTIF(IMDB_Movies!A:A,'4. Best directors'!A175)</f>
        <v>1</v>
      </c>
    </row>
    <row r="176" spans="1:7" x14ac:dyDescent="0.45">
      <c r="A176" s="2" t="s">
        <v>1748</v>
      </c>
      <c r="B176" s="8">
        <v>7.5</v>
      </c>
      <c r="C176" s="3">
        <v>9.1987293488526151E-4</v>
      </c>
      <c r="D176" s="8">
        <v>230</v>
      </c>
      <c r="E176" s="8">
        <v>22.5</v>
      </c>
      <c r="F176" s="8">
        <v>-27138434</v>
      </c>
      <c r="G176">
        <f>COUNTIF(IMDB_Movies!A:A,'4. Best directors'!A176)</f>
        <v>3</v>
      </c>
    </row>
    <row r="177" spans="1:7" x14ac:dyDescent="0.45">
      <c r="A177" s="2" t="s">
        <v>1548</v>
      </c>
      <c r="B177" s="8">
        <v>7.5</v>
      </c>
      <c r="C177" s="3">
        <v>6.1324862325684104E-4</v>
      </c>
      <c r="D177" s="8">
        <v>314</v>
      </c>
      <c r="E177" s="8">
        <v>15</v>
      </c>
      <c r="F177" s="8">
        <v>-3226670348</v>
      </c>
      <c r="G177">
        <f>COUNTIF(IMDB_Movies!A:A,'4. Best directors'!A177)</f>
        <v>2</v>
      </c>
    </row>
    <row r="178" spans="1:7" x14ac:dyDescent="0.45">
      <c r="A178" s="2" t="s">
        <v>1348</v>
      </c>
      <c r="B178" s="8">
        <v>7.5</v>
      </c>
      <c r="C178" s="3">
        <v>3.0662431162842052E-4</v>
      </c>
      <c r="D178" s="8">
        <v>398</v>
      </c>
      <c r="E178" s="8">
        <v>7.5</v>
      </c>
      <c r="F178" s="8">
        <v>1655091</v>
      </c>
      <c r="G178">
        <f>COUNTIF(IMDB_Movies!A:A,'4. Best directors'!A178)</f>
        <v>1</v>
      </c>
    </row>
    <row r="179" spans="1:7" x14ac:dyDescent="0.45">
      <c r="A179" s="2" t="s">
        <v>2358</v>
      </c>
      <c r="B179" s="8">
        <v>7.5</v>
      </c>
      <c r="C179" s="3">
        <v>3.0662431162842052E-4</v>
      </c>
      <c r="D179" s="8">
        <v>398</v>
      </c>
      <c r="E179" s="8">
        <v>7.5</v>
      </c>
      <c r="F179" s="8">
        <v>-1294705</v>
      </c>
      <c r="G179">
        <f>COUNTIF(IMDB_Movies!A:A,'4. Best directors'!A179)</f>
        <v>1</v>
      </c>
    </row>
    <row r="180" spans="1:7" x14ac:dyDescent="0.45">
      <c r="A180" s="2" t="s">
        <v>2531</v>
      </c>
      <c r="B180" s="8">
        <v>7.5</v>
      </c>
      <c r="C180" s="3">
        <v>3.0662431162842052E-4</v>
      </c>
      <c r="D180" s="8">
        <v>398</v>
      </c>
      <c r="E180" s="8">
        <v>7.5</v>
      </c>
      <c r="F180" s="8">
        <v>15185</v>
      </c>
      <c r="G180">
        <f>COUNTIF(IMDB_Movies!A:A,'4. Best directors'!A180)</f>
        <v>1</v>
      </c>
    </row>
    <row r="181" spans="1:7" x14ac:dyDescent="0.45">
      <c r="A181" s="2" t="s">
        <v>2251</v>
      </c>
      <c r="B181" s="8">
        <v>7.5</v>
      </c>
      <c r="C181" s="3">
        <v>3.0662431162842052E-4</v>
      </c>
      <c r="D181" s="8">
        <v>398</v>
      </c>
      <c r="E181" s="8">
        <v>7.5</v>
      </c>
      <c r="F181" s="8">
        <v>3517198</v>
      </c>
      <c r="G181">
        <f>COUNTIF(IMDB_Movies!A:A,'4. Best directors'!A181)</f>
        <v>1</v>
      </c>
    </row>
    <row r="182" spans="1:7" x14ac:dyDescent="0.45">
      <c r="A182" s="2" t="s">
        <v>954</v>
      </c>
      <c r="B182" s="8">
        <v>7.5</v>
      </c>
      <c r="C182" s="3">
        <v>3.0662431162842052E-4</v>
      </c>
      <c r="D182" s="8">
        <v>398</v>
      </c>
      <c r="E182" s="8">
        <v>7.5</v>
      </c>
      <c r="F182" s="8">
        <v>81700000</v>
      </c>
      <c r="G182">
        <f>COUNTIF(IMDB_Movies!A:A,'4. Best directors'!A182)</f>
        <v>1</v>
      </c>
    </row>
    <row r="183" spans="1:7" x14ac:dyDescent="0.45">
      <c r="A183" s="2" t="s">
        <v>2174</v>
      </c>
      <c r="B183" s="8">
        <v>7.5</v>
      </c>
      <c r="C183" s="3">
        <v>3.0662431162842052E-4</v>
      </c>
      <c r="D183" s="8">
        <v>398</v>
      </c>
      <c r="E183" s="8">
        <v>7.5</v>
      </c>
      <c r="F183" s="8">
        <v>-4962560</v>
      </c>
      <c r="G183">
        <f>COUNTIF(IMDB_Movies!A:A,'4. Best directors'!A183)</f>
        <v>1</v>
      </c>
    </row>
    <row r="184" spans="1:7" x14ac:dyDescent="0.45">
      <c r="A184" s="2" t="s">
        <v>597</v>
      </c>
      <c r="B184" s="8">
        <v>7.5</v>
      </c>
      <c r="C184" s="3">
        <v>6.1324862325684104E-4</v>
      </c>
      <c r="D184" s="8">
        <v>314</v>
      </c>
      <c r="E184" s="8">
        <v>15</v>
      </c>
      <c r="F184" s="8">
        <v>145219527</v>
      </c>
      <c r="G184">
        <f>COUNTIF(IMDB_Movies!A:A,'4. Best directors'!A184)</f>
        <v>2</v>
      </c>
    </row>
    <row r="185" spans="1:7" x14ac:dyDescent="0.45">
      <c r="A185" s="2" t="s">
        <v>1862</v>
      </c>
      <c r="B185" s="8">
        <v>7.5</v>
      </c>
      <c r="C185" s="3">
        <v>3.0662431162842052E-4</v>
      </c>
      <c r="D185" s="8">
        <v>398</v>
      </c>
      <c r="E185" s="8">
        <v>7.5</v>
      </c>
      <c r="F185" s="8">
        <v>-11985384</v>
      </c>
      <c r="G185">
        <f>COUNTIF(IMDB_Movies!A:A,'4. Best directors'!A185)</f>
        <v>1</v>
      </c>
    </row>
    <row r="186" spans="1:7" x14ac:dyDescent="0.45">
      <c r="A186" s="2" t="s">
        <v>393</v>
      </c>
      <c r="B186" s="8">
        <v>7.5</v>
      </c>
      <c r="C186" s="3">
        <v>3.0662431162842052E-4</v>
      </c>
      <c r="D186" s="8">
        <v>398</v>
      </c>
      <c r="E186" s="8">
        <v>7.5</v>
      </c>
      <c r="F186" s="8">
        <v>30618403</v>
      </c>
      <c r="G186">
        <f>COUNTIF(IMDB_Movies!A:A,'4. Best directors'!A186)</f>
        <v>1</v>
      </c>
    </row>
    <row r="187" spans="1:7" x14ac:dyDescent="0.45">
      <c r="A187" s="2" t="s">
        <v>2524</v>
      </c>
      <c r="B187" s="8">
        <v>7.5</v>
      </c>
      <c r="C187" s="3">
        <v>3.0662431162842052E-4</v>
      </c>
      <c r="D187" s="8">
        <v>398</v>
      </c>
      <c r="E187" s="8">
        <v>7.5</v>
      </c>
      <c r="F187" s="8">
        <v>-113700</v>
      </c>
      <c r="G187">
        <f>COUNTIF(IMDB_Movies!A:A,'4. Best directors'!A187)</f>
        <v>1</v>
      </c>
    </row>
    <row r="188" spans="1:7" x14ac:dyDescent="0.45">
      <c r="A188" s="2" t="s">
        <v>2276</v>
      </c>
      <c r="B188" s="8">
        <v>7.5</v>
      </c>
      <c r="C188" s="3">
        <v>3.0662431162842052E-4</v>
      </c>
      <c r="D188" s="8">
        <v>398</v>
      </c>
      <c r="E188" s="8">
        <v>7.5</v>
      </c>
      <c r="F188" s="8">
        <v>2713208</v>
      </c>
      <c r="G188">
        <f>COUNTIF(IMDB_Movies!A:A,'4. Best directors'!A188)</f>
        <v>1</v>
      </c>
    </row>
    <row r="189" spans="1:7" x14ac:dyDescent="0.45">
      <c r="A189" s="2" t="s">
        <v>1214</v>
      </c>
      <c r="B189" s="8">
        <v>7.5</v>
      </c>
      <c r="C189" s="3">
        <v>3.0662431162842052E-4</v>
      </c>
      <c r="D189" s="8">
        <v>398</v>
      </c>
      <c r="E189" s="8">
        <v>7.5</v>
      </c>
      <c r="F189" s="8">
        <v>26068547</v>
      </c>
      <c r="G189">
        <f>COUNTIF(IMDB_Movies!A:A,'4. Best directors'!A189)</f>
        <v>1</v>
      </c>
    </row>
    <row r="190" spans="1:7" x14ac:dyDescent="0.45">
      <c r="A190" s="2" t="s">
        <v>938</v>
      </c>
      <c r="B190" s="8">
        <v>7.5</v>
      </c>
      <c r="C190" s="3">
        <v>6.1324862325684104E-4</v>
      </c>
      <c r="D190" s="8">
        <v>314</v>
      </c>
      <c r="E190" s="8">
        <v>15</v>
      </c>
      <c r="F190" s="8">
        <v>-21927616</v>
      </c>
      <c r="G190">
        <f>COUNTIF(IMDB_Movies!A:A,'4. Best directors'!A190)</f>
        <v>2</v>
      </c>
    </row>
    <row r="191" spans="1:7" x14ac:dyDescent="0.45">
      <c r="A191" s="2" t="s">
        <v>223</v>
      </c>
      <c r="B191" s="8">
        <v>7.4833333333333334</v>
      </c>
      <c r="C191" s="3">
        <v>1.8356575456154774E-3</v>
      </c>
      <c r="D191" s="8">
        <v>78</v>
      </c>
      <c r="E191" s="8">
        <v>44.9</v>
      </c>
      <c r="F191" s="8">
        <v>67754961</v>
      </c>
      <c r="G191">
        <f>COUNTIF(IMDB_Movies!A:A,'4. Best directors'!A191)</f>
        <v>6</v>
      </c>
    </row>
    <row r="192" spans="1:7" x14ac:dyDescent="0.45">
      <c r="A192" s="2" t="s">
        <v>1139</v>
      </c>
      <c r="B192" s="8">
        <v>7.4666666666666659</v>
      </c>
      <c r="C192" s="3">
        <v>9.1578461073021586E-4</v>
      </c>
      <c r="D192" s="8">
        <v>231</v>
      </c>
      <c r="E192" s="8">
        <v>22.4</v>
      </c>
      <c r="F192" s="8">
        <v>21165854</v>
      </c>
      <c r="G192">
        <f>COUNTIF(IMDB_Movies!A:A,'4. Best directors'!A192)</f>
        <v>3</v>
      </c>
    </row>
    <row r="193" spans="1:7" x14ac:dyDescent="0.45">
      <c r="A193" s="2" t="s">
        <v>14</v>
      </c>
      <c r="B193" s="8">
        <v>7.4571428571428564</v>
      </c>
      <c r="C193" s="3">
        <v>2.1341052089338067E-3</v>
      </c>
      <c r="D193" s="8">
        <v>53</v>
      </c>
      <c r="E193" s="8">
        <v>52.199999999999996</v>
      </c>
      <c r="F193" s="8">
        <v>171503349</v>
      </c>
      <c r="G193">
        <f>COUNTIF(IMDB_Movies!A:A,'4. Best directors'!A193)</f>
        <v>7</v>
      </c>
    </row>
    <row r="194" spans="1:7" x14ac:dyDescent="0.45">
      <c r="A194" s="2" t="s">
        <v>1856</v>
      </c>
      <c r="B194" s="8">
        <v>7.45</v>
      </c>
      <c r="C194" s="3">
        <v>6.0916029910179539E-4</v>
      </c>
      <c r="D194" s="8">
        <v>315</v>
      </c>
      <c r="E194" s="8">
        <v>14.9</v>
      </c>
      <c r="F194" s="8">
        <v>-14390782</v>
      </c>
      <c r="G194">
        <f>COUNTIF(IMDB_Movies!A:A,'4. Best directors'!A194)</f>
        <v>2</v>
      </c>
    </row>
    <row r="195" spans="1:7" x14ac:dyDescent="0.45">
      <c r="A195" s="2" t="s">
        <v>1292</v>
      </c>
      <c r="B195" s="8">
        <v>7.45</v>
      </c>
      <c r="C195" s="3">
        <v>6.0916029910179539E-4</v>
      </c>
      <c r="D195" s="8">
        <v>315</v>
      </c>
      <c r="E195" s="8">
        <v>14.9</v>
      </c>
      <c r="F195" s="8">
        <v>112788996</v>
      </c>
      <c r="G195">
        <f>COUNTIF(IMDB_Movies!A:A,'4. Best directors'!A195)</f>
        <v>2</v>
      </c>
    </row>
    <row r="196" spans="1:7" x14ac:dyDescent="0.45">
      <c r="A196" s="2" t="s">
        <v>1020</v>
      </c>
      <c r="B196" s="8">
        <v>7.45</v>
      </c>
      <c r="C196" s="3">
        <v>1.2183205982035908E-3</v>
      </c>
      <c r="D196" s="8">
        <v>150</v>
      </c>
      <c r="E196" s="8">
        <v>29.8</v>
      </c>
      <c r="F196" s="8">
        <v>27610440</v>
      </c>
      <c r="G196">
        <f>COUNTIF(IMDB_Movies!A:A,'4. Best directors'!A196)</f>
        <v>4</v>
      </c>
    </row>
    <row r="197" spans="1:7" x14ac:dyDescent="0.45">
      <c r="A197" s="2" t="s">
        <v>312</v>
      </c>
      <c r="B197" s="8">
        <v>7.4499999999999993</v>
      </c>
      <c r="C197" s="3">
        <v>6.0916029910179539E-4</v>
      </c>
      <c r="D197" s="8">
        <v>316</v>
      </c>
      <c r="E197" s="8">
        <v>14.899999999999999</v>
      </c>
      <c r="F197" s="8">
        <v>23804289</v>
      </c>
      <c r="G197">
        <f>COUNTIF(IMDB_Movies!A:A,'4. Best directors'!A197)</f>
        <v>2</v>
      </c>
    </row>
    <row r="198" spans="1:7" x14ac:dyDescent="0.45">
      <c r="A198" s="2" t="s">
        <v>73</v>
      </c>
      <c r="B198" s="8">
        <v>7.4499999999999993</v>
      </c>
      <c r="C198" s="3">
        <v>1.2183205982035908E-3</v>
      </c>
      <c r="D198" s="8">
        <v>151</v>
      </c>
      <c r="E198" s="8">
        <v>29.799999999999997</v>
      </c>
      <c r="F198" s="8">
        <v>206817809</v>
      </c>
      <c r="G198">
        <f>COUNTIF(IMDB_Movies!A:A,'4. Best directors'!A198)</f>
        <v>4</v>
      </c>
    </row>
    <row r="199" spans="1:7" x14ac:dyDescent="0.45">
      <c r="A199" s="2" t="s">
        <v>857</v>
      </c>
      <c r="B199" s="8">
        <v>7.4375</v>
      </c>
      <c r="C199" s="3">
        <v>2.4325528722521361E-3</v>
      </c>
      <c r="D199" s="8">
        <v>36</v>
      </c>
      <c r="E199" s="8">
        <v>59.5</v>
      </c>
      <c r="F199" s="8">
        <v>114237776</v>
      </c>
      <c r="G199">
        <f>COUNTIF(IMDB_Movies!A:A,'4. Best directors'!A199)</f>
        <v>8</v>
      </c>
    </row>
    <row r="200" spans="1:7" x14ac:dyDescent="0.45">
      <c r="A200" s="2" t="s">
        <v>1273</v>
      </c>
      <c r="B200" s="8">
        <v>7.4333333333333336</v>
      </c>
      <c r="C200" s="3">
        <v>9.1169628657517031E-4</v>
      </c>
      <c r="D200" s="8">
        <v>232</v>
      </c>
      <c r="E200" s="8">
        <v>22.3</v>
      </c>
      <c r="F200" s="8">
        <v>5541797</v>
      </c>
      <c r="G200">
        <f>COUNTIF(IMDB_Movies!A:A,'4. Best directors'!A200)</f>
        <v>3</v>
      </c>
    </row>
    <row r="201" spans="1:7" x14ac:dyDescent="0.45">
      <c r="A201" s="2" t="s">
        <v>1242</v>
      </c>
      <c r="B201" s="8">
        <v>7.4333333333333327</v>
      </c>
      <c r="C201" s="3">
        <v>9.116962865751702E-4</v>
      </c>
      <c r="D201" s="8">
        <v>233</v>
      </c>
      <c r="E201" s="8">
        <v>22.299999999999997</v>
      </c>
      <c r="F201" s="8">
        <v>25566640</v>
      </c>
      <c r="G201">
        <f>COUNTIF(IMDB_Movies!A:A,'4. Best directors'!A201)</f>
        <v>3</v>
      </c>
    </row>
    <row r="202" spans="1:7" x14ac:dyDescent="0.45">
      <c r="A202" s="2" t="s">
        <v>1203</v>
      </c>
      <c r="B202" s="8">
        <v>7.42</v>
      </c>
      <c r="C202" s="3">
        <v>1.5167682615219202E-3</v>
      </c>
      <c r="D202" s="8">
        <v>103</v>
      </c>
      <c r="E202" s="8">
        <v>37.1</v>
      </c>
      <c r="F202" s="8">
        <v>169630386</v>
      </c>
      <c r="G202">
        <f>COUNTIF(IMDB_Movies!A:A,'4. Best directors'!A202)</f>
        <v>5</v>
      </c>
    </row>
    <row r="203" spans="1:7" x14ac:dyDescent="0.45">
      <c r="A203" s="2" t="s">
        <v>1594</v>
      </c>
      <c r="B203" s="8">
        <v>7.4000000000000012</v>
      </c>
      <c r="C203" s="3">
        <v>9.0760796242012488E-4</v>
      </c>
      <c r="D203" s="8">
        <v>234</v>
      </c>
      <c r="E203" s="8">
        <v>22.200000000000003</v>
      </c>
      <c r="F203" s="8">
        <v>-32157336</v>
      </c>
      <c r="G203">
        <f>COUNTIF(IMDB_Movies!A:A,'4. Best directors'!A203)</f>
        <v>3</v>
      </c>
    </row>
    <row r="204" spans="1:7" x14ac:dyDescent="0.45">
      <c r="A204" s="2" t="s">
        <v>1534</v>
      </c>
      <c r="B204" s="8">
        <v>7.4</v>
      </c>
      <c r="C204" s="3">
        <v>6.0507197494674985E-4</v>
      </c>
      <c r="D204" s="8">
        <v>317</v>
      </c>
      <c r="E204" s="8">
        <v>14.8</v>
      </c>
      <c r="F204" s="8">
        <v>-8771434</v>
      </c>
      <c r="G204">
        <f>COUNTIF(IMDB_Movies!A:A,'4. Best directors'!A204)</f>
        <v>2</v>
      </c>
    </row>
    <row r="205" spans="1:7" x14ac:dyDescent="0.45">
      <c r="A205" s="2" t="s">
        <v>566</v>
      </c>
      <c r="B205" s="8">
        <v>7.4</v>
      </c>
      <c r="C205" s="3">
        <v>3.0253598747337492E-4</v>
      </c>
      <c r="D205" s="8">
        <v>399</v>
      </c>
      <c r="E205" s="8">
        <v>7.4</v>
      </c>
      <c r="F205" s="8">
        <v>108132370</v>
      </c>
      <c r="G205">
        <f>COUNTIF(IMDB_Movies!A:A,'4. Best directors'!A205)</f>
        <v>1</v>
      </c>
    </row>
    <row r="206" spans="1:7" x14ac:dyDescent="0.45">
      <c r="A206" s="2" t="s">
        <v>2423</v>
      </c>
      <c r="B206" s="8">
        <v>7.4</v>
      </c>
      <c r="C206" s="3">
        <v>3.0253598747337492E-4</v>
      </c>
      <c r="D206" s="8">
        <v>399</v>
      </c>
      <c r="E206" s="8">
        <v>7.4</v>
      </c>
      <c r="F206" s="8">
        <v>-895923</v>
      </c>
      <c r="G206">
        <f>COUNTIF(IMDB_Movies!A:A,'4. Best directors'!A206)</f>
        <v>1</v>
      </c>
    </row>
    <row r="207" spans="1:7" x14ac:dyDescent="0.45">
      <c r="A207" s="2" t="s">
        <v>263</v>
      </c>
      <c r="B207" s="8">
        <v>7.4</v>
      </c>
      <c r="C207" s="3">
        <v>1.5126799373668745E-3</v>
      </c>
      <c r="D207" s="8">
        <v>104</v>
      </c>
      <c r="E207" s="8">
        <v>37</v>
      </c>
      <c r="F207" s="8">
        <v>1386641480</v>
      </c>
      <c r="G207">
        <f>COUNTIF(IMDB_Movies!A:A,'4. Best directors'!A207)</f>
        <v>5</v>
      </c>
    </row>
    <row r="208" spans="1:7" x14ac:dyDescent="0.45">
      <c r="A208" s="2" t="s">
        <v>2411</v>
      </c>
      <c r="B208" s="8">
        <v>7.4</v>
      </c>
      <c r="C208" s="3">
        <v>3.0253598747337492E-4</v>
      </c>
      <c r="D208" s="8">
        <v>399</v>
      </c>
      <c r="E208" s="8">
        <v>7.4</v>
      </c>
      <c r="F208" s="8">
        <v>8013113</v>
      </c>
      <c r="G208">
        <f>COUNTIF(IMDB_Movies!A:A,'4. Best directors'!A208)</f>
        <v>1</v>
      </c>
    </row>
    <row r="209" spans="1:7" x14ac:dyDescent="0.45">
      <c r="A209" s="2" t="s">
        <v>2175</v>
      </c>
      <c r="B209" s="8">
        <v>7.4</v>
      </c>
      <c r="C209" s="3">
        <v>3.0253598747337492E-4</v>
      </c>
      <c r="D209" s="8">
        <v>399</v>
      </c>
      <c r="E209" s="8">
        <v>7.4</v>
      </c>
      <c r="F209" s="8">
        <v>-83832772</v>
      </c>
      <c r="G209">
        <f>COUNTIF(IMDB_Movies!A:A,'4. Best directors'!A209)</f>
        <v>1</v>
      </c>
    </row>
    <row r="210" spans="1:7" x14ac:dyDescent="0.45">
      <c r="A210" s="2" t="s">
        <v>2384</v>
      </c>
      <c r="B210" s="8">
        <v>7.4</v>
      </c>
      <c r="C210" s="3">
        <v>3.0253598747337492E-4</v>
      </c>
      <c r="D210" s="8">
        <v>399</v>
      </c>
      <c r="E210" s="8">
        <v>7.4</v>
      </c>
      <c r="F210" s="8">
        <v>-953049</v>
      </c>
      <c r="G210">
        <f>COUNTIF(IMDB_Movies!A:A,'4. Best directors'!A210)</f>
        <v>1</v>
      </c>
    </row>
    <row r="211" spans="1:7" x14ac:dyDescent="0.45">
      <c r="A211" s="2" t="s">
        <v>1886</v>
      </c>
      <c r="B211" s="8">
        <v>7.4</v>
      </c>
      <c r="C211" s="3">
        <v>3.0253598747337492E-4</v>
      </c>
      <c r="D211" s="8">
        <v>399</v>
      </c>
      <c r="E211" s="8">
        <v>7.4</v>
      </c>
      <c r="F211" s="8">
        <v>-1175216</v>
      </c>
      <c r="G211">
        <f>COUNTIF(IMDB_Movies!A:A,'4. Best directors'!A211)</f>
        <v>1</v>
      </c>
    </row>
    <row r="212" spans="1:7" x14ac:dyDescent="0.45">
      <c r="A212" s="2" t="s">
        <v>2555</v>
      </c>
      <c r="B212" s="8">
        <v>7.4</v>
      </c>
      <c r="C212" s="3">
        <v>3.0253598747337492E-4</v>
      </c>
      <c r="D212" s="8">
        <v>399</v>
      </c>
      <c r="E212" s="8">
        <v>7.4</v>
      </c>
      <c r="F212" s="8">
        <v>-905404</v>
      </c>
      <c r="G212">
        <f>COUNTIF(IMDB_Movies!A:A,'4. Best directors'!A212)</f>
        <v>1</v>
      </c>
    </row>
    <row r="213" spans="1:7" x14ac:dyDescent="0.45">
      <c r="A213" s="2" t="s">
        <v>2537</v>
      </c>
      <c r="B213" s="8">
        <v>7.4</v>
      </c>
      <c r="C213" s="3">
        <v>3.0253598747337492E-4</v>
      </c>
      <c r="D213" s="8">
        <v>399</v>
      </c>
      <c r="E213" s="8">
        <v>7.4</v>
      </c>
      <c r="F213" s="8">
        <v>-4016</v>
      </c>
      <c r="G213">
        <f>COUNTIF(IMDB_Movies!A:A,'4. Best directors'!A213)</f>
        <v>1</v>
      </c>
    </row>
    <row r="214" spans="1:7" x14ac:dyDescent="0.45">
      <c r="A214" s="2" t="s">
        <v>2096</v>
      </c>
      <c r="B214" s="8">
        <v>7.4</v>
      </c>
      <c r="C214" s="3">
        <v>3.0253598747337492E-4</v>
      </c>
      <c r="D214" s="8">
        <v>399</v>
      </c>
      <c r="E214" s="8">
        <v>7.4</v>
      </c>
      <c r="F214" s="8">
        <v>670712</v>
      </c>
      <c r="G214">
        <f>COUNTIF(IMDB_Movies!A:A,'4. Best directors'!A214)</f>
        <v>1</v>
      </c>
    </row>
    <row r="215" spans="1:7" x14ac:dyDescent="0.45">
      <c r="A215" s="2" t="s">
        <v>1016</v>
      </c>
      <c r="B215" s="8">
        <v>7.4</v>
      </c>
      <c r="C215" s="3">
        <v>3.0253598747337492E-4</v>
      </c>
      <c r="D215" s="8">
        <v>399</v>
      </c>
      <c r="E215" s="8">
        <v>7.4</v>
      </c>
      <c r="F215" s="8">
        <v>16501098</v>
      </c>
      <c r="G215">
        <f>COUNTIF(IMDB_Movies!A:A,'4. Best directors'!A215)</f>
        <v>1</v>
      </c>
    </row>
    <row r="216" spans="1:7" x14ac:dyDescent="0.45">
      <c r="A216" s="2" t="s">
        <v>2415</v>
      </c>
      <c r="B216" s="8">
        <v>7.4</v>
      </c>
      <c r="C216" s="3">
        <v>3.0253598747337492E-4</v>
      </c>
      <c r="D216" s="8">
        <v>399</v>
      </c>
      <c r="E216" s="8">
        <v>7.4</v>
      </c>
      <c r="F216" s="8">
        <v>3946250</v>
      </c>
      <c r="G216">
        <f>COUNTIF(IMDB_Movies!A:A,'4. Best directors'!A216)</f>
        <v>1</v>
      </c>
    </row>
    <row r="217" spans="1:7" x14ac:dyDescent="0.45">
      <c r="A217" s="2" t="s">
        <v>2324</v>
      </c>
      <c r="B217" s="8">
        <v>7.4</v>
      </c>
      <c r="C217" s="3">
        <v>3.0253598747337492E-4</v>
      </c>
      <c r="D217" s="8">
        <v>399</v>
      </c>
      <c r="E217" s="8">
        <v>7.4</v>
      </c>
      <c r="F217" s="8">
        <v>1885134</v>
      </c>
      <c r="G217">
        <f>COUNTIF(IMDB_Movies!A:A,'4. Best directors'!A217)</f>
        <v>1</v>
      </c>
    </row>
    <row r="218" spans="1:7" x14ac:dyDescent="0.45">
      <c r="A218" s="2" t="s">
        <v>1968</v>
      </c>
      <c r="B218" s="8">
        <v>7.4</v>
      </c>
      <c r="C218" s="3">
        <v>6.0507197494674985E-4</v>
      </c>
      <c r="D218" s="8">
        <v>317</v>
      </c>
      <c r="E218" s="8">
        <v>14.8</v>
      </c>
      <c r="F218" s="8">
        <v>-8248323</v>
      </c>
      <c r="G218">
        <f>COUNTIF(IMDB_Movies!A:A,'4. Best directors'!A218)</f>
        <v>2</v>
      </c>
    </row>
    <row r="219" spans="1:7" x14ac:dyDescent="0.45">
      <c r="A219" s="2" t="s">
        <v>54</v>
      </c>
      <c r="B219" s="8">
        <v>7.4</v>
      </c>
      <c r="C219" s="3">
        <v>6.0507197494674985E-4</v>
      </c>
      <c r="D219" s="8">
        <v>317</v>
      </c>
      <c r="E219" s="8">
        <v>14.8</v>
      </c>
      <c r="F219" s="8">
        <v>198228109</v>
      </c>
      <c r="G219">
        <f>COUNTIF(IMDB_Movies!A:A,'4. Best directors'!A219)</f>
        <v>2</v>
      </c>
    </row>
    <row r="220" spans="1:7" x14ac:dyDescent="0.45">
      <c r="A220" s="2" t="s">
        <v>2479</v>
      </c>
      <c r="B220" s="8">
        <v>7.4</v>
      </c>
      <c r="C220" s="3">
        <v>3.0253598747337492E-4</v>
      </c>
      <c r="D220" s="8">
        <v>399</v>
      </c>
      <c r="E220" s="8">
        <v>7.4</v>
      </c>
      <c r="F220" s="8">
        <v>1081331</v>
      </c>
      <c r="G220">
        <f>COUNTIF(IMDB_Movies!A:A,'4. Best directors'!A220)</f>
        <v>1</v>
      </c>
    </row>
    <row r="221" spans="1:7" x14ac:dyDescent="0.45">
      <c r="A221" s="2" t="s">
        <v>1914</v>
      </c>
      <c r="B221" s="8">
        <v>7.4</v>
      </c>
      <c r="C221" s="3">
        <v>3.0253598747337492E-4</v>
      </c>
      <c r="D221" s="8">
        <v>399</v>
      </c>
      <c r="E221" s="8">
        <v>7.4</v>
      </c>
      <c r="F221" s="8">
        <v>2514138</v>
      </c>
      <c r="G221">
        <f>COUNTIF(IMDB_Movies!A:A,'4. Best directors'!A221)</f>
        <v>1</v>
      </c>
    </row>
    <row r="222" spans="1:7" x14ac:dyDescent="0.45">
      <c r="A222" s="2" t="s">
        <v>709</v>
      </c>
      <c r="B222" s="8">
        <v>7.3999999999999995</v>
      </c>
      <c r="C222" s="3">
        <v>1.2101439498934995E-3</v>
      </c>
      <c r="D222" s="8">
        <v>153</v>
      </c>
      <c r="E222" s="8">
        <v>29.599999999999998</v>
      </c>
      <c r="F222" s="8">
        <v>-30088659</v>
      </c>
      <c r="G222">
        <f>COUNTIF(IMDB_Movies!A:A,'4. Best directors'!A222)</f>
        <v>4</v>
      </c>
    </row>
    <row r="223" spans="1:7" x14ac:dyDescent="0.45">
      <c r="A223" s="2" t="s">
        <v>300</v>
      </c>
      <c r="B223" s="8">
        <v>7.3999999999999995</v>
      </c>
      <c r="C223" s="3">
        <v>9.0760796242012466E-4</v>
      </c>
      <c r="D223" s="8">
        <v>235</v>
      </c>
      <c r="E223" s="8">
        <v>22.2</v>
      </c>
      <c r="F223" s="8">
        <v>86844880</v>
      </c>
      <c r="G223">
        <f>COUNTIF(IMDB_Movies!A:A,'4. Best directors'!A223)</f>
        <v>3</v>
      </c>
    </row>
    <row r="224" spans="1:7" x14ac:dyDescent="0.45">
      <c r="A224" s="2" t="s">
        <v>64</v>
      </c>
      <c r="B224" s="8">
        <v>7.3800000000000008</v>
      </c>
      <c r="C224" s="3">
        <v>1.5085916132118291E-3</v>
      </c>
      <c r="D224" s="8">
        <v>105</v>
      </c>
      <c r="E224" s="8">
        <v>36.900000000000006</v>
      </c>
      <c r="F224" s="8">
        <v>475915953</v>
      </c>
      <c r="G224">
        <f>COUNTIF(IMDB_Movies!A:A,'4. Best directors'!A224)</f>
        <v>5</v>
      </c>
    </row>
    <row r="225" spans="1:7" x14ac:dyDescent="0.45">
      <c r="A225" s="2" t="s">
        <v>1532</v>
      </c>
      <c r="B225" s="8">
        <v>7.3599999999999994</v>
      </c>
      <c r="C225" s="3">
        <v>1.5045032890567832E-3</v>
      </c>
      <c r="D225" s="8">
        <v>106</v>
      </c>
      <c r="E225" s="8">
        <v>36.799999999999997</v>
      </c>
      <c r="F225" s="8">
        <v>-30967758</v>
      </c>
      <c r="G225">
        <f>COUNTIF(IMDB_Movies!A:A,'4. Best directors'!A225)</f>
        <v>5</v>
      </c>
    </row>
    <row r="226" spans="1:7" x14ac:dyDescent="0.45">
      <c r="A226" s="2" t="s">
        <v>1703</v>
      </c>
      <c r="B226" s="8">
        <v>7.35</v>
      </c>
      <c r="C226" s="3">
        <v>6.0098365079170419E-4</v>
      </c>
      <c r="D226" s="8">
        <v>318</v>
      </c>
      <c r="E226" s="8">
        <v>14.7</v>
      </c>
      <c r="F226" s="8">
        <v>12584857</v>
      </c>
      <c r="G226">
        <f>COUNTIF(IMDB_Movies!A:A,'4. Best directors'!A226)</f>
        <v>2</v>
      </c>
    </row>
    <row r="227" spans="1:7" x14ac:dyDescent="0.45">
      <c r="A227" s="2" t="s">
        <v>433</v>
      </c>
      <c r="B227" s="8">
        <v>7.35</v>
      </c>
      <c r="C227" s="3">
        <v>6.0098365079170419E-4</v>
      </c>
      <c r="D227" s="8">
        <v>318</v>
      </c>
      <c r="E227" s="8">
        <v>14.7</v>
      </c>
      <c r="F227" s="8">
        <v>377087335</v>
      </c>
      <c r="G227">
        <f>COUNTIF(IMDB_Movies!A:A,'4. Best directors'!A227)</f>
        <v>2</v>
      </c>
    </row>
    <row r="228" spans="1:7" x14ac:dyDescent="0.45">
      <c r="A228" s="2" t="s">
        <v>695</v>
      </c>
      <c r="B228" s="8">
        <v>7.3400000000000007</v>
      </c>
      <c r="C228" s="3">
        <v>1.5004149649017378E-3</v>
      </c>
      <c r="D228" s="8">
        <v>107</v>
      </c>
      <c r="E228" s="8">
        <v>36.700000000000003</v>
      </c>
      <c r="F228" s="8">
        <v>-170521533</v>
      </c>
      <c r="G228">
        <f>COUNTIF(IMDB_Movies!A:A,'4. Best directors'!A228)</f>
        <v>5</v>
      </c>
    </row>
    <row r="229" spans="1:7" x14ac:dyDescent="0.45">
      <c r="A229" s="2" t="s">
        <v>496</v>
      </c>
      <c r="B229" s="8">
        <v>7.3285714285714283</v>
      </c>
      <c r="C229" s="3">
        <v>2.0973102915383961E-3</v>
      </c>
      <c r="D229" s="8">
        <v>55</v>
      </c>
      <c r="E229" s="8">
        <v>51.3</v>
      </c>
      <c r="F229" s="8">
        <v>-39158804</v>
      </c>
      <c r="G229">
        <f>COUNTIF(IMDB_Movies!A:A,'4. Best directors'!A229)</f>
        <v>7</v>
      </c>
    </row>
    <row r="230" spans="1:7" x14ac:dyDescent="0.45">
      <c r="A230" s="2" t="s">
        <v>1299</v>
      </c>
      <c r="B230" s="8">
        <v>7.3272727272727272</v>
      </c>
      <c r="C230" s="3">
        <v>3.295189268966759E-3</v>
      </c>
      <c r="D230" s="8">
        <v>15</v>
      </c>
      <c r="E230" s="8">
        <v>80.599999999999994</v>
      </c>
      <c r="F230" s="8">
        <v>41490963</v>
      </c>
      <c r="G230">
        <f>COUNTIF(IMDB_Movies!A:A,'4. Best directors'!A230)</f>
        <v>11</v>
      </c>
    </row>
    <row r="231" spans="1:7" x14ac:dyDescent="0.45">
      <c r="A231" s="2" t="s">
        <v>647</v>
      </c>
      <c r="B231" s="8">
        <v>7.3250000000000002</v>
      </c>
      <c r="C231" s="3">
        <v>1.1978789774283627E-3</v>
      </c>
      <c r="D231" s="8">
        <v>155</v>
      </c>
      <c r="E231" s="8">
        <v>29.3</v>
      </c>
      <c r="F231" s="8">
        <v>-99316477</v>
      </c>
      <c r="G231">
        <f>COUNTIF(IMDB_Movies!A:A,'4. Best directors'!A231)</f>
        <v>4</v>
      </c>
    </row>
    <row r="232" spans="1:7" x14ac:dyDescent="0.45">
      <c r="A232" s="2" t="s">
        <v>340</v>
      </c>
      <c r="B232" s="8">
        <v>7.3250000000000002</v>
      </c>
      <c r="C232" s="3">
        <v>1.1978789774283627E-3</v>
      </c>
      <c r="D232" s="8">
        <v>155</v>
      </c>
      <c r="E232" s="8">
        <v>29.3</v>
      </c>
      <c r="F232" s="8">
        <v>-143474630</v>
      </c>
      <c r="G232">
        <f>COUNTIF(IMDB_Movies!A:A,'4. Best directors'!A232)</f>
        <v>4</v>
      </c>
    </row>
    <row r="233" spans="1:7" x14ac:dyDescent="0.45">
      <c r="A233" s="2" t="s">
        <v>85</v>
      </c>
      <c r="B233" s="8">
        <v>7.3076923076923084</v>
      </c>
      <c r="C233" s="3">
        <v>3.8839079472933269E-3</v>
      </c>
      <c r="D233" s="8">
        <v>9</v>
      </c>
      <c r="E233" s="8">
        <v>95.000000000000014</v>
      </c>
      <c r="F233" s="8">
        <v>549309108</v>
      </c>
      <c r="G233">
        <f>COUNTIF(IMDB_Movies!A:A,'4. Best directors'!A233)</f>
        <v>13</v>
      </c>
    </row>
    <row r="234" spans="1:7" x14ac:dyDescent="0.45">
      <c r="A234" s="2" t="s">
        <v>468</v>
      </c>
      <c r="B234" s="8">
        <v>7.3</v>
      </c>
      <c r="C234" s="3">
        <v>8.9534298995498781E-4</v>
      </c>
      <c r="D234" s="8">
        <v>237</v>
      </c>
      <c r="E234" s="8">
        <v>21.9</v>
      </c>
      <c r="F234" s="8">
        <v>109576179</v>
      </c>
      <c r="G234">
        <f>COUNTIF(IMDB_Movies!A:A,'4. Best directors'!A234)</f>
        <v>3</v>
      </c>
    </row>
    <row r="235" spans="1:7" x14ac:dyDescent="0.45">
      <c r="A235" s="2" t="s">
        <v>1854</v>
      </c>
      <c r="B235" s="8">
        <v>7.3</v>
      </c>
      <c r="C235" s="3">
        <v>2.9844766331832927E-4</v>
      </c>
      <c r="D235" s="8">
        <v>400</v>
      </c>
      <c r="E235" s="8">
        <v>7.3</v>
      </c>
      <c r="F235" s="8">
        <v>-11139998</v>
      </c>
      <c r="G235">
        <f>COUNTIF(IMDB_Movies!A:A,'4. Best directors'!A235)</f>
        <v>1</v>
      </c>
    </row>
    <row r="236" spans="1:7" x14ac:dyDescent="0.45">
      <c r="A236" s="2" t="s">
        <v>2356</v>
      </c>
      <c r="B236" s="8">
        <v>7.3</v>
      </c>
      <c r="C236" s="3">
        <v>2.9844766331832927E-4</v>
      </c>
      <c r="D236" s="8">
        <v>400</v>
      </c>
      <c r="E236" s="8">
        <v>7.3</v>
      </c>
      <c r="F236" s="8">
        <v>10984397</v>
      </c>
      <c r="G236">
        <f>COUNTIF(IMDB_Movies!A:A,'4. Best directors'!A236)</f>
        <v>1</v>
      </c>
    </row>
    <row r="237" spans="1:7" x14ac:dyDescent="0.45">
      <c r="A237" s="2" t="s">
        <v>1372</v>
      </c>
      <c r="B237" s="8">
        <v>7.3</v>
      </c>
      <c r="C237" s="3">
        <v>2.9844766331832927E-4</v>
      </c>
      <c r="D237" s="8">
        <v>400</v>
      </c>
      <c r="E237" s="8">
        <v>7.3</v>
      </c>
      <c r="F237" s="8">
        <v>2103828</v>
      </c>
      <c r="G237">
        <f>COUNTIF(IMDB_Movies!A:A,'4. Best directors'!A237)</f>
        <v>1</v>
      </c>
    </row>
    <row r="238" spans="1:7" x14ac:dyDescent="0.45">
      <c r="A238" s="2" t="s">
        <v>2125</v>
      </c>
      <c r="B238" s="8">
        <v>7.3</v>
      </c>
      <c r="C238" s="3">
        <v>2.9844766331832927E-4</v>
      </c>
      <c r="D238" s="8">
        <v>400</v>
      </c>
      <c r="E238" s="8">
        <v>7.3</v>
      </c>
      <c r="F238" s="8">
        <v>56897215</v>
      </c>
      <c r="G238">
        <f>COUNTIF(IMDB_Movies!A:A,'4. Best directors'!A238)</f>
        <v>1</v>
      </c>
    </row>
    <row r="239" spans="1:7" x14ac:dyDescent="0.45">
      <c r="A239" s="2" t="s">
        <v>2178</v>
      </c>
      <c r="B239" s="8">
        <v>7.3</v>
      </c>
      <c r="C239" s="3">
        <v>2.9844766331832927E-4</v>
      </c>
      <c r="D239" s="8">
        <v>400</v>
      </c>
      <c r="E239" s="8">
        <v>7.3</v>
      </c>
      <c r="F239" s="8">
        <v>-3725615</v>
      </c>
      <c r="G239">
        <f>COUNTIF(IMDB_Movies!A:A,'4. Best directors'!A239)</f>
        <v>1</v>
      </c>
    </row>
    <row r="240" spans="1:7" x14ac:dyDescent="0.45">
      <c r="A240" s="2" t="s">
        <v>1663</v>
      </c>
      <c r="B240" s="8">
        <v>7.3</v>
      </c>
      <c r="C240" s="3">
        <v>2.9844766331832927E-4</v>
      </c>
      <c r="D240" s="8">
        <v>400</v>
      </c>
      <c r="E240" s="8">
        <v>7.3</v>
      </c>
      <c r="F240" s="8">
        <v>-12663533</v>
      </c>
      <c r="G240">
        <f>COUNTIF(IMDB_Movies!A:A,'4. Best directors'!A240)</f>
        <v>1</v>
      </c>
    </row>
    <row r="241" spans="1:7" x14ac:dyDescent="0.45">
      <c r="A241" s="2" t="s">
        <v>2367</v>
      </c>
      <c r="B241" s="8">
        <v>7.3</v>
      </c>
      <c r="C241" s="3">
        <v>2.9844766331832927E-4</v>
      </c>
      <c r="D241" s="8">
        <v>400</v>
      </c>
      <c r="E241" s="8">
        <v>7.3</v>
      </c>
      <c r="F241" s="8">
        <v>-1344028</v>
      </c>
      <c r="G241">
        <f>COUNTIF(IMDB_Movies!A:A,'4. Best directors'!A241)</f>
        <v>1</v>
      </c>
    </row>
    <row r="242" spans="1:7" x14ac:dyDescent="0.45">
      <c r="A242" s="2" t="s">
        <v>1014</v>
      </c>
      <c r="B242" s="8">
        <v>7.3</v>
      </c>
      <c r="C242" s="3">
        <v>5.9689532663665854E-4</v>
      </c>
      <c r="D242" s="8">
        <v>319</v>
      </c>
      <c r="E242" s="8">
        <v>14.6</v>
      </c>
      <c r="F242" s="8">
        <v>98834611</v>
      </c>
      <c r="G242">
        <f>COUNTIF(IMDB_Movies!A:A,'4. Best directors'!A242)</f>
        <v>2</v>
      </c>
    </row>
    <row r="243" spans="1:7" x14ac:dyDescent="0.45">
      <c r="A243" s="2" t="s">
        <v>59</v>
      </c>
      <c r="B243" s="8">
        <v>7.3</v>
      </c>
      <c r="C243" s="3">
        <v>2.9844766331832927E-4</v>
      </c>
      <c r="D243" s="8">
        <v>400</v>
      </c>
      <c r="E243" s="8">
        <v>7.3</v>
      </c>
      <c r="F243" s="8">
        <v>68488329</v>
      </c>
      <c r="G243">
        <f>COUNTIF(IMDB_Movies!A:A,'4. Best directors'!A243)</f>
        <v>1</v>
      </c>
    </row>
    <row r="244" spans="1:7" x14ac:dyDescent="0.45">
      <c r="A244" s="2" t="s">
        <v>1949</v>
      </c>
      <c r="B244" s="8">
        <v>7.3</v>
      </c>
      <c r="C244" s="3">
        <v>2.9844766331832927E-4</v>
      </c>
      <c r="D244" s="8">
        <v>400</v>
      </c>
      <c r="E244" s="8">
        <v>7.3</v>
      </c>
      <c r="F244" s="8">
        <v>-3771476</v>
      </c>
      <c r="G244">
        <f>COUNTIF(IMDB_Movies!A:A,'4. Best directors'!A244)</f>
        <v>1</v>
      </c>
    </row>
    <row r="245" spans="1:7" x14ac:dyDescent="0.45">
      <c r="A245" s="2" t="s">
        <v>2006</v>
      </c>
      <c r="B245" s="8">
        <v>7.3</v>
      </c>
      <c r="C245" s="3">
        <v>2.9844766331832927E-4</v>
      </c>
      <c r="D245" s="8">
        <v>400</v>
      </c>
      <c r="E245" s="8">
        <v>7.3</v>
      </c>
      <c r="F245" s="8">
        <v>-4557180</v>
      </c>
      <c r="G245">
        <f>COUNTIF(IMDB_Movies!A:A,'4. Best directors'!A245)</f>
        <v>1</v>
      </c>
    </row>
    <row r="246" spans="1:7" x14ac:dyDescent="0.45">
      <c r="A246" s="2" t="s">
        <v>843</v>
      </c>
      <c r="B246" s="8">
        <v>7.3</v>
      </c>
      <c r="C246" s="3">
        <v>2.9844766331832927E-4</v>
      </c>
      <c r="D246" s="8">
        <v>400</v>
      </c>
      <c r="E246" s="8">
        <v>7.3</v>
      </c>
      <c r="F246" s="8">
        <v>150619</v>
      </c>
      <c r="G246">
        <f>COUNTIF(IMDB_Movies!A:A,'4. Best directors'!A246)</f>
        <v>1</v>
      </c>
    </row>
    <row r="247" spans="1:7" x14ac:dyDescent="0.45">
      <c r="A247" s="2" t="s">
        <v>2097</v>
      </c>
      <c r="B247" s="8">
        <v>7.3</v>
      </c>
      <c r="C247" s="3">
        <v>2.9844766331832927E-4</v>
      </c>
      <c r="D247" s="8">
        <v>400</v>
      </c>
      <c r="E247" s="8">
        <v>7.3</v>
      </c>
      <c r="F247" s="8">
        <v>-640226</v>
      </c>
      <c r="G247">
        <f>COUNTIF(IMDB_Movies!A:A,'4. Best directors'!A247)</f>
        <v>1</v>
      </c>
    </row>
    <row r="248" spans="1:7" x14ac:dyDescent="0.45">
      <c r="A248" s="2" t="s">
        <v>2190</v>
      </c>
      <c r="B248" s="8">
        <v>7.3</v>
      </c>
      <c r="C248" s="3">
        <v>2.9844766331832927E-4</v>
      </c>
      <c r="D248" s="8">
        <v>400</v>
      </c>
      <c r="E248" s="8">
        <v>7.3</v>
      </c>
      <c r="F248" s="8">
        <v>-34950587</v>
      </c>
      <c r="G248">
        <f>COUNTIF(IMDB_Movies!A:A,'4. Best directors'!A248)</f>
        <v>1</v>
      </c>
    </row>
    <row r="249" spans="1:7" x14ac:dyDescent="0.45">
      <c r="A249" s="2" t="s">
        <v>2482</v>
      </c>
      <c r="B249" s="8">
        <v>7.3</v>
      </c>
      <c r="C249" s="3">
        <v>2.9844766331832927E-4</v>
      </c>
      <c r="D249" s="8">
        <v>400</v>
      </c>
      <c r="E249" s="8">
        <v>7.3</v>
      </c>
      <c r="F249" s="8">
        <v>103943</v>
      </c>
      <c r="G249">
        <f>COUNTIF(IMDB_Movies!A:A,'4. Best directors'!A249)</f>
        <v>1</v>
      </c>
    </row>
    <row r="250" spans="1:7" x14ac:dyDescent="0.45">
      <c r="A250" s="2" t="s">
        <v>2074</v>
      </c>
      <c r="B250" s="8">
        <v>7.3</v>
      </c>
      <c r="C250" s="3">
        <v>2.9844766331832927E-4</v>
      </c>
      <c r="D250" s="8">
        <v>400</v>
      </c>
      <c r="E250" s="8">
        <v>7.3</v>
      </c>
      <c r="F250" s="8">
        <v>-6435852</v>
      </c>
      <c r="G250">
        <f>COUNTIF(IMDB_Movies!A:A,'4. Best directors'!A250)</f>
        <v>1</v>
      </c>
    </row>
    <row r="251" spans="1:7" x14ac:dyDescent="0.45">
      <c r="A251" s="2" t="s">
        <v>171</v>
      </c>
      <c r="B251" s="8">
        <v>7.3</v>
      </c>
      <c r="C251" s="3">
        <v>2.9844766331832927E-4</v>
      </c>
      <c r="D251" s="8">
        <v>400</v>
      </c>
      <c r="E251" s="8">
        <v>7.3</v>
      </c>
      <c r="F251" s="8">
        <v>15230261</v>
      </c>
      <c r="G251">
        <f>COUNTIF(IMDB_Movies!A:A,'4. Best directors'!A251)</f>
        <v>1</v>
      </c>
    </row>
    <row r="252" spans="1:7" x14ac:dyDescent="0.45">
      <c r="A252" s="2" t="s">
        <v>2357</v>
      </c>
      <c r="B252" s="8">
        <v>7.3</v>
      </c>
      <c r="C252" s="3">
        <v>2.9844766331832927E-4</v>
      </c>
      <c r="D252" s="8">
        <v>400</v>
      </c>
      <c r="E252" s="8">
        <v>7.3</v>
      </c>
      <c r="F252" s="8">
        <v>1250934</v>
      </c>
      <c r="G252">
        <f>COUNTIF(IMDB_Movies!A:A,'4. Best directors'!A252)</f>
        <v>1</v>
      </c>
    </row>
    <row r="253" spans="1:7" x14ac:dyDescent="0.45">
      <c r="A253" s="2" t="s">
        <v>2060</v>
      </c>
      <c r="B253" s="8">
        <v>7.3</v>
      </c>
      <c r="C253" s="3">
        <v>2.9844766331832927E-4</v>
      </c>
      <c r="D253" s="8">
        <v>400</v>
      </c>
      <c r="E253" s="8">
        <v>7.3</v>
      </c>
      <c r="F253" s="8">
        <v>-14072893</v>
      </c>
      <c r="G253">
        <f>COUNTIF(IMDB_Movies!A:A,'4. Best directors'!A253)</f>
        <v>1</v>
      </c>
    </row>
    <row r="254" spans="1:7" x14ac:dyDescent="0.45">
      <c r="A254" s="2" t="s">
        <v>1266</v>
      </c>
      <c r="B254" s="8">
        <v>7.3</v>
      </c>
      <c r="C254" s="3">
        <v>2.9844766331832927E-4</v>
      </c>
      <c r="D254" s="8">
        <v>400</v>
      </c>
      <c r="E254" s="8">
        <v>7.3</v>
      </c>
      <c r="F254" s="8">
        <v>-15365723</v>
      </c>
      <c r="G254">
        <f>COUNTIF(IMDB_Movies!A:A,'4. Best directors'!A254)</f>
        <v>1</v>
      </c>
    </row>
    <row r="255" spans="1:7" x14ac:dyDescent="0.45">
      <c r="A255" s="2" t="s">
        <v>2132</v>
      </c>
      <c r="B255" s="8">
        <v>7.3</v>
      </c>
      <c r="C255" s="3">
        <v>2.9844766331832927E-4</v>
      </c>
      <c r="D255" s="8">
        <v>400</v>
      </c>
      <c r="E255" s="8">
        <v>7.3</v>
      </c>
      <c r="F255" s="8">
        <v>29968224</v>
      </c>
      <c r="G255">
        <f>COUNTIF(IMDB_Movies!A:A,'4. Best directors'!A255)</f>
        <v>1</v>
      </c>
    </row>
    <row r="256" spans="1:7" x14ac:dyDescent="0.45">
      <c r="A256" s="2" t="s">
        <v>2169</v>
      </c>
      <c r="B256" s="8">
        <v>7.3</v>
      </c>
      <c r="C256" s="3">
        <v>2.9844766331832927E-4</v>
      </c>
      <c r="D256" s="8">
        <v>400</v>
      </c>
      <c r="E256" s="8">
        <v>7.3</v>
      </c>
      <c r="F256" s="8">
        <v>-4875280</v>
      </c>
      <c r="G256">
        <f>COUNTIF(IMDB_Movies!A:A,'4. Best directors'!A256)</f>
        <v>1</v>
      </c>
    </row>
    <row r="257" spans="1:7" x14ac:dyDescent="0.45">
      <c r="A257" s="2" t="s">
        <v>185</v>
      </c>
      <c r="B257" s="8">
        <v>7.3</v>
      </c>
      <c r="C257" s="3">
        <v>2.9844766331832927E-4</v>
      </c>
      <c r="D257" s="8">
        <v>400</v>
      </c>
      <c r="E257" s="8">
        <v>7.3</v>
      </c>
      <c r="F257" s="8">
        <v>-41599308</v>
      </c>
      <c r="G257">
        <f>COUNTIF(IMDB_Movies!A:A,'4. Best directors'!A257)</f>
        <v>1</v>
      </c>
    </row>
    <row r="258" spans="1:7" x14ac:dyDescent="0.45">
      <c r="A258" s="2" t="s">
        <v>2429</v>
      </c>
      <c r="B258" s="8">
        <v>7.3</v>
      </c>
      <c r="C258" s="3">
        <v>2.9844766331832927E-4</v>
      </c>
      <c r="D258" s="8">
        <v>400</v>
      </c>
      <c r="E258" s="8">
        <v>7.3</v>
      </c>
      <c r="F258" s="8">
        <v>-855569</v>
      </c>
      <c r="G258">
        <f>COUNTIF(IMDB_Movies!A:A,'4. Best directors'!A258)</f>
        <v>1</v>
      </c>
    </row>
    <row r="259" spans="1:7" x14ac:dyDescent="0.45">
      <c r="A259" s="2" t="s">
        <v>1794</v>
      </c>
      <c r="B259" s="8">
        <v>7.3</v>
      </c>
      <c r="C259" s="3">
        <v>2.9844766331832927E-4</v>
      </c>
      <c r="D259" s="8">
        <v>400</v>
      </c>
      <c r="E259" s="8">
        <v>7.3</v>
      </c>
      <c r="F259" s="8">
        <v>-96941620</v>
      </c>
      <c r="G259">
        <f>COUNTIF(IMDB_Movies!A:A,'4. Best directors'!A259)</f>
        <v>1</v>
      </c>
    </row>
    <row r="260" spans="1:7" x14ac:dyDescent="0.45">
      <c r="A260" s="2" t="s">
        <v>1978</v>
      </c>
      <c r="B260" s="8">
        <v>7.3</v>
      </c>
      <c r="C260" s="3">
        <v>2.9844766331832927E-4</v>
      </c>
      <c r="D260" s="8">
        <v>400</v>
      </c>
      <c r="E260" s="8">
        <v>7.3</v>
      </c>
      <c r="F260" s="8">
        <v>-44854891</v>
      </c>
      <c r="G260">
        <f>COUNTIF(IMDB_Movies!A:A,'4. Best directors'!A260)</f>
        <v>1</v>
      </c>
    </row>
    <row r="261" spans="1:7" x14ac:dyDescent="0.45">
      <c r="A261" s="2" t="s">
        <v>2140</v>
      </c>
      <c r="B261" s="8">
        <v>7.3</v>
      </c>
      <c r="C261" s="3">
        <v>5.9689532663665854E-4</v>
      </c>
      <c r="D261" s="8">
        <v>319</v>
      </c>
      <c r="E261" s="8">
        <v>14.6</v>
      </c>
      <c r="F261" s="8">
        <v>14946399</v>
      </c>
      <c r="G261">
        <f>COUNTIF(IMDB_Movies!A:A,'4. Best directors'!A261)</f>
        <v>2</v>
      </c>
    </row>
    <row r="262" spans="1:7" x14ac:dyDescent="0.45">
      <c r="A262" s="2" t="s">
        <v>1637</v>
      </c>
      <c r="B262" s="8">
        <v>7.3</v>
      </c>
      <c r="C262" s="3">
        <v>2.9844766331832927E-4</v>
      </c>
      <c r="D262" s="8">
        <v>400</v>
      </c>
      <c r="E262" s="8">
        <v>7.3</v>
      </c>
      <c r="F262" s="8">
        <v>111175354</v>
      </c>
      <c r="G262">
        <f>COUNTIF(IMDB_Movies!A:A,'4. Best directors'!A262)</f>
        <v>1</v>
      </c>
    </row>
    <row r="263" spans="1:7" x14ac:dyDescent="0.45">
      <c r="A263" s="2" t="s">
        <v>2536</v>
      </c>
      <c r="B263" s="8">
        <v>7.3</v>
      </c>
      <c r="C263" s="3">
        <v>2.9844766331832927E-4</v>
      </c>
      <c r="D263" s="8">
        <v>400</v>
      </c>
      <c r="E263" s="8">
        <v>7.3</v>
      </c>
      <c r="F263" s="8">
        <v>-1089280</v>
      </c>
      <c r="G263">
        <f>COUNTIF(IMDB_Movies!A:A,'4. Best directors'!A263)</f>
        <v>1</v>
      </c>
    </row>
    <row r="264" spans="1:7" x14ac:dyDescent="0.45">
      <c r="A264" s="2" t="s">
        <v>230</v>
      </c>
      <c r="B264" s="8">
        <v>7.3</v>
      </c>
      <c r="C264" s="3">
        <v>2.9844766331832927E-4</v>
      </c>
      <c r="D264" s="8">
        <v>400</v>
      </c>
      <c r="E264" s="8">
        <v>7.3</v>
      </c>
      <c r="F264" s="8">
        <v>18337537</v>
      </c>
      <c r="G264">
        <f>COUNTIF(IMDB_Movies!A:A,'4. Best directors'!A264)</f>
        <v>1</v>
      </c>
    </row>
    <row r="265" spans="1:7" x14ac:dyDescent="0.45">
      <c r="A265" s="2" t="s">
        <v>1229</v>
      </c>
      <c r="B265" s="8">
        <v>7.3</v>
      </c>
      <c r="C265" s="3">
        <v>2.9844766331832927E-4</v>
      </c>
      <c r="D265" s="8">
        <v>400</v>
      </c>
      <c r="E265" s="8">
        <v>7.3</v>
      </c>
      <c r="F265" s="8">
        <v>-3312828</v>
      </c>
      <c r="G265">
        <f>COUNTIF(IMDB_Movies!A:A,'4. Best directors'!A265)</f>
        <v>1</v>
      </c>
    </row>
    <row r="266" spans="1:7" x14ac:dyDescent="0.45">
      <c r="A266" s="2" t="s">
        <v>1771</v>
      </c>
      <c r="B266" s="8">
        <v>7.3</v>
      </c>
      <c r="C266" s="3">
        <v>2.9844766331832927E-4</v>
      </c>
      <c r="D266" s="8">
        <v>400</v>
      </c>
      <c r="E266" s="8">
        <v>7.3</v>
      </c>
      <c r="F266" s="8">
        <v>31134898</v>
      </c>
      <c r="G266">
        <f>COUNTIF(IMDB_Movies!A:A,'4. Best directors'!A266)</f>
        <v>1</v>
      </c>
    </row>
    <row r="267" spans="1:7" x14ac:dyDescent="0.45">
      <c r="A267" s="2" t="s">
        <v>30</v>
      </c>
      <c r="B267" s="8">
        <v>7.2875000000000005</v>
      </c>
      <c r="C267" s="3">
        <v>2.3834929823915892E-3</v>
      </c>
      <c r="D267" s="8">
        <v>37</v>
      </c>
      <c r="E267" s="8">
        <v>58.300000000000004</v>
      </c>
      <c r="F267" s="8">
        <v>84739614</v>
      </c>
      <c r="G267">
        <f>COUNTIF(IMDB_Movies!A:A,'4. Best directors'!A267)</f>
        <v>8</v>
      </c>
    </row>
    <row r="268" spans="1:7" x14ac:dyDescent="0.45">
      <c r="A268" s="2" t="s">
        <v>387</v>
      </c>
      <c r="B268" s="8">
        <v>7.2749999999999995</v>
      </c>
      <c r="C268" s="3">
        <v>1.1897023291182714E-3</v>
      </c>
      <c r="D268" s="8">
        <v>156</v>
      </c>
      <c r="E268" s="8">
        <v>29.099999999999998</v>
      </c>
      <c r="F268" s="8">
        <v>460690377</v>
      </c>
      <c r="G268">
        <f>COUNTIF(IMDB_Movies!A:A,'4. Best directors'!A268)</f>
        <v>4</v>
      </c>
    </row>
    <row r="269" spans="1:7" x14ac:dyDescent="0.45">
      <c r="A269" s="2" t="s">
        <v>112</v>
      </c>
      <c r="B269" s="8">
        <v>7.2666666666666666</v>
      </c>
      <c r="C269" s="3">
        <v>8.9125466579994227E-4</v>
      </c>
      <c r="D269" s="8">
        <v>238</v>
      </c>
      <c r="E269" s="8">
        <v>21.8</v>
      </c>
      <c r="F269" s="8">
        <v>85712517</v>
      </c>
      <c r="G269">
        <f>COUNTIF(IMDB_Movies!A:A,'4. Best directors'!A269)</f>
        <v>3</v>
      </c>
    </row>
    <row r="270" spans="1:7" x14ac:dyDescent="0.45">
      <c r="A270" s="2" t="s">
        <v>910</v>
      </c>
      <c r="B270" s="8">
        <v>7.2666666666666666</v>
      </c>
      <c r="C270" s="3">
        <v>8.9125466579994227E-4</v>
      </c>
      <c r="D270" s="8">
        <v>238</v>
      </c>
      <c r="E270" s="8">
        <v>21.8</v>
      </c>
      <c r="F270" s="8">
        <v>92367035</v>
      </c>
      <c r="G270">
        <f>COUNTIF(IMDB_Movies!A:A,'4. Best directors'!A270)</f>
        <v>3</v>
      </c>
    </row>
    <row r="271" spans="1:7" x14ac:dyDescent="0.45">
      <c r="A271" s="2" t="s">
        <v>197</v>
      </c>
      <c r="B271" s="8">
        <v>7.2500000000000009</v>
      </c>
      <c r="C271" s="3">
        <v>2.3712280099264524E-3</v>
      </c>
      <c r="D271" s="8">
        <v>39</v>
      </c>
      <c r="E271" s="8">
        <v>58.000000000000007</v>
      </c>
      <c r="F271" s="8">
        <v>141304708</v>
      </c>
      <c r="G271">
        <f>COUNTIF(IMDB_Movies!A:A,'4. Best directors'!A271)</f>
        <v>8</v>
      </c>
    </row>
    <row r="272" spans="1:7" x14ac:dyDescent="0.45">
      <c r="A272" s="2" t="s">
        <v>333</v>
      </c>
      <c r="B272" s="8">
        <v>7.25</v>
      </c>
      <c r="C272" s="3">
        <v>5.92807002481613E-4</v>
      </c>
      <c r="D272" s="8">
        <v>320</v>
      </c>
      <c r="E272" s="8">
        <v>14.5</v>
      </c>
      <c r="F272" s="8">
        <v>-23084186</v>
      </c>
      <c r="G272">
        <f>COUNTIF(IMDB_Movies!A:A,'4. Best directors'!A272)</f>
        <v>2</v>
      </c>
    </row>
    <row r="273" spans="1:7" x14ac:dyDescent="0.45">
      <c r="A273" s="2" t="s">
        <v>1076</v>
      </c>
      <c r="B273" s="8">
        <v>7.25</v>
      </c>
      <c r="C273" s="3">
        <v>5.92807002481613E-4</v>
      </c>
      <c r="D273" s="8">
        <v>320</v>
      </c>
      <c r="E273" s="8">
        <v>14.5</v>
      </c>
      <c r="F273" s="8">
        <v>124168269</v>
      </c>
      <c r="G273">
        <f>COUNTIF(IMDB_Movies!A:A,'4. Best directors'!A273)</f>
        <v>2</v>
      </c>
    </row>
    <row r="274" spans="1:7" x14ac:dyDescent="0.45">
      <c r="A274" s="2" t="s">
        <v>1291</v>
      </c>
      <c r="B274" s="8">
        <v>7.25</v>
      </c>
      <c r="C274" s="3">
        <v>5.92807002481613E-4</v>
      </c>
      <c r="D274" s="8">
        <v>320</v>
      </c>
      <c r="E274" s="8">
        <v>14.5</v>
      </c>
      <c r="F274" s="8">
        <v>-1699211</v>
      </c>
      <c r="G274">
        <f>COUNTIF(IMDB_Movies!A:A,'4. Best directors'!A274)</f>
        <v>2</v>
      </c>
    </row>
    <row r="275" spans="1:7" x14ac:dyDescent="0.45">
      <c r="A275" s="2" t="s">
        <v>1571</v>
      </c>
      <c r="B275" s="8">
        <v>7.25</v>
      </c>
      <c r="C275" s="3">
        <v>5.92807002481613E-4</v>
      </c>
      <c r="D275" s="8">
        <v>320</v>
      </c>
      <c r="E275" s="8">
        <v>14.5</v>
      </c>
      <c r="F275" s="8">
        <v>41258395</v>
      </c>
      <c r="G275">
        <f>COUNTIF(IMDB_Movies!A:A,'4. Best directors'!A275)</f>
        <v>2</v>
      </c>
    </row>
    <row r="276" spans="1:7" x14ac:dyDescent="0.45">
      <c r="A276" s="2" t="s">
        <v>1184</v>
      </c>
      <c r="B276" s="8">
        <v>7.25</v>
      </c>
      <c r="C276" s="3">
        <v>5.92807002481613E-4</v>
      </c>
      <c r="D276" s="8">
        <v>320</v>
      </c>
      <c r="E276" s="8">
        <v>14.5</v>
      </c>
      <c r="F276" s="8">
        <v>-1075030</v>
      </c>
      <c r="G276">
        <f>COUNTIF(IMDB_Movies!A:A,'4. Best directors'!A276)</f>
        <v>2</v>
      </c>
    </row>
    <row r="277" spans="1:7" x14ac:dyDescent="0.45">
      <c r="A277" s="2" t="s">
        <v>188</v>
      </c>
      <c r="B277" s="8">
        <v>7.2428571428571429</v>
      </c>
      <c r="C277" s="3">
        <v>2.0727803466081226E-3</v>
      </c>
      <c r="D277" s="8">
        <v>56</v>
      </c>
      <c r="E277" s="8">
        <v>50.7</v>
      </c>
      <c r="F277" s="8">
        <v>-39955916</v>
      </c>
      <c r="G277">
        <f>COUNTIF(IMDB_Movies!A:A,'4. Best directors'!A277)</f>
        <v>7</v>
      </c>
    </row>
    <row r="278" spans="1:7" x14ac:dyDescent="0.45">
      <c r="A278" s="2" t="s">
        <v>417</v>
      </c>
      <c r="B278" s="8">
        <v>7.2333333333333343</v>
      </c>
      <c r="C278" s="3">
        <v>8.8716634164489683E-4</v>
      </c>
      <c r="D278" s="8">
        <v>240</v>
      </c>
      <c r="E278" s="8">
        <v>21.700000000000003</v>
      </c>
      <c r="F278" s="8">
        <v>-8410607</v>
      </c>
      <c r="G278">
        <f>COUNTIF(IMDB_Movies!A:A,'4. Best directors'!A278)</f>
        <v>3</v>
      </c>
    </row>
    <row r="279" spans="1:7" x14ac:dyDescent="0.45">
      <c r="A279" s="2" t="s">
        <v>435</v>
      </c>
      <c r="B279" s="8">
        <v>7.2333333333333334</v>
      </c>
      <c r="C279" s="3">
        <v>8.8716634164489661E-4</v>
      </c>
      <c r="D279" s="8">
        <v>241</v>
      </c>
      <c r="E279" s="8">
        <v>21.7</v>
      </c>
      <c r="F279" s="8">
        <v>-89414080</v>
      </c>
      <c r="G279">
        <f>COUNTIF(IMDB_Movies!A:A,'4. Best directors'!A279)</f>
        <v>3</v>
      </c>
    </row>
    <row r="280" spans="1:7" x14ac:dyDescent="0.45">
      <c r="A280" s="2" t="s">
        <v>32</v>
      </c>
      <c r="B280" s="8">
        <v>7.2285714285714286</v>
      </c>
      <c r="C280" s="3">
        <v>2.0686920224530772E-3</v>
      </c>
      <c r="D280" s="8">
        <v>57</v>
      </c>
      <c r="E280" s="8">
        <v>50.6</v>
      </c>
      <c r="F280" s="8">
        <v>3122871</v>
      </c>
      <c r="G280">
        <f>COUNTIF(IMDB_Movies!A:A,'4. Best directors'!A280)</f>
        <v>7</v>
      </c>
    </row>
    <row r="281" spans="1:7" x14ac:dyDescent="0.45">
      <c r="A281" s="2" t="s">
        <v>633</v>
      </c>
      <c r="B281" s="8">
        <v>7.2052631578947368</v>
      </c>
      <c r="C281" s="3">
        <v>5.596915768257436E-3</v>
      </c>
      <c r="D281" s="8">
        <v>2</v>
      </c>
      <c r="E281" s="8">
        <v>136.9</v>
      </c>
      <c r="F281" s="8">
        <v>610221100</v>
      </c>
      <c r="G281">
        <f>COUNTIF(IMDB_Movies!A:A,'4. Best directors'!A281)</f>
        <v>19</v>
      </c>
    </row>
    <row r="282" spans="1:7" x14ac:dyDescent="0.45">
      <c r="A282" s="2" t="s">
        <v>2119</v>
      </c>
      <c r="B282" s="8">
        <v>7.2</v>
      </c>
      <c r="C282" s="3">
        <v>2.9435933916328373E-4</v>
      </c>
      <c r="D282" s="8">
        <v>401</v>
      </c>
      <c r="E282" s="8">
        <v>7.2</v>
      </c>
      <c r="F282" s="8">
        <v>-3238291</v>
      </c>
      <c r="G282">
        <f>COUNTIF(IMDB_Movies!A:A,'4. Best directors'!A282)</f>
        <v>1</v>
      </c>
    </row>
    <row r="283" spans="1:7" x14ac:dyDescent="0.45">
      <c r="A283" s="2" t="s">
        <v>184</v>
      </c>
      <c r="B283" s="8">
        <v>7.2</v>
      </c>
      <c r="C283" s="3">
        <v>2.9435933916328373E-4</v>
      </c>
      <c r="D283" s="8">
        <v>401</v>
      </c>
      <c r="E283" s="8">
        <v>7.2</v>
      </c>
      <c r="F283" s="8">
        <v>-1476537</v>
      </c>
      <c r="G283">
        <f>COUNTIF(IMDB_Movies!A:A,'4. Best directors'!A283)</f>
        <v>1</v>
      </c>
    </row>
    <row r="284" spans="1:7" x14ac:dyDescent="0.45">
      <c r="A284" s="2" t="s">
        <v>2321</v>
      </c>
      <c r="B284" s="8">
        <v>7.2</v>
      </c>
      <c r="C284" s="3">
        <v>2.9435933916328373E-4</v>
      </c>
      <c r="D284" s="8">
        <v>401</v>
      </c>
      <c r="E284" s="8">
        <v>7.2</v>
      </c>
      <c r="F284" s="8">
        <v>4719300</v>
      </c>
      <c r="G284">
        <f>COUNTIF(IMDB_Movies!A:A,'4. Best directors'!A284)</f>
        <v>1</v>
      </c>
    </row>
    <row r="285" spans="1:7" x14ac:dyDescent="0.45">
      <c r="A285" s="2" t="s">
        <v>1515</v>
      </c>
      <c r="B285" s="8">
        <v>7.2</v>
      </c>
      <c r="C285" s="3">
        <v>2.9435933916328373E-4</v>
      </c>
      <c r="D285" s="8">
        <v>401</v>
      </c>
      <c r="E285" s="8">
        <v>7.2</v>
      </c>
      <c r="F285" s="8">
        <v>-3792025</v>
      </c>
      <c r="G285">
        <f>COUNTIF(IMDB_Movies!A:A,'4. Best directors'!A285)</f>
        <v>1</v>
      </c>
    </row>
    <row r="286" spans="1:7" x14ac:dyDescent="0.45">
      <c r="A286" s="2" t="s">
        <v>1652</v>
      </c>
      <c r="B286" s="8">
        <v>7.2</v>
      </c>
      <c r="C286" s="3">
        <v>2.9435933916328373E-4</v>
      </c>
      <c r="D286" s="8">
        <v>401</v>
      </c>
      <c r="E286" s="8">
        <v>7.2</v>
      </c>
      <c r="F286" s="8">
        <v>3057024</v>
      </c>
      <c r="G286">
        <f>COUNTIF(IMDB_Movies!A:A,'4. Best directors'!A286)</f>
        <v>1</v>
      </c>
    </row>
    <row r="287" spans="1:7" x14ac:dyDescent="0.45">
      <c r="A287" s="2" t="s">
        <v>2010</v>
      </c>
      <c r="B287" s="8">
        <v>7.2</v>
      </c>
      <c r="C287" s="3">
        <v>2.9435933916328373E-4</v>
      </c>
      <c r="D287" s="8">
        <v>401</v>
      </c>
      <c r="E287" s="8">
        <v>7.2</v>
      </c>
      <c r="F287" s="8">
        <v>-1649942</v>
      </c>
      <c r="G287">
        <f>COUNTIF(IMDB_Movies!A:A,'4. Best directors'!A287)</f>
        <v>1</v>
      </c>
    </row>
    <row r="288" spans="1:7" x14ac:dyDescent="0.45">
      <c r="A288" s="2" t="s">
        <v>2414</v>
      </c>
      <c r="B288" s="8">
        <v>7.2</v>
      </c>
      <c r="C288" s="3">
        <v>2.9435933916328373E-4</v>
      </c>
      <c r="D288" s="8">
        <v>401</v>
      </c>
      <c r="E288" s="8">
        <v>7.2</v>
      </c>
      <c r="F288" s="8">
        <v>1508841</v>
      </c>
      <c r="G288">
        <f>COUNTIF(IMDB_Movies!A:A,'4. Best directors'!A288)</f>
        <v>1</v>
      </c>
    </row>
    <row r="289" spans="1:7" x14ac:dyDescent="0.45">
      <c r="A289" s="2" t="s">
        <v>2182</v>
      </c>
      <c r="B289" s="8">
        <v>7.2</v>
      </c>
      <c r="C289" s="3">
        <v>2.9435933916328373E-4</v>
      </c>
      <c r="D289" s="8">
        <v>401</v>
      </c>
      <c r="E289" s="8">
        <v>7.2</v>
      </c>
      <c r="F289" s="8">
        <v>-698312689</v>
      </c>
      <c r="G289">
        <f>COUNTIF(IMDB_Movies!A:A,'4. Best directors'!A289)</f>
        <v>1</v>
      </c>
    </row>
    <row r="290" spans="1:7" x14ac:dyDescent="0.45">
      <c r="A290" s="2" t="s">
        <v>2413</v>
      </c>
      <c r="B290" s="8">
        <v>7.2</v>
      </c>
      <c r="C290" s="3">
        <v>2.9435933916328373E-4</v>
      </c>
      <c r="D290" s="8">
        <v>401</v>
      </c>
      <c r="E290" s="8">
        <v>7.2</v>
      </c>
      <c r="F290" s="8">
        <v>4997134</v>
      </c>
      <c r="G290">
        <f>COUNTIF(IMDB_Movies!A:A,'4. Best directors'!A290)</f>
        <v>1</v>
      </c>
    </row>
    <row r="291" spans="1:7" x14ac:dyDescent="0.45">
      <c r="A291" s="2" t="s">
        <v>1718</v>
      </c>
      <c r="B291" s="8">
        <v>7.2</v>
      </c>
      <c r="C291" s="3">
        <v>5.8871867832656745E-4</v>
      </c>
      <c r="D291" s="8">
        <v>321</v>
      </c>
      <c r="E291" s="8">
        <v>14.4</v>
      </c>
      <c r="F291" s="8">
        <v>8598123</v>
      </c>
      <c r="G291">
        <f>COUNTIF(IMDB_Movies!A:A,'4. Best directors'!A291)</f>
        <v>2</v>
      </c>
    </row>
    <row r="292" spans="1:7" x14ac:dyDescent="0.45">
      <c r="A292" s="2" t="s">
        <v>2368</v>
      </c>
      <c r="B292" s="8">
        <v>7.2</v>
      </c>
      <c r="C292" s="3">
        <v>2.9435933916328373E-4</v>
      </c>
      <c r="D292" s="8">
        <v>401</v>
      </c>
      <c r="E292" s="8">
        <v>7.2</v>
      </c>
      <c r="F292" s="8">
        <v>-1573107</v>
      </c>
      <c r="G292">
        <f>COUNTIF(IMDB_Movies!A:A,'4. Best directors'!A292)</f>
        <v>1</v>
      </c>
    </row>
    <row r="293" spans="1:7" x14ac:dyDescent="0.45">
      <c r="A293" s="2" t="s">
        <v>2037</v>
      </c>
      <c r="B293" s="8">
        <v>7.2</v>
      </c>
      <c r="C293" s="3">
        <v>2.9435933916328373E-4</v>
      </c>
      <c r="D293" s="8">
        <v>401</v>
      </c>
      <c r="E293" s="8">
        <v>7.2</v>
      </c>
      <c r="F293" s="8">
        <v>-5481319</v>
      </c>
      <c r="G293">
        <f>COUNTIF(IMDB_Movies!A:A,'4. Best directors'!A293)</f>
        <v>1</v>
      </c>
    </row>
    <row r="294" spans="1:7" x14ac:dyDescent="0.45">
      <c r="A294" s="2" t="s">
        <v>1868</v>
      </c>
      <c r="B294" s="8">
        <v>7.2</v>
      </c>
      <c r="C294" s="3">
        <v>2.9435933916328373E-4</v>
      </c>
      <c r="D294" s="8">
        <v>401</v>
      </c>
      <c r="E294" s="8">
        <v>7.2</v>
      </c>
      <c r="F294" s="8">
        <v>38797148</v>
      </c>
      <c r="G294">
        <f>COUNTIF(IMDB_Movies!A:A,'4. Best directors'!A294)</f>
        <v>1</v>
      </c>
    </row>
    <row r="295" spans="1:7" x14ac:dyDescent="0.45">
      <c r="A295" s="2" t="s">
        <v>2323</v>
      </c>
      <c r="B295" s="8">
        <v>7.2</v>
      </c>
      <c r="C295" s="3">
        <v>2.9435933916328373E-4</v>
      </c>
      <c r="D295" s="8">
        <v>401</v>
      </c>
      <c r="E295" s="8">
        <v>7.2</v>
      </c>
      <c r="F295" s="8">
        <v>4531491</v>
      </c>
      <c r="G295">
        <f>COUNTIF(IMDB_Movies!A:A,'4. Best directors'!A295)</f>
        <v>1</v>
      </c>
    </row>
    <row r="296" spans="1:7" x14ac:dyDescent="0.45">
      <c r="A296" s="2" t="s">
        <v>27</v>
      </c>
      <c r="B296" s="8">
        <v>7.2</v>
      </c>
      <c r="C296" s="3">
        <v>8.8307801748985118E-4</v>
      </c>
      <c r="D296" s="8">
        <v>242</v>
      </c>
      <c r="E296" s="8">
        <v>21.6</v>
      </c>
      <c r="F296" s="8">
        <v>138009605</v>
      </c>
      <c r="G296">
        <f>COUNTIF(IMDB_Movies!A:A,'4. Best directors'!A296)</f>
        <v>3</v>
      </c>
    </row>
    <row r="297" spans="1:7" x14ac:dyDescent="0.45">
      <c r="A297" s="2" t="s">
        <v>1331</v>
      </c>
      <c r="B297" s="8">
        <v>7.2</v>
      </c>
      <c r="C297" s="3">
        <v>2.9435933916328373E-4</v>
      </c>
      <c r="D297" s="8">
        <v>401</v>
      </c>
      <c r="E297" s="8">
        <v>7.2</v>
      </c>
      <c r="F297" s="8">
        <v>65234139</v>
      </c>
      <c r="G297">
        <f>COUNTIF(IMDB_Movies!A:A,'4. Best directors'!A297)</f>
        <v>1</v>
      </c>
    </row>
    <row r="298" spans="1:7" x14ac:dyDescent="0.45">
      <c r="A298" s="2" t="s">
        <v>2353</v>
      </c>
      <c r="B298" s="8">
        <v>7.2</v>
      </c>
      <c r="C298" s="3">
        <v>2.9435933916328373E-4</v>
      </c>
      <c r="D298" s="8">
        <v>401</v>
      </c>
      <c r="E298" s="8">
        <v>7.2</v>
      </c>
      <c r="F298" s="8">
        <v>-1455956</v>
      </c>
      <c r="G298">
        <f>COUNTIF(IMDB_Movies!A:A,'4. Best directors'!A298)</f>
        <v>1</v>
      </c>
    </row>
    <row r="299" spans="1:7" x14ac:dyDescent="0.45">
      <c r="A299" s="2" t="s">
        <v>2374</v>
      </c>
      <c r="B299" s="8">
        <v>7.2</v>
      </c>
      <c r="C299" s="3">
        <v>2.9435933916328373E-4</v>
      </c>
      <c r="D299" s="8">
        <v>401</v>
      </c>
      <c r="E299" s="8">
        <v>7.2</v>
      </c>
      <c r="F299" s="8">
        <v>-1093965</v>
      </c>
      <c r="G299">
        <f>COUNTIF(IMDB_Movies!A:A,'4. Best directors'!A299)</f>
        <v>1</v>
      </c>
    </row>
    <row r="300" spans="1:7" x14ac:dyDescent="0.45">
      <c r="A300" s="2" t="s">
        <v>2501</v>
      </c>
      <c r="B300" s="8">
        <v>7.2</v>
      </c>
      <c r="C300" s="3">
        <v>2.9435933916328373E-4</v>
      </c>
      <c r="D300" s="8">
        <v>401</v>
      </c>
      <c r="E300" s="8">
        <v>7.2</v>
      </c>
      <c r="F300" s="8">
        <v>591796</v>
      </c>
      <c r="G300">
        <f>COUNTIF(IMDB_Movies!A:A,'4. Best directors'!A300)</f>
        <v>1</v>
      </c>
    </row>
    <row r="301" spans="1:7" x14ac:dyDescent="0.45">
      <c r="A301" s="2" t="s">
        <v>1617</v>
      </c>
      <c r="B301" s="8">
        <v>7.2</v>
      </c>
      <c r="C301" s="3">
        <v>2.9435933916328373E-4</v>
      </c>
      <c r="D301" s="8">
        <v>401</v>
      </c>
      <c r="E301" s="8">
        <v>7.2</v>
      </c>
      <c r="F301" s="8">
        <v>47998368</v>
      </c>
      <c r="G301">
        <f>COUNTIF(IMDB_Movies!A:A,'4. Best directors'!A301)</f>
        <v>1</v>
      </c>
    </row>
    <row r="302" spans="1:7" x14ac:dyDescent="0.45">
      <c r="A302" s="2" t="s">
        <v>70</v>
      </c>
      <c r="B302" s="8">
        <v>7.2</v>
      </c>
      <c r="C302" s="3">
        <v>2.0605153741429859E-3</v>
      </c>
      <c r="D302" s="8">
        <v>58</v>
      </c>
      <c r="E302" s="8">
        <v>50.4</v>
      </c>
      <c r="F302" s="8">
        <v>514276204</v>
      </c>
      <c r="G302">
        <f>COUNTIF(IMDB_Movies!A:A,'4. Best directors'!A302)</f>
        <v>7</v>
      </c>
    </row>
    <row r="303" spans="1:7" x14ac:dyDescent="0.45">
      <c r="A303" s="2" t="s">
        <v>1204</v>
      </c>
      <c r="B303" s="8">
        <v>7.2</v>
      </c>
      <c r="C303" s="3">
        <v>8.8307801748985118E-4</v>
      </c>
      <c r="D303" s="8">
        <v>242</v>
      </c>
      <c r="E303" s="8">
        <v>21.6</v>
      </c>
      <c r="F303" s="8">
        <v>54400972</v>
      </c>
      <c r="G303">
        <f>COUNTIF(IMDB_Movies!A:A,'4. Best directors'!A303)</f>
        <v>3</v>
      </c>
    </row>
    <row r="304" spans="1:7" x14ac:dyDescent="0.45">
      <c r="A304" s="2" t="s">
        <v>2418</v>
      </c>
      <c r="B304" s="8">
        <v>7.2</v>
      </c>
      <c r="C304" s="3">
        <v>2.9435933916328373E-4</v>
      </c>
      <c r="D304" s="8">
        <v>401</v>
      </c>
      <c r="E304" s="8">
        <v>7.2</v>
      </c>
      <c r="F304" s="8">
        <v>-17786</v>
      </c>
      <c r="G304">
        <f>COUNTIF(IMDB_Movies!A:A,'4. Best directors'!A304)</f>
        <v>1</v>
      </c>
    </row>
    <row r="305" spans="1:7" x14ac:dyDescent="0.45">
      <c r="A305" s="2" t="s">
        <v>2528</v>
      </c>
      <c r="B305" s="8">
        <v>7.2</v>
      </c>
      <c r="C305" s="3">
        <v>2.9435933916328373E-4</v>
      </c>
      <c r="D305" s="8">
        <v>401</v>
      </c>
      <c r="E305" s="8">
        <v>7.2</v>
      </c>
      <c r="F305" s="8">
        <v>181225</v>
      </c>
      <c r="G305">
        <f>COUNTIF(IMDB_Movies!A:A,'4. Best directors'!A305)</f>
        <v>1</v>
      </c>
    </row>
    <row r="306" spans="1:7" x14ac:dyDescent="0.45">
      <c r="A306" s="2" t="s">
        <v>1217</v>
      </c>
      <c r="B306" s="8">
        <v>7.2</v>
      </c>
      <c r="C306" s="3">
        <v>2.9435933916328373E-4</v>
      </c>
      <c r="D306" s="8">
        <v>401</v>
      </c>
      <c r="E306" s="8">
        <v>7.2</v>
      </c>
      <c r="F306" s="8">
        <v>17478175</v>
      </c>
      <c r="G306">
        <f>COUNTIF(IMDB_Movies!A:A,'4. Best directors'!A306)</f>
        <v>1</v>
      </c>
    </row>
    <row r="307" spans="1:7" x14ac:dyDescent="0.45">
      <c r="A307" s="2" t="s">
        <v>78</v>
      </c>
      <c r="B307" s="8">
        <v>7.2</v>
      </c>
      <c r="C307" s="3">
        <v>2.9435933916328373E-4</v>
      </c>
      <c r="D307" s="8">
        <v>401</v>
      </c>
      <c r="E307" s="8">
        <v>7.2</v>
      </c>
      <c r="F307" s="8">
        <v>52282182</v>
      </c>
      <c r="G307">
        <f>COUNTIF(IMDB_Movies!A:A,'4. Best directors'!A307)</f>
        <v>1</v>
      </c>
    </row>
    <row r="308" spans="1:7" x14ac:dyDescent="0.45">
      <c r="A308" s="2" t="s">
        <v>2180</v>
      </c>
      <c r="B308" s="8">
        <v>7.2</v>
      </c>
      <c r="C308" s="3">
        <v>2.9435933916328373E-4</v>
      </c>
      <c r="D308" s="8">
        <v>401</v>
      </c>
      <c r="E308" s="8">
        <v>7.2</v>
      </c>
      <c r="F308" s="8">
        <v>-4086164</v>
      </c>
      <c r="G308">
        <f>COUNTIF(IMDB_Movies!A:A,'4. Best directors'!A308)</f>
        <v>1</v>
      </c>
    </row>
    <row r="309" spans="1:7" x14ac:dyDescent="0.45">
      <c r="A309" s="2" t="s">
        <v>1945</v>
      </c>
      <c r="B309" s="8">
        <v>7.2</v>
      </c>
      <c r="C309" s="3">
        <v>2.9435933916328373E-4</v>
      </c>
      <c r="D309" s="8">
        <v>401</v>
      </c>
      <c r="E309" s="8">
        <v>7.2</v>
      </c>
      <c r="F309" s="8">
        <v>-8988946</v>
      </c>
      <c r="G309">
        <f>COUNTIF(IMDB_Movies!A:A,'4. Best directors'!A309)</f>
        <v>1</v>
      </c>
    </row>
    <row r="310" spans="1:7" x14ac:dyDescent="0.45">
      <c r="A310" s="2" t="s">
        <v>2289</v>
      </c>
      <c r="B310" s="8">
        <v>7.2</v>
      </c>
      <c r="C310" s="3">
        <v>2.9435933916328373E-4</v>
      </c>
      <c r="D310" s="8">
        <v>401</v>
      </c>
      <c r="E310" s="8">
        <v>7.2</v>
      </c>
      <c r="F310" s="8">
        <v>-2561892</v>
      </c>
      <c r="G310">
        <f>COUNTIF(IMDB_Movies!A:A,'4. Best directors'!A310)</f>
        <v>1</v>
      </c>
    </row>
    <row r="311" spans="1:7" x14ac:dyDescent="0.45">
      <c r="A311" s="2" t="s">
        <v>2419</v>
      </c>
      <c r="B311" s="8">
        <v>7.2</v>
      </c>
      <c r="C311" s="3">
        <v>2.9435933916328373E-4</v>
      </c>
      <c r="D311" s="8">
        <v>401</v>
      </c>
      <c r="E311" s="8">
        <v>7.2</v>
      </c>
      <c r="F311" s="8">
        <v>-201659</v>
      </c>
      <c r="G311">
        <f>COUNTIF(IMDB_Movies!A:A,'4. Best directors'!A311)</f>
        <v>1</v>
      </c>
    </row>
    <row r="312" spans="1:7" x14ac:dyDescent="0.45">
      <c r="A312" s="2" t="s">
        <v>2193</v>
      </c>
      <c r="B312" s="8">
        <v>7.2</v>
      </c>
      <c r="C312" s="3">
        <v>2.9435933916328373E-4</v>
      </c>
      <c r="D312" s="8">
        <v>401</v>
      </c>
      <c r="E312" s="8">
        <v>7.2</v>
      </c>
      <c r="F312" s="8">
        <v>-149800772</v>
      </c>
      <c r="G312">
        <f>COUNTIF(IMDB_Movies!A:A,'4. Best directors'!A312)</f>
        <v>1</v>
      </c>
    </row>
    <row r="313" spans="1:7" x14ac:dyDescent="0.45">
      <c r="A313" s="2" t="s">
        <v>775</v>
      </c>
      <c r="B313" s="8">
        <v>7.2</v>
      </c>
      <c r="C313" s="3">
        <v>2.9435933916328373E-4</v>
      </c>
      <c r="D313" s="8">
        <v>401</v>
      </c>
      <c r="E313" s="8">
        <v>7.2</v>
      </c>
      <c r="F313" s="8">
        <v>21137505</v>
      </c>
      <c r="G313">
        <f>COUNTIF(IMDB_Movies!A:A,'4. Best directors'!A313)</f>
        <v>1</v>
      </c>
    </row>
    <row r="314" spans="1:7" x14ac:dyDescent="0.45">
      <c r="A314" s="2" t="s">
        <v>1393</v>
      </c>
      <c r="B314" s="8">
        <v>7.2</v>
      </c>
      <c r="C314" s="3">
        <v>2.9435933916328373E-4</v>
      </c>
      <c r="D314" s="8">
        <v>401</v>
      </c>
      <c r="E314" s="8">
        <v>7.2</v>
      </c>
      <c r="F314" s="8">
        <v>-24222577</v>
      </c>
      <c r="G314">
        <f>COUNTIF(IMDB_Movies!A:A,'4. Best directors'!A314)</f>
        <v>1</v>
      </c>
    </row>
    <row r="315" spans="1:7" x14ac:dyDescent="0.45">
      <c r="A315" s="2" t="s">
        <v>1104</v>
      </c>
      <c r="B315" s="8">
        <v>7.2</v>
      </c>
      <c r="C315" s="3">
        <v>5.8871867832656745E-4</v>
      </c>
      <c r="D315" s="8">
        <v>321</v>
      </c>
      <c r="E315" s="8">
        <v>14.4</v>
      </c>
      <c r="F315" s="8">
        <v>202314286</v>
      </c>
      <c r="G315">
        <f>COUNTIF(IMDB_Movies!A:A,'4. Best directors'!A315)</f>
        <v>2</v>
      </c>
    </row>
    <row r="316" spans="1:7" x14ac:dyDescent="0.45">
      <c r="A316" s="2" t="s">
        <v>2075</v>
      </c>
      <c r="B316" s="8">
        <v>7.2</v>
      </c>
      <c r="C316" s="3">
        <v>2.9435933916328373E-4</v>
      </c>
      <c r="D316" s="8">
        <v>401</v>
      </c>
      <c r="E316" s="8">
        <v>7.2</v>
      </c>
      <c r="F316" s="8">
        <v>-6433363</v>
      </c>
      <c r="G316">
        <f>COUNTIF(IMDB_Movies!A:A,'4. Best directors'!A316)</f>
        <v>1</v>
      </c>
    </row>
    <row r="317" spans="1:7" x14ac:dyDescent="0.45">
      <c r="A317" s="2" t="s">
        <v>2313</v>
      </c>
      <c r="B317" s="8">
        <v>7.2</v>
      </c>
      <c r="C317" s="3">
        <v>2.9435933916328373E-4</v>
      </c>
      <c r="D317" s="8">
        <v>401</v>
      </c>
      <c r="E317" s="8">
        <v>7.2</v>
      </c>
      <c r="F317" s="8">
        <v>-2096670</v>
      </c>
      <c r="G317">
        <f>COUNTIF(IMDB_Movies!A:A,'4. Best directors'!A317)</f>
        <v>1</v>
      </c>
    </row>
    <row r="318" spans="1:7" x14ac:dyDescent="0.45">
      <c r="A318" s="2" t="s">
        <v>2366</v>
      </c>
      <c r="B318" s="8">
        <v>7.2</v>
      </c>
      <c r="C318" s="3">
        <v>2.9435933916328373E-4</v>
      </c>
      <c r="D318" s="8">
        <v>401</v>
      </c>
      <c r="E318" s="8">
        <v>7.2</v>
      </c>
      <c r="F318" s="8">
        <v>-239409</v>
      </c>
      <c r="G318">
        <f>COUNTIF(IMDB_Movies!A:A,'4. Best directors'!A318)</f>
        <v>1</v>
      </c>
    </row>
    <row r="319" spans="1:7" x14ac:dyDescent="0.45">
      <c r="A319" s="2" t="s">
        <v>308</v>
      </c>
      <c r="B319" s="8">
        <v>7.2</v>
      </c>
      <c r="C319" s="3">
        <v>2.9435933916328373E-4</v>
      </c>
      <c r="D319" s="8">
        <v>401</v>
      </c>
      <c r="E319" s="8">
        <v>7.2</v>
      </c>
      <c r="F319" s="8">
        <v>15733485</v>
      </c>
      <c r="G319">
        <f>COUNTIF(IMDB_Movies!A:A,'4. Best directors'!A319)</f>
        <v>1</v>
      </c>
    </row>
    <row r="320" spans="1:7" x14ac:dyDescent="0.45">
      <c r="A320" s="2" t="s">
        <v>2508</v>
      </c>
      <c r="B320" s="8">
        <v>7.2</v>
      </c>
      <c r="C320" s="3">
        <v>2.9435933916328373E-4</v>
      </c>
      <c r="D320" s="8">
        <v>401</v>
      </c>
      <c r="E320" s="8">
        <v>7.2</v>
      </c>
      <c r="F320" s="8">
        <v>-415849</v>
      </c>
      <c r="G320">
        <f>COUNTIF(IMDB_Movies!A:A,'4. Best directors'!A320)</f>
        <v>1</v>
      </c>
    </row>
    <row r="321" spans="1:7" x14ac:dyDescent="0.45">
      <c r="A321" s="2" t="s">
        <v>1650</v>
      </c>
      <c r="B321" s="8">
        <v>7.2</v>
      </c>
      <c r="C321" s="3">
        <v>2.9435933916328373E-4</v>
      </c>
      <c r="D321" s="8">
        <v>401</v>
      </c>
      <c r="E321" s="8">
        <v>7.2</v>
      </c>
      <c r="F321" s="8">
        <v>346122</v>
      </c>
      <c r="G321">
        <f>COUNTIF(IMDB_Movies!A:A,'4. Best directors'!A321)</f>
        <v>1</v>
      </c>
    </row>
    <row r="322" spans="1:7" x14ac:dyDescent="0.45">
      <c r="A322" s="2" t="s">
        <v>1406</v>
      </c>
      <c r="B322" s="8">
        <v>7.2</v>
      </c>
      <c r="C322" s="3">
        <v>2.9435933916328373E-4</v>
      </c>
      <c r="D322" s="8">
        <v>401</v>
      </c>
      <c r="E322" s="8">
        <v>7.2</v>
      </c>
      <c r="F322" s="8">
        <v>-27330724</v>
      </c>
      <c r="G322">
        <f>COUNTIF(IMDB_Movies!A:A,'4. Best directors'!A322)</f>
        <v>1</v>
      </c>
    </row>
    <row r="323" spans="1:7" x14ac:dyDescent="0.45">
      <c r="A323" s="2" t="s">
        <v>1855</v>
      </c>
      <c r="B323" s="8">
        <v>7.2</v>
      </c>
      <c r="C323" s="3">
        <v>2.9435933916328373E-4</v>
      </c>
      <c r="D323" s="8">
        <v>401</v>
      </c>
      <c r="E323" s="8">
        <v>7.2</v>
      </c>
      <c r="F323" s="8">
        <v>-9552250</v>
      </c>
      <c r="G323">
        <f>COUNTIF(IMDB_Movies!A:A,'4. Best directors'!A323)</f>
        <v>1</v>
      </c>
    </row>
    <row r="324" spans="1:7" x14ac:dyDescent="0.45">
      <c r="A324" s="2" t="s">
        <v>2157</v>
      </c>
      <c r="B324" s="8">
        <v>7.2</v>
      </c>
      <c r="C324" s="3">
        <v>2.9435933916328373E-4</v>
      </c>
      <c r="D324" s="8">
        <v>401</v>
      </c>
      <c r="E324" s="8">
        <v>7.2</v>
      </c>
      <c r="F324" s="8">
        <v>-49971</v>
      </c>
      <c r="G324">
        <f>COUNTIF(IMDB_Movies!A:A,'4. Best directors'!A324)</f>
        <v>1</v>
      </c>
    </row>
    <row r="325" spans="1:7" x14ac:dyDescent="0.45">
      <c r="A325" s="2" t="s">
        <v>1657</v>
      </c>
      <c r="B325" s="8">
        <v>7.2</v>
      </c>
      <c r="C325" s="3">
        <v>2.9435933916328373E-4</v>
      </c>
      <c r="D325" s="8">
        <v>401</v>
      </c>
      <c r="E325" s="8">
        <v>7.2</v>
      </c>
      <c r="F325" s="8">
        <v>-13150858</v>
      </c>
      <c r="G325">
        <f>COUNTIF(IMDB_Movies!A:A,'4. Best directors'!A325)</f>
        <v>1</v>
      </c>
    </row>
    <row r="326" spans="1:7" x14ac:dyDescent="0.45">
      <c r="A326" s="2" t="s">
        <v>2469</v>
      </c>
      <c r="B326" s="8">
        <v>7.2</v>
      </c>
      <c r="C326" s="3">
        <v>2.9435933916328373E-4</v>
      </c>
      <c r="D326" s="8">
        <v>401</v>
      </c>
      <c r="E326" s="8">
        <v>7.2</v>
      </c>
      <c r="F326" s="8">
        <v>-557755</v>
      </c>
      <c r="G326">
        <f>COUNTIF(IMDB_Movies!A:A,'4. Best directors'!A326)</f>
        <v>1</v>
      </c>
    </row>
    <row r="327" spans="1:7" x14ac:dyDescent="0.45">
      <c r="A327" s="2" t="s">
        <v>1539</v>
      </c>
      <c r="B327" s="8">
        <v>7.2</v>
      </c>
      <c r="C327" s="3">
        <v>5.8871867832656745E-4</v>
      </c>
      <c r="D327" s="8">
        <v>321</v>
      </c>
      <c r="E327" s="8">
        <v>14.4</v>
      </c>
      <c r="F327" s="8">
        <v>-13643891</v>
      </c>
      <c r="G327">
        <f>COUNTIF(IMDB_Movies!A:A,'4. Best directors'!A327)</f>
        <v>2</v>
      </c>
    </row>
    <row r="328" spans="1:7" x14ac:dyDescent="0.45">
      <c r="A328" s="2" t="s">
        <v>2460</v>
      </c>
      <c r="B328" s="8">
        <v>7.2</v>
      </c>
      <c r="C328" s="3">
        <v>2.9435933916328373E-4</v>
      </c>
      <c r="D328" s="8">
        <v>401</v>
      </c>
      <c r="E328" s="8">
        <v>7.2</v>
      </c>
      <c r="F328" s="8">
        <v>1994973</v>
      </c>
      <c r="G328">
        <f>COUNTIF(IMDB_Movies!A:A,'4. Best directors'!A328)</f>
        <v>1</v>
      </c>
    </row>
    <row r="329" spans="1:7" x14ac:dyDescent="0.45">
      <c r="A329" s="2" t="s">
        <v>1100</v>
      </c>
      <c r="B329" s="8">
        <v>7.2</v>
      </c>
      <c r="C329" s="3">
        <v>2.9435933916328373E-4</v>
      </c>
      <c r="D329" s="8">
        <v>401</v>
      </c>
      <c r="E329" s="8">
        <v>7.2</v>
      </c>
      <c r="F329" s="8">
        <v>-33873489</v>
      </c>
      <c r="G329">
        <f>COUNTIF(IMDB_Movies!A:A,'4. Best directors'!A329)</f>
        <v>1</v>
      </c>
    </row>
    <row r="330" spans="1:7" x14ac:dyDescent="0.45">
      <c r="A330" s="2" t="s">
        <v>1624</v>
      </c>
      <c r="B330" s="8">
        <v>7.2</v>
      </c>
      <c r="C330" s="3">
        <v>5.8871867832656745E-4</v>
      </c>
      <c r="D330" s="8">
        <v>321</v>
      </c>
      <c r="E330" s="8">
        <v>14.4</v>
      </c>
      <c r="F330" s="8">
        <v>-5100983</v>
      </c>
      <c r="G330">
        <f>COUNTIF(IMDB_Movies!A:A,'4. Best directors'!A330)</f>
        <v>2</v>
      </c>
    </row>
    <row r="331" spans="1:7" x14ac:dyDescent="0.45">
      <c r="A331" s="2" t="s">
        <v>2397</v>
      </c>
      <c r="B331" s="8">
        <v>7.2</v>
      </c>
      <c r="C331" s="3">
        <v>2.9435933916328373E-4</v>
      </c>
      <c r="D331" s="8">
        <v>401</v>
      </c>
      <c r="E331" s="8">
        <v>7.2</v>
      </c>
      <c r="F331" s="8">
        <v>-1196170</v>
      </c>
      <c r="G331">
        <f>COUNTIF(IMDB_Movies!A:A,'4. Best directors'!A331)</f>
        <v>1</v>
      </c>
    </row>
    <row r="332" spans="1:7" x14ac:dyDescent="0.45">
      <c r="A332" s="2" t="s">
        <v>488</v>
      </c>
      <c r="B332" s="8">
        <v>7.1999999999999993</v>
      </c>
      <c r="C332" s="3">
        <v>1.1774373566531347E-3</v>
      </c>
      <c r="D332" s="8">
        <v>158</v>
      </c>
      <c r="E332" s="8">
        <v>28.799999999999997</v>
      </c>
      <c r="F332" s="8">
        <v>116843180</v>
      </c>
      <c r="G332">
        <f>COUNTIF(IMDB_Movies!A:A,'4. Best directors'!A332)</f>
        <v>4</v>
      </c>
    </row>
    <row r="333" spans="1:7" x14ac:dyDescent="0.45">
      <c r="A333" s="2" t="s">
        <v>160</v>
      </c>
      <c r="B333" s="8">
        <v>7.1833333333333336</v>
      </c>
      <c r="C333" s="3">
        <v>1.7620677108246567E-3</v>
      </c>
      <c r="D333" s="8">
        <v>82</v>
      </c>
      <c r="E333" s="8">
        <v>43.1</v>
      </c>
      <c r="F333" s="8">
        <v>129839041</v>
      </c>
      <c r="G333">
        <f>COUNTIF(IMDB_Movies!A:A,'4. Best directors'!A333)</f>
        <v>6</v>
      </c>
    </row>
    <row r="334" spans="1:7" x14ac:dyDescent="0.45">
      <c r="A334" s="2" t="s">
        <v>692</v>
      </c>
      <c r="B334" s="8">
        <v>7.1714285714285708</v>
      </c>
      <c r="C334" s="3">
        <v>2.0523387258328946E-3</v>
      </c>
      <c r="D334" s="8">
        <v>60</v>
      </c>
      <c r="E334" s="8">
        <v>50.199999999999996</v>
      </c>
      <c r="F334" s="8">
        <v>297549751</v>
      </c>
      <c r="G334">
        <f>COUNTIF(IMDB_Movies!A:A,'4. Best directors'!A334)</f>
        <v>7</v>
      </c>
    </row>
    <row r="335" spans="1:7" x14ac:dyDescent="0.45">
      <c r="A335" s="2" t="s">
        <v>1591</v>
      </c>
      <c r="B335" s="8">
        <v>7.166666666666667</v>
      </c>
      <c r="C335" s="3">
        <v>8.7898969333480542E-4</v>
      </c>
      <c r="D335" s="8">
        <v>243</v>
      </c>
      <c r="E335" s="8">
        <v>21.5</v>
      </c>
      <c r="F335" s="8">
        <v>-5972930</v>
      </c>
      <c r="G335">
        <f>COUNTIF(IMDB_Movies!A:A,'4. Best directors'!A335)</f>
        <v>3</v>
      </c>
    </row>
    <row r="336" spans="1:7" x14ac:dyDescent="0.45">
      <c r="A336" s="2" t="s">
        <v>506</v>
      </c>
      <c r="B336" s="8">
        <v>7.166666666666667</v>
      </c>
      <c r="C336" s="3">
        <v>8.7898969333480542E-4</v>
      </c>
      <c r="D336" s="8">
        <v>243</v>
      </c>
      <c r="E336" s="8">
        <v>21.5</v>
      </c>
      <c r="F336" s="8">
        <v>136130919</v>
      </c>
      <c r="G336">
        <f>COUNTIF(IMDB_Movies!A:A,'4. Best directors'!A336)</f>
        <v>3</v>
      </c>
    </row>
    <row r="337" spans="1:7" x14ac:dyDescent="0.45">
      <c r="A337" s="2" t="s">
        <v>252</v>
      </c>
      <c r="B337" s="8">
        <v>7.166666666666667</v>
      </c>
      <c r="C337" s="3">
        <v>8.7898969333480542E-4</v>
      </c>
      <c r="D337" s="8">
        <v>243</v>
      </c>
      <c r="E337" s="8">
        <v>21.5</v>
      </c>
      <c r="F337" s="8">
        <v>46265620</v>
      </c>
      <c r="G337">
        <f>COUNTIF(IMDB_Movies!A:A,'4. Best directors'!A337)</f>
        <v>3</v>
      </c>
    </row>
    <row r="338" spans="1:7" x14ac:dyDescent="0.45">
      <c r="A338" s="2" t="s">
        <v>35</v>
      </c>
      <c r="B338" s="8">
        <v>7.15</v>
      </c>
      <c r="C338" s="3">
        <v>1.1692607083430436E-3</v>
      </c>
      <c r="D338" s="8">
        <v>159</v>
      </c>
      <c r="E338" s="8">
        <v>28.6</v>
      </c>
      <c r="F338" s="8">
        <v>522446920</v>
      </c>
      <c r="G338">
        <f>COUNTIF(IMDB_Movies!A:A,'4. Best directors'!A338)</f>
        <v>4</v>
      </c>
    </row>
    <row r="339" spans="1:7" x14ac:dyDescent="0.45">
      <c r="A339" s="2" t="s">
        <v>255</v>
      </c>
      <c r="B339" s="8">
        <v>7.15</v>
      </c>
      <c r="C339" s="3">
        <v>5.846303541715218E-4</v>
      </c>
      <c r="D339" s="8">
        <v>322</v>
      </c>
      <c r="E339" s="8">
        <v>14.3</v>
      </c>
      <c r="F339" s="8">
        <v>-45384933</v>
      </c>
      <c r="G339">
        <f>COUNTIF(IMDB_Movies!A:A,'4. Best directors'!A339)</f>
        <v>2</v>
      </c>
    </row>
    <row r="340" spans="1:7" x14ac:dyDescent="0.45">
      <c r="A340" s="2" t="s">
        <v>1711</v>
      </c>
      <c r="B340" s="8">
        <v>7.15</v>
      </c>
      <c r="C340" s="3">
        <v>5.846303541715218E-4</v>
      </c>
      <c r="D340" s="8">
        <v>322</v>
      </c>
      <c r="E340" s="8">
        <v>14.3</v>
      </c>
      <c r="F340" s="8">
        <v>6840729</v>
      </c>
      <c r="G340">
        <f>COUNTIF(IMDB_Movies!A:A,'4. Best directors'!A340)</f>
        <v>2</v>
      </c>
    </row>
    <row r="341" spans="1:7" x14ac:dyDescent="0.45">
      <c r="A341" s="2" t="s">
        <v>1206</v>
      </c>
      <c r="B341" s="8">
        <v>7.15</v>
      </c>
      <c r="C341" s="3">
        <v>5.846303541715218E-4</v>
      </c>
      <c r="D341" s="8">
        <v>322</v>
      </c>
      <c r="E341" s="8">
        <v>14.3</v>
      </c>
      <c r="F341" s="8">
        <v>19987942</v>
      </c>
      <c r="G341">
        <f>COUNTIF(IMDB_Movies!A:A,'4. Best directors'!A341)</f>
        <v>2</v>
      </c>
    </row>
    <row r="342" spans="1:7" x14ac:dyDescent="0.45">
      <c r="A342" s="2" t="s">
        <v>2100</v>
      </c>
      <c r="B342" s="8">
        <v>7.15</v>
      </c>
      <c r="C342" s="3">
        <v>5.846303541715218E-4</v>
      </c>
      <c r="D342" s="8">
        <v>322</v>
      </c>
      <c r="E342" s="8">
        <v>14.3</v>
      </c>
      <c r="F342" s="8">
        <v>21870155</v>
      </c>
      <c r="G342">
        <f>COUNTIF(IMDB_Movies!A:A,'4. Best directors'!A342)</f>
        <v>2</v>
      </c>
    </row>
    <row r="343" spans="1:7" x14ac:dyDescent="0.45">
      <c r="A343" s="2" t="s">
        <v>2285</v>
      </c>
      <c r="B343" s="8">
        <v>7.15</v>
      </c>
      <c r="C343" s="3">
        <v>5.846303541715218E-4</v>
      </c>
      <c r="D343" s="8">
        <v>322</v>
      </c>
      <c r="E343" s="8">
        <v>14.3</v>
      </c>
      <c r="F343" s="8">
        <v>6556173</v>
      </c>
      <c r="G343">
        <f>COUNTIF(IMDB_Movies!A:A,'4. Best directors'!A343)</f>
        <v>2</v>
      </c>
    </row>
    <row r="344" spans="1:7" x14ac:dyDescent="0.45">
      <c r="A344" s="2" t="s">
        <v>1874</v>
      </c>
      <c r="B344" s="8">
        <v>7.15</v>
      </c>
      <c r="C344" s="3">
        <v>5.846303541715218E-4</v>
      </c>
      <c r="D344" s="8">
        <v>322</v>
      </c>
      <c r="E344" s="8">
        <v>14.3</v>
      </c>
      <c r="F344" s="8">
        <v>30502442</v>
      </c>
      <c r="G344">
        <f>COUNTIF(IMDB_Movies!A:A,'4. Best directors'!A344)</f>
        <v>2</v>
      </c>
    </row>
    <row r="345" spans="1:7" x14ac:dyDescent="0.45">
      <c r="A345" s="2" t="s">
        <v>29</v>
      </c>
      <c r="B345" s="8">
        <v>7.1428571428571432</v>
      </c>
      <c r="C345" s="3">
        <v>2.0441620775228033E-3</v>
      </c>
      <c r="D345" s="8">
        <v>61</v>
      </c>
      <c r="E345" s="8">
        <v>50</v>
      </c>
      <c r="F345" s="8">
        <v>232307217</v>
      </c>
      <c r="G345">
        <f>COUNTIF(IMDB_Movies!A:A,'4. Best directors'!A345)</f>
        <v>7</v>
      </c>
    </row>
    <row r="346" spans="1:7" x14ac:dyDescent="0.45">
      <c r="A346" s="2" t="s">
        <v>1202</v>
      </c>
      <c r="B346" s="8">
        <v>7.1400000000000006</v>
      </c>
      <c r="C346" s="3">
        <v>1.4595317233512817E-3</v>
      </c>
      <c r="D346" s="8">
        <v>112</v>
      </c>
      <c r="E346" s="8">
        <v>35.700000000000003</v>
      </c>
      <c r="F346" s="8">
        <v>212760971</v>
      </c>
      <c r="G346">
        <f>COUNTIF(IMDB_Movies!A:A,'4. Best directors'!A346)</f>
        <v>5</v>
      </c>
    </row>
    <row r="347" spans="1:7" x14ac:dyDescent="0.45">
      <c r="A347" s="2" t="s">
        <v>76</v>
      </c>
      <c r="B347" s="8">
        <v>7.1400000000000006</v>
      </c>
      <c r="C347" s="3">
        <v>1.4595317233512817E-3</v>
      </c>
      <c r="D347" s="8">
        <v>112</v>
      </c>
      <c r="E347" s="8">
        <v>35.700000000000003</v>
      </c>
      <c r="F347" s="8">
        <v>-52656449</v>
      </c>
      <c r="G347">
        <f>COUNTIF(IMDB_Movies!A:A,'4. Best directors'!A347)</f>
        <v>5</v>
      </c>
    </row>
    <row r="348" spans="1:7" x14ac:dyDescent="0.45">
      <c r="A348" s="2" t="s">
        <v>1523</v>
      </c>
      <c r="B348" s="8">
        <v>7.1333333333333329</v>
      </c>
      <c r="C348" s="3">
        <v>8.7490136917975977E-4</v>
      </c>
      <c r="D348" s="8">
        <v>244</v>
      </c>
      <c r="E348" s="8">
        <v>21.4</v>
      </c>
      <c r="F348" s="8">
        <v>5055856</v>
      </c>
      <c r="G348">
        <f>COUNTIF(IMDB_Movies!A:A,'4. Best directors'!A348)</f>
        <v>3</v>
      </c>
    </row>
    <row r="349" spans="1:7" x14ac:dyDescent="0.45">
      <c r="A349" s="2" t="s">
        <v>1692</v>
      </c>
      <c r="B349" s="8">
        <v>7.1333333333333329</v>
      </c>
      <c r="C349" s="3">
        <v>8.7490136917975977E-4</v>
      </c>
      <c r="D349" s="8">
        <v>244</v>
      </c>
      <c r="E349" s="8">
        <v>21.4</v>
      </c>
      <c r="F349" s="8">
        <v>46820312</v>
      </c>
      <c r="G349">
        <f>COUNTIF(IMDB_Movies!A:A,'4. Best directors'!A349)</f>
        <v>3</v>
      </c>
    </row>
    <row r="350" spans="1:7" x14ac:dyDescent="0.45">
      <c r="A350" s="2" t="s">
        <v>128</v>
      </c>
      <c r="B350" s="8">
        <v>7.1333333333333329</v>
      </c>
      <c r="C350" s="3">
        <v>8.7490136917975977E-4</v>
      </c>
      <c r="D350" s="8">
        <v>244</v>
      </c>
      <c r="E350" s="8">
        <v>21.4</v>
      </c>
      <c r="F350" s="8">
        <v>153227583</v>
      </c>
      <c r="G350">
        <f>COUNTIF(IMDB_Movies!A:A,'4. Best directors'!A350)</f>
        <v>3</v>
      </c>
    </row>
    <row r="351" spans="1:7" x14ac:dyDescent="0.45">
      <c r="A351" s="2" t="s">
        <v>42</v>
      </c>
      <c r="B351" s="8">
        <v>7.1333333333333329</v>
      </c>
      <c r="C351" s="3">
        <v>8.7490136917975977E-4</v>
      </c>
      <c r="D351" s="8">
        <v>244</v>
      </c>
      <c r="E351" s="8">
        <v>21.4</v>
      </c>
      <c r="F351" s="8">
        <v>59775970</v>
      </c>
      <c r="G351">
        <f>COUNTIF(IMDB_Movies!A:A,'4. Best directors'!A351)</f>
        <v>3</v>
      </c>
    </row>
    <row r="352" spans="1:7" x14ac:dyDescent="0.45">
      <c r="A352" s="2" t="s">
        <v>43</v>
      </c>
      <c r="B352" s="8">
        <v>7.1312499999999996</v>
      </c>
      <c r="C352" s="3">
        <v>4.6647778609070368E-3</v>
      </c>
      <c r="D352" s="8">
        <v>5</v>
      </c>
      <c r="E352" s="8">
        <v>114.1</v>
      </c>
      <c r="F352" s="8">
        <v>-17235357</v>
      </c>
      <c r="G352">
        <f>COUNTIF(IMDB_Movies!A:A,'4. Best directors'!A352)</f>
        <v>16</v>
      </c>
    </row>
    <row r="353" spans="1:7" x14ac:dyDescent="0.45">
      <c r="A353" s="2" t="s">
        <v>959</v>
      </c>
      <c r="B353" s="8">
        <v>7.1285714285714281</v>
      </c>
      <c r="C353" s="3">
        <v>2.0400737533677578E-3</v>
      </c>
      <c r="D353" s="8">
        <v>62</v>
      </c>
      <c r="E353" s="8">
        <v>49.9</v>
      </c>
      <c r="F353" s="8">
        <v>143340346</v>
      </c>
      <c r="G353">
        <f>COUNTIF(IMDB_Movies!A:A,'4. Best directors'!A353)</f>
        <v>7</v>
      </c>
    </row>
    <row r="354" spans="1:7" x14ac:dyDescent="0.45">
      <c r="A354" s="2" t="s">
        <v>102</v>
      </c>
      <c r="B354" s="8">
        <v>7.1285714285714272</v>
      </c>
      <c r="C354" s="3">
        <v>2.0400737533677574E-3</v>
      </c>
      <c r="D354" s="8">
        <v>63</v>
      </c>
      <c r="E354" s="8">
        <v>49.899999999999991</v>
      </c>
      <c r="F354" s="8">
        <v>47341027</v>
      </c>
      <c r="G354">
        <f>COUNTIF(IMDB_Movies!A:A,'4. Best directors'!A354)</f>
        <v>7</v>
      </c>
    </row>
    <row r="355" spans="1:7" x14ac:dyDescent="0.45">
      <c r="A355" s="2" t="s">
        <v>1087</v>
      </c>
      <c r="B355" s="8">
        <v>7.1142857142857139</v>
      </c>
      <c r="C355" s="3">
        <v>2.035985429212712E-3</v>
      </c>
      <c r="D355" s="8">
        <v>64</v>
      </c>
      <c r="E355" s="8">
        <v>49.8</v>
      </c>
      <c r="F355" s="8">
        <v>222737757</v>
      </c>
      <c r="G355">
        <f>COUNTIF(IMDB_Movies!A:A,'4. Best directors'!A355)</f>
        <v>7</v>
      </c>
    </row>
    <row r="356" spans="1:7" x14ac:dyDescent="0.45">
      <c r="A356" s="2" t="s">
        <v>237</v>
      </c>
      <c r="B356" s="8">
        <v>7.1142857142857139</v>
      </c>
      <c r="C356" s="3">
        <v>2.035985429212712E-3</v>
      </c>
      <c r="D356" s="8">
        <v>64</v>
      </c>
      <c r="E356" s="8">
        <v>49.8</v>
      </c>
      <c r="F356" s="8">
        <v>156361431</v>
      </c>
      <c r="G356">
        <f>COUNTIF(IMDB_Movies!A:A,'4. Best directors'!A356)</f>
        <v>7</v>
      </c>
    </row>
    <row r="357" spans="1:7" x14ac:dyDescent="0.45">
      <c r="A357" s="2" t="s">
        <v>422</v>
      </c>
      <c r="B357" s="8">
        <v>7.1000000000000005</v>
      </c>
      <c r="C357" s="3">
        <v>8.7081304502471433E-4</v>
      </c>
      <c r="D357" s="8">
        <v>245</v>
      </c>
      <c r="E357" s="8">
        <v>21.3</v>
      </c>
      <c r="F357" s="8">
        <v>333536667</v>
      </c>
      <c r="G357">
        <f>COUNTIF(IMDB_Movies!A:A,'4. Best directors'!A357)</f>
        <v>3</v>
      </c>
    </row>
    <row r="358" spans="1:7" x14ac:dyDescent="0.45">
      <c r="A358" s="2" t="s">
        <v>2102</v>
      </c>
      <c r="B358" s="8">
        <v>7.1000000000000005</v>
      </c>
      <c r="C358" s="3">
        <v>8.7081304502471433E-4</v>
      </c>
      <c r="D358" s="8">
        <v>245</v>
      </c>
      <c r="E358" s="8">
        <v>21.3</v>
      </c>
      <c r="F358" s="8">
        <v>-5764732</v>
      </c>
      <c r="G358">
        <f>COUNTIF(IMDB_Movies!A:A,'4. Best directors'!A358)</f>
        <v>3</v>
      </c>
    </row>
    <row r="359" spans="1:7" x14ac:dyDescent="0.45">
      <c r="A359" s="2" t="s">
        <v>517</v>
      </c>
      <c r="B359" s="8">
        <v>7.1000000000000005</v>
      </c>
      <c r="C359" s="3">
        <v>5.8054203001647626E-4</v>
      </c>
      <c r="D359" s="8">
        <v>323</v>
      </c>
      <c r="E359" s="8">
        <v>14.200000000000001</v>
      </c>
      <c r="F359" s="8">
        <v>-72926546</v>
      </c>
      <c r="G359">
        <f>COUNTIF(IMDB_Movies!A:A,'4. Best directors'!A359)</f>
        <v>2</v>
      </c>
    </row>
    <row r="360" spans="1:7" x14ac:dyDescent="0.45">
      <c r="A360" s="2" t="s">
        <v>2369</v>
      </c>
      <c r="B360" s="8">
        <v>7.1</v>
      </c>
      <c r="C360" s="3">
        <v>2.9027101500823807E-4</v>
      </c>
      <c r="D360" s="8">
        <v>402</v>
      </c>
      <c r="E360" s="8">
        <v>7.1</v>
      </c>
      <c r="F360" s="8">
        <v>17067631</v>
      </c>
      <c r="G360">
        <f>COUNTIF(IMDB_Movies!A:A,'4. Best directors'!A360)</f>
        <v>1</v>
      </c>
    </row>
    <row r="361" spans="1:7" x14ac:dyDescent="0.45">
      <c r="A361" s="2" t="s">
        <v>2109</v>
      </c>
      <c r="B361" s="8">
        <v>7.1</v>
      </c>
      <c r="C361" s="3">
        <v>5.8054203001647615E-4</v>
      </c>
      <c r="D361" s="8">
        <v>324</v>
      </c>
      <c r="E361" s="8">
        <v>14.2</v>
      </c>
      <c r="F361" s="8">
        <v>-51864</v>
      </c>
      <c r="G361">
        <f>COUNTIF(IMDB_Movies!A:A,'4. Best directors'!A361)</f>
        <v>2</v>
      </c>
    </row>
    <row r="362" spans="1:7" x14ac:dyDescent="0.45">
      <c r="A362" s="2" t="s">
        <v>2094</v>
      </c>
      <c r="B362" s="8">
        <v>7.1</v>
      </c>
      <c r="C362" s="3">
        <v>2.9027101500823807E-4</v>
      </c>
      <c r="D362" s="8">
        <v>402</v>
      </c>
      <c r="E362" s="8">
        <v>7.1</v>
      </c>
      <c r="F362" s="8">
        <v>5434867</v>
      </c>
      <c r="G362">
        <f>COUNTIF(IMDB_Movies!A:A,'4. Best directors'!A362)</f>
        <v>1</v>
      </c>
    </row>
    <row r="363" spans="1:7" x14ac:dyDescent="0.45">
      <c r="A363" s="2" t="s">
        <v>2045</v>
      </c>
      <c r="B363" s="8">
        <v>7.1</v>
      </c>
      <c r="C363" s="3">
        <v>2.9027101500823807E-4</v>
      </c>
      <c r="D363" s="8">
        <v>402</v>
      </c>
      <c r="E363" s="8">
        <v>7.1</v>
      </c>
      <c r="F363" s="8">
        <v>1676553</v>
      </c>
      <c r="G363">
        <f>COUNTIF(IMDB_Movies!A:A,'4. Best directors'!A363)</f>
        <v>1</v>
      </c>
    </row>
    <row r="364" spans="1:7" x14ac:dyDescent="0.45">
      <c r="A364" s="2" t="s">
        <v>2475</v>
      </c>
      <c r="B364" s="8">
        <v>7.1</v>
      </c>
      <c r="C364" s="3">
        <v>2.9027101500823807E-4</v>
      </c>
      <c r="D364" s="8">
        <v>402</v>
      </c>
      <c r="E364" s="8">
        <v>7.1</v>
      </c>
      <c r="F364" s="8">
        <v>2773863</v>
      </c>
      <c r="G364">
        <f>COUNTIF(IMDB_Movies!A:A,'4. Best directors'!A364)</f>
        <v>1</v>
      </c>
    </row>
    <row r="365" spans="1:7" x14ac:dyDescent="0.45">
      <c r="A365" s="2" t="s">
        <v>1847</v>
      </c>
      <c r="B365" s="8">
        <v>7.1</v>
      </c>
      <c r="C365" s="3">
        <v>2.9027101500823807E-4</v>
      </c>
      <c r="D365" s="8">
        <v>402</v>
      </c>
      <c r="E365" s="8">
        <v>7.1</v>
      </c>
      <c r="F365" s="8">
        <v>-9939047</v>
      </c>
      <c r="G365">
        <f>COUNTIF(IMDB_Movies!A:A,'4. Best directors'!A365)</f>
        <v>1</v>
      </c>
    </row>
    <row r="366" spans="1:7" x14ac:dyDescent="0.45">
      <c r="A366" s="2" t="s">
        <v>1933</v>
      </c>
      <c r="B366" s="8">
        <v>7.1</v>
      </c>
      <c r="C366" s="3">
        <v>2.9027101500823807E-4</v>
      </c>
      <c r="D366" s="8">
        <v>402</v>
      </c>
      <c r="E366" s="8">
        <v>7.1</v>
      </c>
      <c r="F366" s="8">
        <v>-4651683</v>
      </c>
      <c r="G366">
        <f>COUNTIF(IMDB_Movies!A:A,'4. Best directors'!A366)</f>
        <v>1</v>
      </c>
    </row>
    <row r="367" spans="1:7" x14ac:dyDescent="0.45">
      <c r="A367" s="2" t="s">
        <v>814</v>
      </c>
      <c r="B367" s="8">
        <v>7.1</v>
      </c>
      <c r="C367" s="3">
        <v>2.9027101500823807E-4</v>
      </c>
      <c r="D367" s="8">
        <v>402</v>
      </c>
      <c r="E367" s="8">
        <v>7.1</v>
      </c>
      <c r="F367" s="8">
        <v>12253315</v>
      </c>
      <c r="G367">
        <f>COUNTIF(IMDB_Movies!A:A,'4. Best directors'!A367)</f>
        <v>1</v>
      </c>
    </row>
    <row r="368" spans="1:7" x14ac:dyDescent="0.45">
      <c r="A368" s="2" t="s">
        <v>2008</v>
      </c>
      <c r="B368" s="8">
        <v>7.1</v>
      </c>
      <c r="C368" s="3">
        <v>2.9027101500823807E-4</v>
      </c>
      <c r="D368" s="8">
        <v>402</v>
      </c>
      <c r="E368" s="8">
        <v>7.1</v>
      </c>
      <c r="F368" s="8">
        <v>-4923575</v>
      </c>
      <c r="G368">
        <f>COUNTIF(IMDB_Movies!A:A,'4. Best directors'!A368)</f>
        <v>1</v>
      </c>
    </row>
    <row r="369" spans="1:7" x14ac:dyDescent="0.45">
      <c r="A369" s="2" t="s">
        <v>1660</v>
      </c>
      <c r="B369" s="8">
        <v>7.1</v>
      </c>
      <c r="C369" s="3">
        <v>1.4513550750411904E-3</v>
      </c>
      <c r="D369" s="8">
        <v>113</v>
      </c>
      <c r="E369" s="8">
        <v>35.5</v>
      </c>
      <c r="F369" s="8">
        <v>4092466</v>
      </c>
      <c r="G369">
        <f>COUNTIF(IMDB_Movies!A:A,'4. Best directors'!A369)</f>
        <v>5</v>
      </c>
    </row>
    <row r="370" spans="1:7" x14ac:dyDescent="0.45">
      <c r="A370" s="2" t="s">
        <v>2495</v>
      </c>
      <c r="B370" s="8">
        <v>7.1</v>
      </c>
      <c r="C370" s="3">
        <v>2.9027101500823807E-4</v>
      </c>
      <c r="D370" s="8">
        <v>402</v>
      </c>
      <c r="E370" s="8">
        <v>7.1</v>
      </c>
      <c r="F370" s="8">
        <v>-70878</v>
      </c>
      <c r="G370">
        <f>COUNTIF(IMDB_Movies!A:A,'4. Best directors'!A370)</f>
        <v>1</v>
      </c>
    </row>
    <row r="371" spans="1:7" x14ac:dyDescent="0.45">
      <c r="A371" s="2" t="s">
        <v>1275</v>
      </c>
      <c r="B371" s="8">
        <v>7.1</v>
      </c>
      <c r="C371" s="3">
        <v>2.9027101500823807E-4</v>
      </c>
      <c r="D371" s="8">
        <v>402</v>
      </c>
      <c r="E371" s="8">
        <v>7.1</v>
      </c>
      <c r="F371" s="8">
        <v>-22698869</v>
      </c>
      <c r="G371">
        <f>COUNTIF(IMDB_Movies!A:A,'4. Best directors'!A371)</f>
        <v>1</v>
      </c>
    </row>
    <row r="372" spans="1:7" x14ac:dyDescent="0.45">
      <c r="A372" s="2" t="s">
        <v>1915</v>
      </c>
      <c r="B372" s="8">
        <v>7.1</v>
      </c>
      <c r="C372" s="3">
        <v>2.9027101500823807E-4</v>
      </c>
      <c r="D372" s="8">
        <v>402</v>
      </c>
      <c r="E372" s="8">
        <v>7.1</v>
      </c>
      <c r="F372" s="8">
        <v>38771291</v>
      </c>
      <c r="G372">
        <f>COUNTIF(IMDB_Movies!A:A,'4. Best directors'!A372)</f>
        <v>1</v>
      </c>
    </row>
    <row r="373" spans="1:7" x14ac:dyDescent="0.45">
      <c r="A373" s="2" t="s">
        <v>2268</v>
      </c>
      <c r="B373" s="8">
        <v>7.1</v>
      </c>
      <c r="C373" s="3">
        <v>2.9027101500823807E-4</v>
      </c>
      <c r="D373" s="8">
        <v>402</v>
      </c>
      <c r="E373" s="8">
        <v>7.1</v>
      </c>
      <c r="F373" s="8">
        <v>-1212565</v>
      </c>
      <c r="G373">
        <f>COUNTIF(IMDB_Movies!A:A,'4. Best directors'!A373)</f>
        <v>1</v>
      </c>
    </row>
    <row r="374" spans="1:7" x14ac:dyDescent="0.45">
      <c r="A374" s="2" t="s">
        <v>2297</v>
      </c>
      <c r="B374" s="8">
        <v>7.1</v>
      </c>
      <c r="C374" s="3">
        <v>2.9027101500823807E-4</v>
      </c>
      <c r="D374" s="8">
        <v>402</v>
      </c>
      <c r="E374" s="8">
        <v>7.1</v>
      </c>
      <c r="F374" s="8">
        <v>4351969</v>
      </c>
      <c r="G374">
        <f>COUNTIF(IMDB_Movies!A:A,'4. Best directors'!A374)</f>
        <v>1</v>
      </c>
    </row>
    <row r="375" spans="1:7" x14ac:dyDescent="0.45">
      <c r="A375" s="2" t="s">
        <v>1592</v>
      </c>
      <c r="B375" s="8">
        <v>7.1</v>
      </c>
      <c r="C375" s="3">
        <v>2.9027101500823807E-4</v>
      </c>
      <c r="D375" s="8">
        <v>402</v>
      </c>
      <c r="E375" s="8">
        <v>7.1</v>
      </c>
      <c r="F375" s="8">
        <v>-13564917</v>
      </c>
      <c r="G375">
        <f>COUNTIF(IMDB_Movies!A:A,'4. Best directors'!A375)</f>
        <v>1</v>
      </c>
    </row>
    <row r="376" spans="1:7" x14ac:dyDescent="0.45">
      <c r="A376" s="2" t="s">
        <v>1817</v>
      </c>
      <c r="B376" s="8">
        <v>7.1</v>
      </c>
      <c r="C376" s="3">
        <v>2.9027101500823807E-4</v>
      </c>
      <c r="D376" s="8">
        <v>402</v>
      </c>
      <c r="E376" s="8">
        <v>7.1</v>
      </c>
      <c r="F376" s="8">
        <v>67568000</v>
      </c>
      <c r="G376">
        <f>COUNTIF(IMDB_Movies!A:A,'4. Best directors'!A376)</f>
        <v>1</v>
      </c>
    </row>
    <row r="377" spans="1:7" x14ac:dyDescent="0.45">
      <c r="A377" s="2" t="s">
        <v>1587</v>
      </c>
      <c r="B377" s="8">
        <v>7.1</v>
      </c>
      <c r="C377" s="3">
        <v>2.9027101500823807E-4</v>
      </c>
      <c r="D377" s="8">
        <v>402</v>
      </c>
      <c r="E377" s="8">
        <v>7.1</v>
      </c>
      <c r="F377" s="8">
        <v>-10260951</v>
      </c>
      <c r="G377">
        <f>COUNTIF(IMDB_Movies!A:A,'4. Best directors'!A377)</f>
        <v>1</v>
      </c>
    </row>
    <row r="378" spans="1:7" x14ac:dyDescent="0.45">
      <c r="A378" s="2" t="s">
        <v>2165</v>
      </c>
      <c r="B378" s="8">
        <v>7.1</v>
      </c>
      <c r="C378" s="3">
        <v>5.8054203001647615E-4</v>
      </c>
      <c r="D378" s="8">
        <v>324</v>
      </c>
      <c r="E378" s="8">
        <v>14.2</v>
      </c>
      <c r="F378" s="8">
        <v>-2589025</v>
      </c>
      <c r="G378">
        <f>COUNTIF(IMDB_Movies!A:A,'4. Best directors'!A378)</f>
        <v>2</v>
      </c>
    </row>
    <row r="379" spans="1:7" x14ac:dyDescent="0.45">
      <c r="A379" s="2" t="s">
        <v>2199</v>
      </c>
      <c r="B379" s="8">
        <v>7.1</v>
      </c>
      <c r="C379" s="3">
        <v>2.9027101500823807E-4</v>
      </c>
      <c r="D379" s="8">
        <v>402</v>
      </c>
      <c r="E379" s="8">
        <v>7.1</v>
      </c>
      <c r="F379" s="8">
        <v>17303237</v>
      </c>
      <c r="G379">
        <f>COUNTIF(IMDB_Movies!A:A,'4. Best directors'!A379)</f>
        <v>1</v>
      </c>
    </row>
    <row r="380" spans="1:7" x14ac:dyDescent="0.45">
      <c r="A380" s="2" t="s">
        <v>2248</v>
      </c>
      <c r="B380" s="8">
        <v>7.1</v>
      </c>
      <c r="C380" s="3">
        <v>2.9027101500823807E-4</v>
      </c>
      <c r="D380" s="8">
        <v>402</v>
      </c>
      <c r="E380" s="8">
        <v>7.1</v>
      </c>
      <c r="F380" s="8">
        <v>-2095743</v>
      </c>
      <c r="G380">
        <f>COUNTIF(IMDB_Movies!A:A,'4. Best directors'!A380)</f>
        <v>1</v>
      </c>
    </row>
    <row r="381" spans="1:7" x14ac:dyDescent="0.45">
      <c r="A381" s="2" t="s">
        <v>2162</v>
      </c>
      <c r="B381" s="8">
        <v>7.1</v>
      </c>
      <c r="C381" s="3">
        <v>5.8054203001647615E-4</v>
      </c>
      <c r="D381" s="8">
        <v>324</v>
      </c>
      <c r="E381" s="8">
        <v>14.2</v>
      </c>
      <c r="F381" s="8">
        <v>-2112525</v>
      </c>
      <c r="G381">
        <f>COUNTIF(IMDB_Movies!A:A,'4. Best directors'!A381)</f>
        <v>2</v>
      </c>
    </row>
    <row r="382" spans="1:7" x14ac:dyDescent="0.45">
      <c r="A382" s="2" t="s">
        <v>1259</v>
      </c>
      <c r="B382" s="8">
        <v>7.1</v>
      </c>
      <c r="C382" s="3">
        <v>2.9027101500823807E-4</v>
      </c>
      <c r="D382" s="8">
        <v>402</v>
      </c>
      <c r="E382" s="8">
        <v>7.1</v>
      </c>
      <c r="F382" s="8">
        <v>-14247275</v>
      </c>
      <c r="G382">
        <f>COUNTIF(IMDB_Movies!A:A,'4. Best directors'!A382)</f>
        <v>1</v>
      </c>
    </row>
    <row r="383" spans="1:7" x14ac:dyDescent="0.45">
      <c r="A383" s="2" t="s">
        <v>1767</v>
      </c>
      <c r="B383" s="8">
        <v>7.1</v>
      </c>
      <c r="C383" s="3">
        <v>5.8054203001647615E-4</v>
      </c>
      <c r="D383" s="8">
        <v>324</v>
      </c>
      <c r="E383" s="8">
        <v>14.2</v>
      </c>
      <c r="F383" s="8">
        <v>-5973230</v>
      </c>
      <c r="G383">
        <f>COUNTIF(IMDB_Movies!A:A,'4. Best directors'!A383)</f>
        <v>2</v>
      </c>
    </row>
    <row r="384" spans="1:7" x14ac:dyDescent="0.45">
      <c r="A384" s="2" t="s">
        <v>1634</v>
      </c>
      <c r="B384" s="8">
        <v>7.1</v>
      </c>
      <c r="C384" s="3">
        <v>2.9027101500823807E-4</v>
      </c>
      <c r="D384" s="8">
        <v>402</v>
      </c>
      <c r="E384" s="8">
        <v>7.1</v>
      </c>
      <c r="F384" s="8">
        <v>2163911</v>
      </c>
      <c r="G384">
        <f>COUNTIF(IMDB_Movies!A:A,'4. Best directors'!A384)</f>
        <v>1</v>
      </c>
    </row>
    <row r="385" spans="1:7" x14ac:dyDescent="0.45">
      <c r="A385" s="2" t="s">
        <v>2111</v>
      </c>
      <c r="B385" s="8">
        <v>7.1</v>
      </c>
      <c r="C385" s="3">
        <v>2.9027101500823807E-4</v>
      </c>
      <c r="D385" s="8">
        <v>402</v>
      </c>
      <c r="E385" s="8">
        <v>7.1</v>
      </c>
      <c r="F385" s="8">
        <v>-3457140</v>
      </c>
      <c r="G385">
        <f>COUNTIF(IMDB_Movies!A:A,'4. Best directors'!A385)</f>
        <v>1</v>
      </c>
    </row>
    <row r="386" spans="1:7" x14ac:dyDescent="0.45">
      <c r="A386" s="2" t="s">
        <v>1857</v>
      </c>
      <c r="B386" s="8">
        <v>7.1</v>
      </c>
      <c r="C386" s="3">
        <v>2.9027101500823807E-4</v>
      </c>
      <c r="D386" s="8">
        <v>402</v>
      </c>
      <c r="E386" s="8">
        <v>7.1</v>
      </c>
      <c r="F386" s="8">
        <v>-2499804112</v>
      </c>
      <c r="G386">
        <f>COUNTIF(IMDB_Movies!A:A,'4. Best directors'!A386)</f>
        <v>1</v>
      </c>
    </row>
    <row r="387" spans="1:7" x14ac:dyDescent="0.45">
      <c r="A387" s="2" t="s">
        <v>2486</v>
      </c>
      <c r="B387" s="8">
        <v>7.1</v>
      </c>
      <c r="C387" s="3">
        <v>2.9027101500823807E-4</v>
      </c>
      <c r="D387" s="8">
        <v>402</v>
      </c>
      <c r="E387" s="8">
        <v>7.1</v>
      </c>
      <c r="F387" s="8">
        <v>-348611</v>
      </c>
      <c r="G387">
        <f>COUNTIF(IMDB_Movies!A:A,'4. Best directors'!A387)</f>
        <v>1</v>
      </c>
    </row>
    <row r="388" spans="1:7" x14ac:dyDescent="0.45">
      <c r="A388" s="2" t="s">
        <v>1129</v>
      </c>
      <c r="B388" s="8">
        <v>7.1</v>
      </c>
      <c r="C388" s="3">
        <v>2.9027101500823807E-4</v>
      </c>
      <c r="D388" s="8">
        <v>402</v>
      </c>
      <c r="E388" s="8">
        <v>7.1</v>
      </c>
      <c r="F388" s="8">
        <v>-468168</v>
      </c>
      <c r="G388">
        <f>COUNTIF(IMDB_Movies!A:A,'4. Best directors'!A388)</f>
        <v>1</v>
      </c>
    </row>
    <row r="389" spans="1:7" x14ac:dyDescent="0.45">
      <c r="A389" s="2" t="s">
        <v>1850</v>
      </c>
      <c r="B389" s="8">
        <v>7.1</v>
      </c>
      <c r="C389" s="3">
        <v>2.9027101500823807E-4</v>
      </c>
      <c r="D389" s="8">
        <v>402</v>
      </c>
      <c r="E389" s="8">
        <v>7.1</v>
      </c>
      <c r="F389" s="8">
        <v>-10220716</v>
      </c>
      <c r="G389">
        <f>COUNTIF(IMDB_Movies!A:A,'4. Best directors'!A389)</f>
        <v>1</v>
      </c>
    </row>
    <row r="390" spans="1:7" x14ac:dyDescent="0.45">
      <c r="A390" s="2" t="s">
        <v>1793</v>
      </c>
      <c r="B390" s="8">
        <v>7.1</v>
      </c>
      <c r="C390" s="3">
        <v>5.8054203001647615E-4</v>
      </c>
      <c r="D390" s="8">
        <v>324</v>
      </c>
      <c r="E390" s="8">
        <v>14.2</v>
      </c>
      <c r="F390" s="8">
        <v>-8011117</v>
      </c>
      <c r="G390">
        <f>COUNTIF(IMDB_Movies!A:A,'4. Best directors'!A390)</f>
        <v>2</v>
      </c>
    </row>
    <row r="391" spans="1:7" x14ac:dyDescent="0.45">
      <c r="A391" s="2" t="s">
        <v>2112</v>
      </c>
      <c r="B391" s="8">
        <v>7.1</v>
      </c>
      <c r="C391" s="3">
        <v>2.9027101500823807E-4</v>
      </c>
      <c r="D391" s="8">
        <v>402</v>
      </c>
      <c r="E391" s="8">
        <v>7.1</v>
      </c>
      <c r="F391" s="8">
        <v>-188094481</v>
      </c>
      <c r="G391">
        <f>COUNTIF(IMDB_Movies!A:A,'4. Best directors'!A391)</f>
        <v>1</v>
      </c>
    </row>
    <row r="392" spans="1:7" x14ac:dyDescent="0.45">
      <c r="A392" s="2" t="s">
        <v>1059</v>
      </c>
      <c r="B392" s="8">
        <v>7.1</v>
      </c>
      <c r="C392" s="3">
        <v>2.9027101500823807E-4</v>
      </c>
      <c r="D392" s="8">
        <v>402</v>
      </c>
      <c r="E392" s="8">
        <v>7.1</v>
      </c>
      <c r="F392" s="8">
        <v>-39871022</v>
      </c>
      <c r="G392">
        <f>COUNTIF(IMDB_Movies!A:A,'4. Best directors'!A392)</f>
        <v>1</v>
      </c>
    </row>
    <row r="393" spans="1:7" x14ac:dyDescent="0.45">
      <c r="A393" s="2" t="s">
        <v>2303</v>
      </c>
      <c r="B393" s="8">
        <v>7.1</v>
      </c>
      <c r="C393" s="3">
        <v>2.9027101500823807E-4</v>
      </c>
      <c r="D393" s="8">
        <v>402</v>
      </c>
      <c r="E393" s="8">
        <v>7.1</v>
      </c>
      <c r="F393" s="8">
        <v>-2400149</v>
      </c>
      <c r="G393">
        <f>COUNTIF(IMDB_Movies!A:A,'4. Best directors'!A393)</f>
        <v>1</v>
      </c>
    </row>
    <row r="394" spans="1:7" x14ac:dyDescent="0.45">
      <c r="A394" s="2" t="s">
        <v>1421</v>
      </c>
      <c r="B394" s="8">
        <v>7.1</v>
      </c>
      <c r="C394" s="3">
        <v>2.9027101500823807E-4</v>
      </c>
      <c r="D394" s="8">
        <v>402</v>
      </c>
      <c r="E394" s="8">
        <v>7.1</v>
      </c>
      <c r="F394" s="8">
        <v>-18309470</v>
      </c>
      <c r="G394">
        <f>COUNTIF(IMDB_Movies!A:A,'4. Best directors'!A394)</f>
        <v>1</v>
      </c>
    </row>
    <row r="395" spans="1:7" x14ac:dyDescent="0.45">
      <c r="A395" s="2" t="s">
        <v>2540</v>
      </c>
      <c r="B395" s="8">
        <v>7.1</v>
      </c>
      <c r="C395" s="3">
        <v>2.9027101500823807E-4</v>
      </c>
      <c r="D395" s="8">
        <v>402</v>
      </c>
      <c r="E395" s="8">
        <v>7.1</v>
      </c>
      <c r="F395" s="8">
        <v>-144142</v>
      </c>
      <c r="G395">
        <f>COUNTIF(IMDB_Movies!A:A,'4. Best directors'!A395)</f>
        <v>1</v>
      </c>
    </row>
    <row r="396" spans="1:7" x14ac:dyDescent="0.45">
      <c r="A396" s="2" t="s">
        <v>2227</v>
      </c>
      <c r="B396" s="8">
        <v>7.1</v>
      </c>
      <c r="C396" s="3">
        <v>2.9027101500823807E-4</v>
      </c>
      <c r="D396" s="8">
        <v>402</v>
      </c>
      <c r="E396" s="8">
        <v>7.1</v>
      </c>
      <c r="F396" s="8">
        <v>-744000</v>
      </c>
      <c r="G396">
        <f>COUNTIF(IMDB_Movies!A:A,'4. Best directors'!A396)</f>
        <v>1</v>
      </c>
    </row>
    <row r="397" spans="1:7" x14ac:dyDescent="0.45">
      <c r="A397" s="2" t="s">
        <v>437</v>
      </c>
      <c r="B397" s="8">
        <v>7.1</v>
      </c>
      <c r="C397" s="3">
        <v>2.9027101500823807E-4</v>
      </c>
      <c r="D397" s="8">
        <v>402</v>
      </c>
      <c r="E397" s="8">
        <v>7.1</v>
      </c>
      <c r="F397" s="8">
        <v>-53559509</v>
      </c>
      <c r="G397">
        <f>COUNTIF(IMDB_Movies!A:A,'4. Best directors'!A397)</f>
        <v>1</v>
      </c>
    </row>
    <row r="398" spans="1:7" x14ac:dyDescent="0.45">
      <c r="A398" s="2" t="s">
        <v>1227</v>
      </c>
      <c r="B398" s="8">
        <v>7.1</v>
      </c>
      <c r="C398" s="3">
        <v>2.9027101500823807E-4</v>
      </c>
      <c r="D398" s="8">
        <v>402</v>
      </c>
      <c r="E398" s="8">
        <v>7.1</v>
      </c>
      <c r="F398" s="8">
        <v>1743332</v>
      </c>
      <c r="G398">
        <f>COUNTIF(IMDB_Movies!A:A,'4. Best directors'!A398)</f>
        <v>1</v>
      </c>
    </row>
    <row r="399" spans="1:7" x14ac:dyDescent="0.45">
      <c r="A399" s="2" t="s">
        <v>1448</v>
      </c>
      <c r="B399" s="8">
        <v>7.1</v>
      </c>
      <c r="C399" s="3">
        <v>2.9027101500823807E-4</v>
      </c>
      <c r="D399" s="8">
        <v>402</v>
      </c>
      <c r="E399" s="8">
        <v>7.1</v>
      </c>
      <c r="F399" s="8">
        <v>4104113</v>
      </c>
      <c r="G399">
        <f>COUNTIF(IMDB_Movies!A:A,'4. Best directors'!A399)</f>
        <v>1</v>
      </c>
    </row>
    <row r="400" spans="1:7" x14ac:dyDescent="0.45">
      <c r="A400" s="2" t="s">
        <v>2350</v>
      </c>
      <c r="B400" s="8">
        <v>7.1</v>
      </c>
      <c r="C400" s="3">
        <v>2.9027101500823807E-4</v>
      </c>
      <c r="D400" s="8">
        <v>402</v>
      </c>
      <c r="E400" s="8">
        <v>7.1</v>
      </c>
      <c r="F400" s="8">
        <v>2700000</v>
      </c>
      <c r="G400">
        <f>COUNTIF(IMDB_Movies!A:A,'4. Best directors'!A400)</f>
        <v>1</v>
      </c>
    </row>
    <row r="401" spans="1:7" x14ac:dyDescent="0.45">
      <c r="A401" s="2" t="s">
        <v>2056</v>
      </c>
      <c r="B401" s="8">
        <v>7.1</v>
      </c>
      <c r="C401" s="3">
        <v>2.9027101500823807E-4</v>
      </c>
      <c r="D401" s="8">
        <v>402</v>
      </c>
      <c r="E401" s="8">
        <v>7.1</v>
      </c>
      <c r="F401" s="8">
        <v>-6617054</v>
      </c>
      <c r="G401">
        <f>COUNTIF(IMDB_Movies!A:A,'4. Best directors'!A401)</f>
        <v>1</v>
      </c>
    </row>
    <row r="402" spans="1:7" x14ac:dyDescent="0.45">
      <c r="A402" s="2" t="s">
        <v>1938</v>
      </c>
      <c r="B402" s="8">
        <v>7.1</v>
      </c>
      <c r="C402" s="3">
        <v>2.9027101500823807E-4</v>
      </c>
      <c r="D402" s="8">
        <v>402</v>
      </c>
      <c r="E402" s="8">
        <v>7.1</v>
      </c>
      <c r="F402" s="8">
        <v>-6958197</v>
      </c>
      <c r="G402">
        <f>COUNTIF(IMDB_Movies!A:A,'4. Best directors'!A402)</f>
        <v>1</v>
      </c>
    </row>
    <row r="403" spans="1:7" x14ac:dyDescent="0.45">
      <c r="A403" s="2" t="s">
        <v>903</v>
      </c>
      <c r="B403" s="8">
        <v>7.0875000000000004</v>
      </c>
      <c r="C403" s="3">
        <v>2.3180797959108592E-3</v>
      </c>
      <c r="D403" s="8">
        <v>40</v>
      </c>
      <c r="E403" s="8">
        <v>56.7</v>
      </c>
      <c r="F403" s="8">
        <v>27776705</v>
      </c>
      <c r="G403">
        <f>COUNTIF(IMDB_Movies!A:A,'4. Best directors'!A403)</f>
        <v>8</v>
      </c>
    </row>
    <row r="404" spans="1:7" x14ac:dyDescent="0.45">
      <c r="A404" s="2" t="s">
        <v>296</v>
      </c>
      <c r="B404" s="8">
        <v>7.083333333333333</v>
      </c>
      <c r="C404" s="3">
        <v>1.737537765894383E-3</v>
      </c>
      <c r="D404" s="8">
        <v>85</v>
      </c>
      <c r="E404" s="8">
        <v>42.5</v>
      </c>
      <c r="F404" s="8">
        <v>-86264220</v>
      </c>
      <c r="G404">
        <f>COUNTIF(IMDB_Movies!A:A,'4. Best directors'!A404)</f>
        <v>6</v>
      </c>
    </row>
    <row r="405" spans="1:7" x14ac:dyDescent="0.45">
      <c r="A405" s="2" t="s">
        <v>74</v>
      </c>
      <c r="B405" s="8">
        <v>7.0750000000000002</v>
      </c>
      <c r="C405" s="3">
        <v>1.1569957358779069E-3</v>
      </c>
      <c r="D405" s="8">
        <v>160</v>
      </c>
      <c r="E405" s="8">
        <v>28.3</v>
      </c>
      <c r="F405" s="8">
        <v>-3910445</v>
      </c>
      <c r="G405">
        <f>COUNTIF(IMDB_Movies!A:A,'4. Best directors'!A405)</f>
        <v>4</v>
      </c>
    </row>
    <row r="406" spans="1:7" x14ac:dyDescent="0.45">
      <c r="A406" s="2" t="s">
        <v>260</v>
      </c>
      <c r="B406" s="8">
        <v>7.0749999999999993</v>
      </c>
      <c r="C406" s="3">
        <v>2.3139914717558133E-3</v>
      </c>
      <c r="D406" s="8">
        <v>41</v>
      </c>
      <c r="E406" s="8">
        <v>56.599999999999994</v>
      </c>
      <c r="F406" s="8">
        <v>122390748</v>
      </c>
      <c r="G406">
        <f>COUNTIF(IMDB_Movies!A:A,'4. Best directors'!A406)</f>
        <v>8</v>
      </c>
    </row>
    <row r="407" spans="1:7" x14ac:dyDescent="0.45">
      <c r="A407" s="2" t="s">
        <v>998</v>
      </c>
      <c r="B407" s="8">
        <v>7.0749999999999993</v>
      </c>
      <c r="C407" s="3">
        <v>1.1569957358779066E-3</v>
      </c>
      <c r="D407" s="8">
        <v>161</v>
      </c>
      <c r="E407" s="8">
        <v>28.299999999999997</v>
      </c>
      <c r="F407" s="8">
        <v>69183029</v>
      </c>
      <c r="G407">
        <f>COUNTIF(IMDB_Movies!A:A,'4. Best directors'!A407)</f>
        <v>4</v>
      </c>
    </row>
    <row r="408" spans="1:7" x14ac:dyDescent="0.45">
      <c r="A408" s="2" t="s">
        <v>470</v>
      </c>
      <c r="B408" s="8">
        <v>7.0666666666666664</v>
      </c>
      <c r="C408" s="3">
        <v>8.6672472086966857E-4</v>
      </c>
      <c r="D408" s="8">
        <v>247</v>
      </c>
      <c r="E408" s="8">
        <v>21.2</v>
      </c>
      <c r="F408" s="8">
        <v>35821015</v>
      </c>
      <c r="G408">
        <f>COUNTIF(IMDB_Movies!A:A,'4. Best directors'!A408)</f>
        <v>3</v>
      </c>
    </row>
    <row r="409" spans="1:7" x14ac:dyDescent="0.45">
      <c r="A409" s="2" t="s">
        <v>1443</v>
      </c>
      <c r="B409" s="8">
        <v>7.0666666666666664</v>
      </c>
      <c r="C409" s="3">
        <v>8.6672472086966857E-4</v>
      </c>
      <c r="D409" s="8">
        <v>247</v>
      </c>
      <c r="E409" s="8">
        <v>21.2</v>
      </c>
      <c r="F409" s="8">
        <v>33365146</v>
      </c>
      <c r="G409">
        <f>COUNTIF(IMDB_Movies!A:A,'4. Best directors'!A409)</f>
        <v>3</v>
      </c>
    </row>
    <row r="410" spans="1:7" x14ac:dyDescent="0.45">
      <c r="A410" s="2" t="s">
        <v>868</v>
      </c>
      <c r="B410" s="8">
        <v>7.06</v>
      </c>
      <c r="C410" s="3">
        <v>1.4431784267310991E-3</v>
      </c>
      <c r="D410" s="8">
        <v>114</v>
      </c>
      <c r="E410" s="8">
        <v>35.299999999999997</v>
      </c>
      <c r="F410" s="8">
        <v>-52207048</v>
      </c>
      <c r="G410">
        <f>COUNTIF(IMDB_Movies!A:A,'4. Best directors'!A410)</f>
        <v>5</v>
      </c>
    </row>
    <row r="411" spans="1:7" x14ac:dyDescent="0.45">
      <c r="A411" s="2" t="s">
        <v>356</v>
      </c>
      <c r="B411" s="8">
        <v>7.05</v>
      </c>
      <c r="C411" s="3">
        <v>5.764537058614306E-4</v>
      </c>
      <c r="D411" s="8">
        <v>325</v>
      </c>
      <c r="E411" s="8">
        <v>14.1</v>
      </c>
      <c r="F411" s="8">
        <v>-4455153</v>
      </c>
      <c r="G411">
        <f>COUNTIF(IMDB_Movies!A:A,'4. Best directors'!A411)</f>
        <v>2</v>
      </c>
    </row>
    <row r="412" spans="1:7" x14ac:dyDescent="0.45">
      <c r="A412" s="2" t="s">
        <v>381</v>
      </c>
      <c r="B412" s="8">
        <v>7.05</v>
      </c>
      <c r="C412" s="3">
        <v>1.1529074117228612E-3</v>
      </c>
      <c r="D412" s="8">
        <v>162</v>
      </c>
      <c r="E412" s="8">
        <v>28.2</v>
      </c>
      <c r="F412" s="8">
        <v>246253540</v>
      </c>
      <c r="G412">
        <f>COUNTIF(IMDB_Movies!A:A,'4. Best directors'!A412)</f>
        <v>4</v>
      </c>
    </row>
    <row r="413" spans="1:7" x14ac:dyDescent="0.45">
      <c r="A413" s="2" t="s">
        <v>56</v>
      </c>
      <c r="B413" s="8">
        <v>7.05</v>
      </c>
      <c r="C413" s="3">
        <v>4.0351759410300137E-3</v>
      </c>
      <c r="D413" s="8">
        <v>8</v>
      </c>
      <c r="E413" s="8">
        <v>98.7</v>
      </c>
      <c r="F413" s="8">
        <v>610078534</v>
      </c>
      <c r="G413">
        <f>COUNTIF(IMDB_Movies!A:A,'4. Best directors'!A413)</f>
        <v>14</v>
      </c>
    </row>
    <row r="414" spans="1:7" x14ac:dyDescent="0.45">
      <c r="A414" s="2" t="s">
        <v>1664</v>
      </c>
      <c r="B414" s="8">
        <v>7.05</v>
      </c>
      <c r="C414" s="3">
        <v>5.764537058614306E-4</v>
      </c>
      <c r="D414" s="8">
        <v>325</v>
      </c>
      <c r="E414" s="8">
        <v>14.1</v>
      </c>
      <c r="F414" s="8">
        <v>-23547842</v>
      </c>
      <c r="G414">
        <f>COUNTIF(IMDB_Movies!A:A,'4. Best directors'!A414)</f>
        <v>2</v>
      </c>
    </row>
    <row r="415" spans="1:7" x14ac:dyDescent="0.45">
      <c r="A415" s="2" t="s">
        <v>771</v>
      </c>
      <c r="B415" s="8">
        <v>7.0333333333333341</v>
      </c>
      <c r="C415" s="3">
        <v>8.6263639671462313E-4</v>
      </c>
      <c r="D415" s="8">
        <v>248</v>
      </c>
      <c r="E415" s="8">
        <v>21.1</v>
      </c>
      <c r="F415" s="8">
        <v>-47372796</v>
      </c>
      <c r="G415">
        <f>COUNTIF(IMDB_Movies!A:A,'4. Best directors'!A415)</f>
        <v>3</v>
      </c>
    </row>
    <row r="416" spans="1:7" x14ac:dyDescent="0.45">
      <c r="A416" s="2" t="s">
        <v>1164</v>
      </c>
      <c r="B416" s="8">
        <v>7.0333333333333341</v>
      </c>
      <c r="C416" s="3">
        <v>8.6263639671462313E-4</v>
      </c>
      <c r="D416" s="8">
        <v>248</v>
      </c>
      <c r="E416" s="8">
        <v>21.1</v>
      </c>
      <c r="F416" s="8">
        <v>95420607</v>
      </c>
      <c r="G416">
        <f>COUNTIF(IMDB_Movies!A:A,'4. Best directors'!A416)</f>
        <v>3</v>
      </c>
    </row>
    <row r="417" spans="1:7" x14ac:dyDescent="0.45">
      <c r="A417" s="2" t="s">
        <v>167</v>
      </c>
      <c r="B417" s="8">
        <v>7.0333333333333341</v>
      </c>
      <c r="C417" s="3">
        <v>8.6263639671462313E-4</v>
      </c>
      <c r="D417" s="8">
        <v>248</v>
      </c>
      <c r="E417" s="8">
        <v>21.1</v>
      </c>
      <c r="F417" s="8">
        <v>62582373</v>
      </c>
      <c r="G417">
        <f>COUNTIF(IMDB_Movies!A:A,'4. Best directors'!A417)</f>
        <v>3</v>
      </c>
    </row>
    <row r="418" spans="1:7" x14ac:dyDescent="0.45">
      <c r="A418" s="2" t="s">
        <v>798</v>
      </c>
      <c r="B418" s="8">
        <v>7.0333333333333341</v>
      </c>
      <c r="C418" s="3">
        <v>8.6263639671462313E-4</v>
      </c>
      <c r="D418" s="8">
        <v>248</v>
      </c>
      <c r="E418" s="8">
        <v>21.1</v>
      </c>
      <c r="F418" s="8">
        <v>31352817</v>
      </c>
      <c r="G418">
        <f>COUNTIF(IMDB_Movies!A:A,'4. Best directors'!A418)</f>
        <v>3</v>
      </c>
    </row>
    <row r="419" spans="1:7" x14ac:dyDescent="0.45">
      <c r="A419" s="2" t="s">
        <v>2040</v>
      </c>
      <c r="B419" s="8">
        <v>7.0250000000000004</v>
      </c>
      <c r="C419" s="3">
        <v>1.1488190875678156E-3</v>
      </c>
      <c r="D419" s="8">
        <v>163</v>
      </c>
      <c r="E419" s="8">
        <v>28.1</v>
      </c>
      <c r="F419" s="8">
        <v>121100000</v>
      </c>
      <c r="G419">
        <f>COUNTIF(IMDB_Movies!A:A,'4. Best directors'!A419)</f>
        <v>4</v>
      </c>
    </row>
    <row r="420" spans="1:7" x14ac:dyDescent="0.45">
      <c r="A420" s="2" t="s">
        <v>657</v>
      </c>
      <c r="B420" s="8">
        <v>7.0181818181818185</v>
      </c>
      <c r="C420" s="3">
        <v>3.1561862476952086E-3</v>
      </c>
      <c r="D420" s="8">
        <v>18</v>
      </c>
      <c r="E420" s="8">
        <v>77.2</v>
      </c>
      <c r="F420" s="8">
        <v>211997333</v>
      </c>
      <c r="G420">
        <f>COUNTIF(IMDB_Movies!A:A,'4. Best directors'!A420)</f>
        <v>11</v>
      </c>
    </row>
    <row r="421" spans="1:7" x14ac:dyDescent="0.45">
      <c r="A421" s="2" t="s">
        <v>55</v>
      </c>
      <c r="B421" s="8">
        <v>7.0166666666666666</v>
      </c>
      <c r="C421" s="3">
        <v>1.7211844692742006E-3</v>
      </c>
      <c r="D421" s="8">
        <v>86</v>
      </c>
      <c r="E421" s="8">
        <v>42.1</v>
      </c>
      <c r="F421" s="8">
        <v>581736406</v>
      </c>
      <c r="G421">
        <f>COUNTIF(IMDB_Movies!A:A,'4. Best directors'!A421)</f>
        <v>6</v>
      </c>
    </row>
    <row r="422" spans="1:7" x14ac:dyDescent="0.45">
      <c r="A422" s="2" t="s">
        <v>1465</v>
      </c>
      <c r="B422" s="8">
        <v>7</v>
      </c>
      <c r="C422" s="3">
        <v>5.7236538170638495E-4</v>
      </c>
      <c r="D422" s="8">
        <v>326</v>
      </c>
      <c r="E422" s="8">
        <v>14</v>
      </c>
      <c r="F422" s="8">
        <v>31944030</v>
      </c>
      <c r="G422">
        <f>COUNTIF(IMDB_Movies!A:A,'4. Best directors'!A422)</f>
        <v>2</v>
      </c>
    </row>
    <row r="423" spans="1:7" x14ac:dyDescent="0.45">
      <c r="A423" s="2" t="s">
        <v>2408</v>
      </c>
      <c r="B423" s="8">
        <v>7</v>
      </c>
      <c r="C423" s="3">
        <v>2.8618269085319248E-4</v>
      </c>
      <c r="D423" s="8">
        <v>403</v>
      </c>
      <c r="E423" s="8">
        <v>7</v>
      </c>
      <c r="F423" s="8">
        <v>13564027</v>
      </c>
      <c r="G423">
        <f>COUNTIF(IMDB_Movies!A:A,'4. Best directors'!A423)</f>
        <v>1</v>
      </c>
    </row>
    <row r="424" spans="1:7" x14ac:dyDescent="0.45">
      <c r="A424" s="2" t="s">
        <v>2390</v>
      </c>
      <c r="B424" s="8">
        <v>7</v>
      </c>
      <c r="C424" s="3">
        <v>2.8618269085319248E-4</v>
      </c>
      <c r="D424" s="8">
        <v>403</v>
      </c>
      <c r="E424" s="8">
        <v>7</v>
      </c>
      <c r="F424" s="8">
        <v>-1288722</v>
      </c>
      <c r="G424">
        <f>COUNTIF(IMDB_Movies!A:A,'4. Best directors'!A424)</f>
        <v>1</v>
      </c>
    </row>
    <row r="425" spans="1:7" x14ac:dyDescent="0.45">
      <c r="A425" s="2" t="s">
        <v>2294</v>
      </c>
      <c r="B425" s="8">
        <v>7</v>
      </c>
      <c r="C425" s="3">
        <v>2.8618269085319248E-4</v>
      </c>
      <c r="D425" s="8">
        <v>403</v>
      </c>
      <c r="E425" s="8">
        <v>7</v>
      </c>
      <c r="F425" s="8">
        <v>-1217916</v>
      </c>
      <c r="G425">
        <f>COUNTIF(IMDB_Movies!A:A,'4. Best directors'!A425)</f>
        <v>1</v>
      </c>
    </row>
    <row r="426" spans="1:7" x14ac:dyDescent="0.45">
      <c r="A426" s="2" t="s">
        <v>668</v>
      </c>
      <c r="B426" s="8">
        <v>7</v>
      </c>
      <c r="C426" s="3">
        <v>2.8618269085319248E-4</v>
      </c>
      <c r="D426" s="8">
        <v>403</v>
      </c>
      <c r="E426" s="8">
        <v>7</v>
      </c>
      <c r="F426" s="8">
        <v>31217900</v>
      </c>
      <c r="G426">
        <f>COUNTIF(IMDB_Movies!A:A,'4. Best directors'!A426)</f>
        <v>1</v>
      </c>
    </row>
    <row r="427" spans="1:7" x14ac:dyDescent="0.45">
      <c r="A427" s="2" t="s">
        <v>863</v>
      </c>
      <c r="B427" s="8">
        <v>7</v>
      </c>
      <c r="C427" s="3">
        <v>1.1447307634127699E-3</v>
      </c>
      <c r="D427" s="8">
        <v>164</v>
      </c>
      <c r="E427" s="8">
        <v>28</v>
      </c>
      <c r="F427" s="8">
        <v>-65361541</v>
      </c>
      <c r="G427">
        <f>COUNTIF(IMDB_Movies!A:A,'4. Best directors'!A427)</f>
        <v>4</v>
      </c>
    </row>
    <row r="428" spans="1:7" x14ac:dyDescent="0.45">
      <c r="A428" s="2" t="s">
        <v>2061</v>
      </c>
      <c r="B428" s="8">
        <v>7</v>
      </c>
      <c r="C428" s="3">
        <v>2.8618269085319248E-4</v>
      </c>
      <c r="D428" s="8">
        <v>403</v>
      </c>
      <c r="E428" s="8">
        <v>7</v>
      </c>
      <c r="F428" s="8">
        <v>-6750474</v>
      </c>
      <c r="G428">
        <f>COUNTIF(IMDB_Movies!A:A,'4. Best directors'!A428)</f>
        <v>1</v>
      </c>
    </row>
    <row r="429" spans="1:7" x14ac:dyDescent="0.45">
      <c r="A429" s="2" t="s">
        <v>49</v>
      </c>
      <c r="B429" s="8">
        <v>7</v>
      </c>
      <c r="C429" s="3">
        <v>1.1447307634127699E-3</v>
      </c>
      <c r="D429" s="8">
        <v>164</v>
      </c>
      <c r="E429" s="8">
        <v>28</v>
      </c>
      <c r="F429" s="8">
        <v>256882536</v>
      </c>
      <c r="G429">
        <f>COUNTIF(IMDB_Movies!A:A,'4. Best directors'!A429)</f>
        <v>4</v>
      </c>
    </row>
    <row r="430" spans="1:7" x14ac:dyDescent="0.45">
      <c r="A430" s="2" t="s">
        <v>52</v>
      </c>
      <c r="B430" s="8">
        <v>7</v>
      </c>
      <c r="C430" s="3">
        <v>5.7236538170638495E-4</v>
      </c>
      <c r="D430" s="8">
        <v>326</v>
      </c>
      <c r="E430" s="8">
        <v>14</v>
      </c>
      <c r="F430" s="8">
        <v>505435063</v>
      </c>
      <c r="G430">
        <f>COUNTIF(IMDB_Movies!A:A,'4. Best directors'!A430)</f>
        <v>2</v>
      </c>
    </row>
    <row r="431" spans="1:7" x14ac:dyDescent="0.45">
      <c r="A431" s="2" t="s">
        <v>687</v>
      </c>
      <c r="B431" s="8">
        <v>7</v>
      </c>
      <c r="C431" s="3">
        <v>2.8618269085319248E-4</v>
      </c>
      <c r="D431" s="8">
        <v>403</v>
      </c>
      <c r="E431" s="8">
        <v>7</v>
      </c>
      <c r="F431" s="8">
        <v>-4005443</v>
      </c>
      <c r="G431">
        <f>COUNTIF(IMDB_Movies!A:A,'4. Best directors'!A431)</f>
        <v>1</v>
      </c>
    </row>
    <row r="432" spans="1:7" x14ac:dyDescent="0.45">
      <c r="A432" s="2" t="s">
        <v>2520</v>
      </c>
      <c r="B432" s="8">
        <v>7</v>
      </c>
      <c r="C432" s="3">
        <v>2.8618269085319248E-4</v>
      </c>
      <c r="D432" s="8">
        <v>403</v>
      </c>
      <c r="E432" s="8">
        <v>7</v>
      </c>
      <c r="F432" s="8">
        <v>-46866</v>
      </c>
      <c r="G432">
        <f>COUNTIF(IMDB_Movies!A:A,'4. Best directors'!A432)</f>
        <v>1</v>
      </c>
    </row>
    <row r="433" spans="1:7" x14ac:dyDescent="0.45">
      <c r="A433" s="2" t="s">
        <v>1546</v>
      </c>
      <c r="B433" s="8">
        <v>7</v>
      </c>
      <c r="C433" s="3">
        <v>2.8618269085319248E-4</v>
      </c>
      <c r="D433" s="8">
        <v>403</v>
      </c>
      <c r="E433" s="8">
        <v>7</v>
      </c>
      <c r="F433" s="8">
        <v>-17754000</v>
      </c>
      <c r="G433">
        <f>COUNTIF(IMDB_Movies!A:A,'4. Best directors'!A433)</f>
        <v>1</v>
      </c>
    </row>
    <row r="434" spans="1:7" x14ac:dyDescent="0.45">
      <c r="A434" s="2" t="s">
        <v>2237</v>
      </c>
      <c r="B434" s="8">
        <v>7</v>
      </c>
      <c r="C434" s="3">
        <v>2.8618269085319248E-4</v>
      </c>
      <c r="D434" s="8">
        <v>403</v>
      </c>
      <c r="E434" s="8">
        <v>7</v>
      </c>
      <c r="F434" s="8">
        <v>-19647348</v>
      </c>
      <c r="G434">
        <f>COUNTIF(IMDB_Movies!A:A,'4. Best directors'!A434)</f>
        <v>1</v>
      </c>
    </row>
    <row r="435" spans="1:7" x14ac:dyDescent="0.45">
      <c r="A435" s="2" t="s">
        <v>1971</v>
      </c>
      <c r="B435" s="8">
        <v>7</v>
      </c>
      <c r="C435" s="3">
        <v>2.8618269085319248E-4</v>
      </c>
      <c r="D435" s="8">
        <v>403</v>
      </c>
      <c r="E435" s="8">
        <v>7</v>
      </c>
      <c r="F435" s="8">
        <v>8938179</v>
      </c>
      <c r="G435">
        <f>COUNTIF(IMDB_Movies!A:A,'4. Best directors'!A435)</f>
        <v>1</v>
      </c>
    </row>
    <row r="436" spans="1:7" x14ac:dyDescent="0.45">
      <c r="A436" s="2" t="s">
        <v>2538</v>
      </c>
      <c r="B436" s="8">
        <v>7</v>
      </c>
      <c r="C436" s="3">
        <v>2.8618269085319248E-4</v>
      </c>
      <c r="D436" s="8">
        <v>403</v>
      </c>
      <c r="E436" s="8">
        <v>7</v>
      </c>
      <c r="F436" s="8">
        <v>-145086</v>
      </c>
      <c r="G436">
        <f>COUNTIF(IMDB_Movies!A:A,'4. Best directors'!A436)</f>
        <v>1</v>
      </c>
    </row>
    <row r="437" spans="1:7" x14ac:dyDescent="0.45">
      <c r="A437" s="2" t="s">
        <v>550</v>
      </c>
      <c r="B437" s="8">
        <v>7</v>
      </c>
      <c r="C437" s="3">
        <v>8.5854807255957748E-4</v>
      </c>
      <c r="D437" s="8">
        <v>249</v>
      </c>
      <c r="E437" s="8">
        <v>21</v>
      </c>
      <c r="F437" s="8">
        <v>-8357345</v>
      </c>
      <c r="G437">
        <f>COUNTIF(IMDB_Movies!A:A,'4. Best directors'!A437)</f>
        <v>3</v>
      </c>
    </row>
    <row r="438" spans="1:7" x14ac:dyDescent="0.45">
      <c r="A438" s="2" t="s">
        <v>1841</v>
      </c>
      <c r="B438" s="8">
        <v>7</v>
      </c>
      <c r="C438" s="3">
        <v>2.8618269085319248E-4</v>
      </c>
      <c r="D438" s="8">
        <v>403</v>
      </c>
      <c r="E438" s="8">
        <v>7</v>
      </c>
      <c r="F438" s="8">
        <v>-3865783</v>
      </c>
      <c r="G438">
        <f>COUNTIF(IMDB_Movies!A:A,'4. Best directors'!A438)</f>
        <v>1</v>
      </c>
    </row>
    <row r="439" spans="1:7" x14ac:dyDescent="0.45">
      <c r="A439" s="2" t="s">
        <v>2224</v>
      </c>
      <c r="B439" s="8">
        <v>7</v>
      </c>
      <c r="C439" s="3">
        <v>2.8618269085319248E-4</v>
      </c>
      <c r="D439" s="8">
        <v>403</v>
      </c>
      <c r="E439" s="8">
        <v>7</v>
      </c>
      <c r="F439" s="8">
        <v>4231215</v>
      </c>
      <c r="G439">
        <f>COUNTIF(IMDB_Movies!A:A,'4. Best directors'!A439)</f>
        <v>1</v>
      </c>
    </row>
    <row r="440" spans="1:7" x14ac:dyDescent="0.45">
      <c r="A440" s="2" t="s">
        <v>1674</v>
      </c>
      <c r="B440" s="8">
        <v>7</v>
      </c>
      <c r="C440" s="3">
        <v>5.7236538170638495E-4</v>
      </c>
      <c r="D440" s="8">
        <v>326</v>
      </c>
      <c r="E440" s="8">
        <v>14</v>
      </c>
      <c r="F440" s="8">
        <v>20511989</v>
      </c>
      <c r="G440">
        <f>COUNTIF(IMDB_Movies!A:A,'4. Best directors'!A440)</f>
        <v>2</v>
      </c>
    </row>
    <row r="441" spans="1:7" x14ac:dyDescent="0.45">
      <c r="A441" s="2" t="s">
        <v>1930</v>
      </c>
      <c r="B441" s="8">
        <v>7</v>
      </c>
      <c r="C441" s="3">
        <v>2.8618269085319248E-4</v>
      </c>
      <c r="D441" s="8">
        <v>403</v>
      </c>
      <c r="E441" s="8">
        <v>7</v>
      </c>
      <c r="F441" s="8">
        <v>-9441786</v>
      </c>
      <c r="G441">
        <f>COUNTIF(IMDB_Movies!A:A,'4. Best directors'!A441)</f>
        <v>1</v>
      </c>
    </row>
    <row r="442" spans="1:7" x14ac:dyDescent="0.45">
      <c r="A442" s="2" t="s">
        <v>2417</v>
      </c>
      <c r="B442" s="8">
        <v>7</v>
      </c>
      <c r="C442" s="3">
        <v>2.8618269085319248E-4</v>
      </c>
      <c r="D442" s="8">
        <v>403</v>
      </c>
      <c r="E442" s="8">
        <v>7</v>
      </c>
      <c r="F442" s="8">
        <v>744858</v>
      </c>
      <c r="G442">
        <f>COUNTIF(IMDB_Movies!A:A,'4. Best directors'!A442)</f>
        <v>1</v>
      </c>
    </row>
    <row r="443" spans="1:7" x14ac:dyDescent="0.45">
      <c r="A443" s="2" t="s">
        <v>1758</v>
      </c>
      <c r="B443" s="8">
        <v>7</v>
      </c>
      <c r="C443" s="3">
        <v>2.8618269085319248E-4</v>
      </c>
      <c r="D443" s="8">
        <v>403</v>
      </c>
      <c r="E443" s="8">
        <v>7</v>
      </c>
      <c r="F443" s="8">
        <v>-2795501</v>
      </c>
      <c r="G443">
        <f>COUNTIF(IMDB_Movies!A:A,'4. Best directors'!A443)</f>
        <v>1</v>
      </c>
    </row>
    <row r="444" spans="1:7" x14ac:dyDescent="0.45">
      <c r="A444" s="2" t="s">
        <v>1493</v>
      </c>
      <c r="B444" s="8">
        <v>7</v>
      </c>
      <c r="C444" s="3">
        <v>2.8618269085319248E-4</v>
      </c>
      <c r="D444" s="8">
        <v>403</v>
      </c>
      <c r="E444" s="8">
        <v>7</v>
      </c>
      <c r="F444" s="8">
        <v>2596914</v>
      </c>
      <c r="G444">
        <f>COUNTIF(IMDB_Movies!A:A,'4. Best directors'!A444)</f>
        <v>1</v>
      </c>
    </row>
    <row r="445" spans="1:7" x14ac:dyDescent="0.45">
      <c r="A445" s="2" t="s">
        <v>2421</v>
      </c>
      <c r="B445" s="8">
        <v>7</v>
      </c>
      <c r="C445" s="3">
        <v>2.8618269085319248E-4</v>
      </c>
      <c r="D445" s="8">
        <v>403</v>
      </c>
      <c r="E445" s="8">
        <v>7</v>
      </c>
      <c r="F445" s="8">
        <v>-535345</v>
      </c>
      <c r="G445">
        <f>COUNTIF(IMDB_Movies!A:A,'4. Best directors'!A445)</f>
        <v>1</v>
      </c>
    </row>
    <row r="446" spans="1:7" x14ac:dyDescent="0.45">
      <c r="A446" s="2" t="s">
        <v>134</v>
      </c>
      <c r="B446" s="8">
        <v>7</v>
      </c>
      <c r="C446" s="3">
        <v>1.4309134542659623E-3</v>
      </c>
      <c r="D446" s="8">
        <v>115</v>
      </c>
      <c r="E446" s="8">
        <v>35</v>
      </c>
      <c r="F446" s="8">
        <v>755501971</v>
      </c>
      <c r="G446">
        <f>COUNTIF(IMDB_Movies!A:A,'4. Best directors'!A446)</f>
        <v>5</v>
      </c>
    </row>
    <row r="447" spans="1:7" x14ac:dyDescent="0.45">
      <c r="A447" s="2" t="s">
        <v>1845</v>
      </c>
      <c r="B447" s="8">
        <v>7</v>
      </c>
      <c r="C447" s="3">
        <v>2.8618269085319248E-4</v>
      </c>
      <c r="D447" s="8">
        <v>403</v>
      </c>
      <c r="E447" s="8">
        <v>7</v>
      </c>
      <c r="F447" s="8">
        <v>-9673593</v>
      </c>
      <c r="G447">
        <f>COUNTIF(IMDB_Movies!A:A,'4. Best directors'!A447)</f>
        <v>1</v>
      </c>
    </row>
    <row r="448" spans="1:7" x14ac:dyDescent="0.45">
      <c r="A448" s="2" t="s">
        <v>1219</v>
      </c>
      <c r="B448" s="8">
        <v>7</v>
      </c>
      <c r="C448" s="3">
        <v>2.8618269085319248E-4</v>
      </c>
      <c r="D448" s="8">
        <v>403</v>
      </c>
      <c r="E448" s="8">
        <v>7</v>
      </c>
      <c r="F448" s="8">
        <v>12043633</v>
      </c>
      <c r="G448">
        <f>COUNTIF(IMDB_Movies!A:A,'4. Best directors'!A448)</f>
        <v>1</v>
      </c>
    </row>
    <row r="449" spans="1:7" x14ac:dyDescent="0.45">
      <c r="A449" s="2" t="s">
        <v>2338</v>
      </c>
      <c r="B449" s="8">
        <v>7</v>
      </c>
      <c r="C449" s="3">
        <v>2.8618269085319248E-4</v>
      </c>
      <c r="D449" s="8">
        <v>403</v>
      </c>
      <c r="E449" s="8">
        <v>7</v>
      </c>
      <c r="F449" s="8">
        <v>-5628919</v>
      </c>
      <c r="G449">
        <f>COUNTIF(IMDB_Movies!A:A,'4. Best directors'!A449)</f>
        <v>1</v>
      </c>
    </row>
    <row r="450" spans="1:7" x14ac:dyDescent="0.45">
      <c r="A450" s="2" t="s">
        <v>1388</v>
      </c>
      <c r="B450" s="8">
        <v>7</v>
      </c>
      <c r="C450" s="3">
        <v>8.5854807255957748E-4</v>
      </c>
      <c r="D450" s="8">
        <v>249</v>
      </c>
      <c r="E450" s="8">
        <v>21</v>
      </c>
      <c r="F450" s="8">
        <v>-32415678</v>
      </c>
      <c r="G450">
        <f>COUNTIF(IMDB_Movies!A:A,'4. Best directors'!A450)</f>
        <v>3</v>
      </c>
    </row>
    <row r="451" spans="1:7" x14ac:dyDescent="0.45">
      <c r="A451" s="2" t="s">
        <v>1654</v>
      </c>
      <c r="B451" s="8">
        <v>7</v>
      </c>
      <c r="C451" s="3">
        <v>2.8618269085319248E-4</v>
      </c>
      <c r="D451" s="8">
        <v>403</v>
      </c>
      <c r="E451" s="8">
        <v>7</v>
      </c>
      <c r="F451" s="8">
        <v>-500000</v>
      </c>
      <c r="G451">
        <f>COUNTIF(IMDB_Movies!A:A,'4. Best directors'!A451)</f>
        <v>1</v>
      </c>
    </row>
    <row r="452" spans="1:7" x14ac:dyDescent="0.45">
      <c r="A452" s="2" t="s">
        <v>1061</v>
      </c>
      <c r="B452" s="8">
        <v>7</v>
      </c>
      <c r="C452" s="3">
        <v>2.8618269085319248E-4</v>
      </c>
      <c r="D452" s="8">
        <v>403</v>
      </c>
      <c r="E452" s="8">
        <v>7</v>
      </c>
      <c r="F452" s="8">
        <v>-34636971</v>
      </c>
      <c r="G452">
        <f>COUNTIF(IMDB_Movies!A:A,'4. Best directors'!A452)</f>
        <v>1</v>
      </c>
    </row>
    <row r="453" spans="1:7" x14ac:dyDescent="0.45">
      <c r="A453" s="2" t="s">
        <v>1537</v>
      </c>
      <c r="B453" s="8">
        <v>7</v>
      </c>
      <c r="C453" s="3">
        <v>8.5854807255957748E-4</v>
      </c>
      <c r="D453" s="8">
        <v>249</v>
      </c>
      <c r="E453" s="8">
        <v>21</v>
      </c>
      <c r="F453" s="8">
        <v>-15133885</v>
      </c>
      <c r="G453">
        <f>COUNTIF(IMDB_Movies!A:A,'4. Best directors'!A453)</f>
        <v>3</v>
      </c>
    </row>
    <row r="454" spans="1:7" x14ac:dyDescent="0.45">
      <c r="A454" s="2" t="s">
        <v>1916</v>
      </c>
      <c r="B454" s="8">
        <v>7</v>
      </c>
      <c r="C454" s="3">
        <v>2.8618269085319248E-4</v>
      </c>
      <c r="D454" s="8">
        <v>403</v>
      </c>
      <c r="E454" s="8">
        <v>7</v>
      </c>
      <c r="F454" s="8">
        <v>1703287</v>
      </c>
      <c r="G454">
        <f>COUNTIF(IMDB_Movies!A:A,'4. Best directors'!A454)</f>
        <v>1</v>
      </c>
    </row>
    <row r="455" spans="1:7" x14ac:dyDescent="0.45">
      <c r="A455" s="2" t="s">
        <v>964</v>
      </c>
      <c r="B455" s="8">
        <v>7</v>
      </c>
      <c r="C455" s="3">
        <v>2.8618269085319248E-4</v>
      </c>
      <c r="D455" s="8">
        <v>403</v>
      </c>
      <c r="E455" s="8">
        <v>7</v>
      </c>
      <c r="F455" s="8">
        <v>26635000</v>
      </c>
      <c r="G455">
        <f>COUNTIF(IMDB_Movies!A:A,'4. Best directors'!A455)</f>
        <v>1</v>
      </c>
    </row>
    <row r="456" spans="1:7" x14ac:dyDescent="0.45">
      <c r="A456" s="2" t="s">
        <v>1848</v>
      </c>
      <c r="B456" s="8">
        <v>7</v>
      </c>
      <c r="C456" s="3">
        <v>2.8618269085319248E-4</v>
      </c>
      <c r="D456" s="8">
        <v>403</v>
      </c>
      <c r="E456" s="8">
        <v>7</v>
      </c>
      <c r="F456" s="8">
        <v>-8049706</v>
      </c>
      <c r="G456">
        <f>COUNTIF(IMDB_Movies!A:A,'4. Best directors'!A456)</f>
        <v>1</v>
      </c>
    </row>
    <row r="457" spans="1:7" x14ac:dyDescent="0.45">
      <c r="A457" s="2" t="s">
        <v>2401</v>
      </c>
      <c r="B457" s="8">
        <v>7</v>
      </c>
      <c r="C457" s="3">
        <v>2.8618269085319248E-4</v>
      </c>
      <c r="D457" s="8">
        <v>403</v>
      </c>
      <c r="E457" s="8">
        <v>7</v>
      </c>
      <c r="F457" s="8">
        <v>-1560341</v>
      </c>
      <c r="G457">
        <f>COUNTIF(IMDB_Movies!A:A,'4. Best directors'!A457)</f>
        <v>1</v>
      </c>
    </row>
    <row r="458" spans="1:7" x14ac:dyDescent="0.45">
      <c r="A458" s="2" t="s">
        <v>835</v>
      </c>
      <c r="B458" s="8">
        <v>7</v>
      </c>
      <c r="C458" s="3">
        <v>8.5854807255957748E-4</v>
      </c>
      <c r="D458" s="8">
        <v>249</v>
      </c>
      <c r="E458" s="8">
        <v>21</v>
      </c>
      <c r="F458" s="8">
        <v>4607857</v>
      </c>
      <c r="G458">
        <f>COUNTIF(IMDB_Movies!A:A,'4. Best directors'!A458)</f>
        <v>3</v>
      </c>
    </row>
    <row r="459" spans="1:7" x14ac:dyDescent="0.45">
      <c r="A459" s="2" t="s">
        <v>2155</v>
      </c>
      <c r="B459" s="8">
        <v>7</v>
      </c>
      <c r="C459" s="3">
        <v>2.8618269085319248E-4</v>
      </c>
      <c r="D459" s="8">
        <v>403</v>
      </c>
      <c r="E459" s="8">
        <v>7</v>
      </c>
      <c r="F459" s="8">
        <v>1157157</v>
      </c>
      <c r="G459">
        <f>COUNTIF(IMDB_Movies!A:A,'4. Best directors'!A459)</f>
        <v>1</v>
      </c>
    </row>
    <row r="460" spans="1:7" x14ac:dyDescent="0.45">
      <c r="A460" s="2" t="s">
        <v>2525</v>
      </c>
      <c r="B460" s="8">
        <v>7</v>
      </c>
      <c r="C460" s="3">
        <v>2.8618269085319248E-4</v>
      </c>
      <c r="D460" s="8">
        <v>403</v>
      </c>
      <c r="E460" s="8">
        <v>7</v>
      </c>
      <c r="F460" s="8">
        <v>802119</v>
      </c>
      <c r="G460">
        <f>COUNTIF(IMDB_Movies!A:A,'4. Best directors'!A460)</f>
        <v>1</v>
      </c>
    </row>
    <row r="461" spans="1:7" x14ac:dyDescent="0.45">
      <c r="A461" s="2" t="s">
        <v>850</v>
      </c>
      <c r="B461" s="8">
        <v>7</v>
      </c>
      <c r="C461" s="3">
        <v>8.5854807255957748E-4</v>
      </c>
      <c r="D461" s="8">
        <v>249</v>
      </c>
      <c r="E461" s="8">
        <v>21</v>
      </c>
      <c r="F461" s="8">
        <v>153410000</v>
      </c>
      <c r="G461">
        <f>COUNTIF(IMDB_Movies!A:A,'4. Best directors'!A461)</f>
        <v>3</v>
      </c>
    </row>
    <row r="462" spans="1:7" x14ac:dyDescent="0.45">
      <c r="A462" s="2" t="s">
        <v>1538</v>
      </c>
      <c r="B462" s="8">
        <v>7</v>
      </c>
      <c r="C462" s="3">
        <v>2.8618269085319248E-4</v>
      </c>
      <c r="D462" s="8">
        <v>403</v>
      </c>
      <c r="E462" s="8">
        <v>7</v>
      </c>
      <c r="F462" s="8">
        <v>-15765960</v>
      </c>
      <c r="G462">
        <f>COUNTIF(IMDB_Movies!A:A,'4. Best directors'!A462)</f>
        <v>1</v>
      </c>
    </row>
    <row r="463" spans="1:7" x14ac:dyDescent="0.45">
      <c r="A463" s="2" t="s">
        <v>1881</v>
      </c>
      <c r="B463" s="8">
        <v>7</v>
      </c>
      <c r="C463" s="3">
        <v>5.7236538170638495E-4</v>
      </c>
      <c r="D463" s="8">
        <v>326</v>
      </c>
      <c r="E463" s="8">
        <v>14</v>
      </c>
      <c r="F463" s="8">
        <v>-704705862</v>
      </c>
      <c r="G463">
        <f>COUNTIF(IMDB_Movies!A:A,'4. Best directors'!A463)</f>
        <v>2</v>
      </c>
    </row>
    <row r="464" spans="1:7" x14ac:dyDescent="0.45">
      <c r="A464" s="2" t="s">
        <v>1691</v>
      </c>
      <c r="B464" s="8">
        <v>7</v>
      </c>
      <c r="C464" s="3">
        <v>2.8618269085319248E-4</v>
      </c>
      <c r="D464" s="8">
        <v>403</v>
      </c>
      <c r="E464" s="8">
        <v>7</v>
      </c>
      <c r="F464" s="8">
        <v>13637507</v>
      </c>
      <c r="G464">
        <f>COUNTIF(IMDB_Movies!A:A,'4. Best directors'!A464)</f>
        <v>1</v>
      </c>
    </row>
    <row r="465" spans="1:7" x14ac:dyDescent="0.45">
      <c r="A465" s="2" t="s">
        <v>293</v>
      </c>
      <c r="B465" s="8">
        <v>7</v>
      </c>
      <c r="C465" s="3">
        <v>8.5854807255957748E-4</v>
      </c>
      <c r="D465" s="8">
        <v>249</v>
      </c>
      <c r="E465" s="8">
        <v>21</v>
      </c>
      <c r="F465" s="8">
        <v>66323628</v>
      </c>
      <c r="G465">
        <f>COUNTIF(IMDB_Movies!A:A,'4. Best directors'!A465)</f>
        <v>3</v>
      </c>
    </row>
    <row r="466" spans="1:7" x14ac:dyDescent="0.45">
      <c r="A466" s="2" t="s">
        <v>2211</v>
      </c>
      <c r="B466" s="8">
        <v>7</v>
      </c>
      <c r="C466" s="3">
        <v>2.8618269085319248E-4</v>
      </c>
      <c r="D466" s="8">
        <v>403</v>
      </c>
      <c r="E466" s="8">
        <v>7</v>
      </c>
      <c r="F466" s="8">
        <v>-3437941</v>
      </c>
      <c r="G466">
        <f>COUNTIF(IMDB_Movies!A:A,'4. Best directors'!A466)</f>
        <v>1</v>
      </c>
    </row>
    <row r="467" spans="1:7" x14ac:dyDescent="0.45">
      <c r="A467" s="2" t="s">
        <v>1499</v>
      </c>
      <c r="B467" s="8">
        <v>7</v>
      </c>
      <c r="C467" s="3">
        <v>8.5854807255957748E-4</v>
      </c>
      <c r="D467" s="8">
        <v>249</v>
      </c>
      <c r="E467" s="8">
        <v>21</v>
      </c>
      <c r="F467" s="8">
        <v>21993021</v>
      </c>
      <c r="G467">
        <f>COUNTIF(IMDB_Movies!A:A,'4. Best directors'!A467)</f>
        <v>3</v>
      </c>
    </row>
    <row r="468" spans="1:7" x14ac:dyDescent="0.45">
      <c r="A468" s="2" t="s">
        <v>483</v>
      </c>
      <c r="B468" s="8">
        <v>7</v>
      </c>
      <c r="C468" s="3">
        <v>2.8618269085319248E-4</v>
      </c>
      <c r="D468" s="8">
        <v>403</v>
      </c>
      <c r="E468" s="8">
        <v>7</v>
      </c>
      <c r="F468" s="8">
        <v>-6784690</v>
      </c>
      <c r="G468">
        <f>COUNTIF(IMDB_Movies!A:A,'4. Best directors'!A468)</f>
        <v>1</v>
      </c>
    </row>
    <row r="469" spans="1:7" x14ac:dyDescent="0.45">
      <c r="A469" s="2" t="s">
        <v>2311</v>
      </c>
      <c r="B469" s="8">
        <v>7</v>
      </c>
      <c r="C469" s="3">
        <v>2.8618269085319248E-4</v>
      </c>
      <c r="D469" s="8">
        <v>403</v>
      </c>
      <c r="E469" s="8">
        <v>7</v>
      </c>
      <c r="F469" s="8">
        <v>5917210</v>
      </c>
      <c r="G469">
        <f>COUNTIF(IMDB_Movies!A:A,'4. Best directors'!A469)</f>
        <v>1</v>
      </c>
    </row>
    <row r="470" spans="1:7" x14ac:dyDescent="0.45">
      <c r="A470" s="2" t="s">
        <v>1731</v>
      </c>
      <c r="B470" s="8">
        <v>7</v>
      </c>
      <c r="C470" s="3">
        <v>5.7236538170638495E-4</v>
      </c>
      <c r="D470" s="8">
        <v>326</v>
      </c>
      <c r="E470" s="8">
        <v>14</v>
      </c>
      <c r="F470" s="8">
        <v>7009176</v>
      </c>
      <c r="G470">
        <f>COUNTIF(IMDB_Movies!A:A,'4. Best directors'!A470)</f>
        <v>2</v>
      </c>
    </row>
    <row r="471" spans="1:7" x14ac:dyDescent="0.45">
      <c r="A471" s="2" t="s">
        <v>2543</v>
      </c>
      <c r="B471" s="8">
        <v>7</v>
      </c>
      <c r="C471" s="3">
        <v>2.8618269085319248E-4</v>
      </c>
      <c r="D471" s="8">
        <v>403</v>
      </c>
      <c r="E471" s="8">
        <v>7</v>
      </c>
      <c r="F471" s="8">
        <v>70536</v>
      </c>
      <c r="G471">
        <f>COUNTIF(IMDB_Movies!A:A,'4. Best directors'!A471)</f>
        <v>1</v>
      </c>
    </row>
    <row r="472" spans="1:7" x14ac:dyDescent="0.45">
      <c r="A472" s="2" t="s">
        <v>2424</v>
      </c>
      <c r="B472" s="8">
        <v>7</v>
      </c>
      <c r="C472" s="3">
        <v>2.8618269085319248E-4</v>
      </c>
      <c r="D472" s="8">
        <v>403</v>
      </c>
      <c r="E472" s="8">
        <v>7</v>
      </c>
      <c r="F472" s="8">
        <v>1216074</v>
      </c>
      <c r="G472">
        <f>COUNTIF(IMDB_Movies!A:A,'4. Best directors'!A472)</f>
        <v>1</v>
      </c>
    </row>
    <row r="473" spans="1:7" x14ac:dyDescent="0.45">
      <c r="A473" s="2" t="s">
        <v>1935</v>
      </c>
      <c r="B473" s="8">
        <v>7</v>
      </c>
      <c r="C473" s="3">
        <v>2.8618269085319248E-4</v>
      </c>
      <c r="D473" s="8">
        <v>403</v>
      </c>
      <c r="E473" s="8">
        <v>7</v>
      </c>
      <c r="F473" s="8">
        <v>-4995352</v>
      </c>
      <c r="G473">
        <f>COUNTIF(IMDB_Movies!A:A,'4. Best directors'!A473)</f>
        <v>1</v>
      </c>
    </row>
    <row r="474" spans="1:7" x14ac:dyDescent="0.45">
      <c r="A474" s="2" t="s">
        <v>1452</v>
      </c>
      <c r="B474" s="8">
        <v>7</v>
      </c>
      <c r="C474" s="3">
        <v>2.8618269085319248E-4</v>
      </c>
      <c r="D474" s="8">
        <v>403</v>
      </c>
      <c r="E474" s="8">
        <v>7</v>
      </c>
      <c r="F474" s="8">
        <v>101697350</v>
      </c>
      <c r="G474">
        <f>COUNTIF(IMDB_Movies!A:A,'4. Best directors'!A474)</f>
        <v>1</v>
      </c>
    </row>
    <row r="475" spans="1:7" x14ac:dyDescent="0.45">
      <c r="A475" s="2" t="s">
        <v>2243</v>
      </c>
      <c r="B475" s="8">
        <v>7</v>
      </c>
      <c r="C475" s="3">
        <v>2.8618269085319248E-4</v>
      </c>
      <c r="D475" s="8">
        <v>403</v>
      </c>
      <c r="E475" s="8">
        <v>7</v>
      </c>
      <c r="F475" s="8">
        <v>5128617</v>
      </c>
      <c r="G475">
        <f>COUNTIF(IMDB_Movies!A:A,'4. Best directors'!A475)</f>
        <v>1</v>
      </c>
    </row>
    <row r="476" spans="1:7" x14ac:dyDescent="0.45">
      <c r="A476" s="2" t="s">
        <v>1602</v>
      </c>
      <c r="B476" s="8">
        <v>7</v>
      </c>
      <c r="C476" s="3">
        <v>2.8618269085319248E-4</v>
      </c>
      <c r="D476" s="8">
        <v>403</v>
      </c>
      <c r="E476" s="8">
        <v>7</v>
      </c>
      <c r="F476" s="8">
        <v>-1971342</v>
      </c>
      <c r="G476">
        <f>COUNTIF(IMDB_Movies!A:A,'4. Best directors'!A476)</f>
        <v>1</v>
      </c>
    </row>
    <row r="477" spans="1:7" x14ac:dyDescent="0.45">
      <c r="A477" s="2" t="s">
        <v>2505</v>
      </c>
      <c r="B477" s="8">
        <v>7</v>
      </c>
      <c r="C477" s="3">
        <v>2.8618269085319248E-4</v>
      </c>
      <c r="D477" s="8">
        <v>403</v>
      </c>
      <c r="E477" s="8">
        <v>7</v>
      </c>
      <c r="F477" s="8">
        <v>242172</v>
      </c>
      <c r="G477">
        <f>COUNTIF(IMDB_Movies!A:A,'4. Best directors'!A477)</f>
        <v>1</v>
      </c>
    </row>
    <row r="478" spans="1:7" x14ac:dyDescent="0.45">
      <c r="A478" s="2" t="s">
        <v>784</v>
      </c>
      <c r="B478" s="8">
        <v>7</v>
      </c>
      <c r="C478" s="3">
        <v>5.7236538170638495E-4</v>
      </c>
      <c r="D478" s="8">
        <v>326</v>
      </c>
      <c r="E478" s="8">
        <v>14</v>
      </c>
      <c r="F478" s="8">
        <v>-57359471</v>
      </c>
      <c r="G478">
        <f>COUNTIF(IMDB_Movies!A:A,'4. Best directors'!A478)</f>
        <v>2</v>
      </c>
    </row>
    <row r="479" spans="1:7" x14ac:dyDescent="0.45">
      <c r="A479" s="2" t="s">
        <v>2262</v>
      </c>
      <c r="B479" s="8">
        <v>7</v>
      </c>
      <c r="C479" s="3">
        <v>2.8618269085319248E-4</v>
      </c>
      <c r="D479" s="8">
        <v>403</v>
      </c>
      <c r="E479" s="8">
        <v>7</v>
      </c>
      <c r="F479" s="8">
        <v>2844929</v>
      </c>
      <c r="G479">
        <f>COUNTIF(IMDB_Movies!A:A,'4. Best directors'!A479)</f>
        <v>1</v>
      </c>
    </row>
    <row r="480" spans="1:7" x14ac:dyDescent="0.45">
      <c r="A480" s="2" t="s">
        <v>109</v>
      </c>
      <c r="B480" s="8">
        <v>7</v>
      </c>
      <c r="C480" s="3">
        <v>2.8618269085319248E-4</v>
      </c>
      <c r="D480" s="8">
        <v>403</v>
      </c>
      <c r="E480" s="8">
        <v>7</v>
      </c>
      <c r="F480" s="8">
        <v>61407328</v>
      </c>
      <c r="G480">
        <f>COUNTIF(IMDB_Movies!A:A,'4. Best directors'!A480)</f>
        <v>1</v>
      </c>
    </row>
    <row r="481" spans="1:7" x14ac:dyDescent="0.45">
      <c r="A481" s="2" t="s">
        <v>2556</v>
      </c>
      <c r="B481" s="8">
        <v>7</v>
      </c>
      <c r="C481" s="3">
        <v>2.8618269085319248E-4</v>
      </c>
      <c r="D481" s="8">
        <v>403</v>
      </c>
      <c r="E481" s="8">
        <v>7</v>
      </c>
      <c r="F481" s="8">
        <v>417760</v>
      </c>
      <c r="G481">
        <f>COUNTIF(IMDB_Movies!A:A,'4. Best directors'!A481)</f>
        <v>1</v>
      </c>
    </row>
    <row r="482" spans="1:7" x14ac:dyDescent="0.45">
      <c r="A482" s="2" t="s">
        <v>807</v>
      </c>
      <c r="B482" s="8">
        <v>7</v>
      </c>
      <c r="C482" s="3">
        <v>8.5854807255957748E-4</v>
      </c>
      <c r="D482" s="8">
        <v>249</v>
      </c>
      <c r="E482" s="8">
        <v>21</v>
      </c>
      <c r="F482" s="8">
        <v>-51598825</v>
      </c>
      <c r="G482">
        <f>COUNTIF(IMDB_Movies!A:A,'4. Best directors'!A482)</f>
        <v>3</v>
      </c>
    </row>
    <row r="483" spans="1:7" x14ac:dyDescent="0.45">
      <c r="A483" s="2" t="s">
        <v>671</v>
      </c>
      <c r="B483" s="8">
        <v>7</v>
      </c>
      <c r="C483" s="3">
        <v>5.4374711262106575E-3</v>
      </c>
      <c r="D483" s="8">
        <v>3</v>
      </c>
      <c r="E483" s="8">
        <v>133</v>
      </c>
      <c r="F483" s="8">
        <v>-154557</v>
      </c>
      <c r="G483">
        <f>COUNTIF(IMDB_Movies!A:A,'4. Best directors'!A483)</f>
        <v>19</v>
      </c>
    </row>
    <row r="484" spans="1:7" x14ac:dyDescent="0.45">
      <c r="A484" s="2" t="s">
        <v>1636</v>
      </c>
      <c r="B484" s="8">
        <v>7</v>
      </c>
      <c r="C484" s="3">
        <v>5.7236538170638495E-4</v>
      </c>
      <c r="D484" s="8">
        <v>326</v>
      </c>
      <c r="E484" s="8">
        <v>14</v>
      </c>
      <c r="F484" s="8">
        <v>-9691076</v>
      </c>
      <c r="G484">
        <f>COUNTIF(IMDB_Movies!A:A,'4. Best directors'!A484)</f>
        <v>2</v>
      </c>
    </row>
    <row r="485" spans="1:7" x14ac:dyDescent="0.45">
      <c r="A485" s="2" t="s">
        <v>1199</v>
      </c>
      <c r="B485" s="8">
        <v>7</v>
      </c>
      <c r="C485" s="3">
        <v>2.8618269085319248E-4</v>
      </c>
      <c r="D485" s="8">
        <v>403</v>
      </c>
      <c r="E485" s="8">
        <v>7</v>
      </c>
      <c r="F485" s="8">
        <v>55416609</v>
      </c>
      <c r="G485">
        <f>COUNTIF(IMDB_Movies!A:A,'4. Best directors'!A485)</f>
        <v>1</v>
      </c>
    </row>
    <row r="486" spans="1:7" x14ac:dyDescent="0.45">
      <c r="A486" s="2" t="s">
        <v>1813</v>
      </c>
      <c r="B486" s="8">
        <v>7</v>
      </c>
      <c r="C486" s="3">
        <v>2.8618269085319248E-4</v>
      </c>
      <c r="D486" s="8">
        <v>403</v>
      </c>
      <c r="E486" s="8">
        <v>7</v>
      </c>
      <c r="F486" s="8">
        <v>-11410555</v>
      </c>
      <c r="G486">
        <f>COUNTIF(IMDB_Movies!A:A,'4. Best directors'!A486)</f>
        <v>1</v>
      </c>
    </row>
    <row r="487" spans="1:7" x14ac:dyDescent="0.45">
      <c r="A487" s="2" t="s">
        <v>493</v>
      </c>
      <c r="B487" s="8">
        <v>7</v>
      </c>
      <c r="C487" s="3">
        <v>2.8618269085319248E-4</v>
      </c>
      <c r="D487" s="8">
        <v>403</v>
      </c>
      <c r="E487" s="8">
        <v>7</v>
      </c>
      <c r="F487" s="8">
        <v>-29649103</v>
      </c>
      <c r="G487">
        <f>COUNTIF(IMDB_Movies!A:A,'4. Best directors'!A487)</f>
        <v>1</v>
      </c>
    </row>
    <row r="488" spans="1:7" x14ac:dyDescent="0.45">
      <c r="A488" s="2" t="s">
        <v>1396</v>
      </c>
      <c r="B488" s="8">
        <v>7</v>
      </c>
      <c r="C488" s="3">
        <v>5.7236538170638495E-4</v>
      </c>
      <c r="D488" s="8">
        <v>326</v>
      </c>
      <c r="E488" s="8">
        <v>14</v>
      </c>
      <c r="F488" s="8">
        <v>-22817669</v>
      </c>
      <c r="G488">
        <f>COUNTIF(IMDB_Movies!A:A,'4. Best directors'!A488)</f>
        <v>2</v>
      </c>
    </row>
    <row r="489" spans="1:7" x14ac:dyDescent="0.45">
      <c r="A489" s="2" t="s">
        <v>1137</v>
      </c>
      <c r="B489" s="8">
        <v>6.9874999999999998</v>
      </c>
      <c r="C489" s="3">
        <v>2.2853732026704944E-3</v>
      </c>
      <c r="D489" s="8">
        <v>43</v>
      </c>
      <c r="E489" s="8">
        <v>55.9</v>
      </c>
      <c r="F489" s="8">
        <v>112175520</v>
      </c>
      <c r="G489">
        <f>COUNTIF(IMDB_Movies!A:A,'4. Best directors'!A489)</f>
        <v>8</v>
      </c>
    </row>
    <row r="490" spans="1:7" x14ac:dyDescent="0.45">
      <c r="A490" s="2" t="s">
        <v>12</v>
      </c>
      <c r="B490" s="8">
        <v>6.9857142857142867</v>
      </c>
      <c r="C490" s="3">
        <v>1.9991905118173022E-3</v>
      </c>
      <c r="D490" s="8">
        <v>66</v>
      </c>
      <c r="E490" s="8">
        <v>48.900000000000006</v>
      </c>
      <c r="F490" s="8">
        <v>258600995</v>
      </c>
      <c r="G490">
        <f>COUNTIF(IMDB_Movies!A:A,'4. Best directors'!A490)</f>
        <v>7</v>
      </c>
    </row>
    <row r="491" spans="1:7" x14ac:dyDescent="0.45">
      <c r="A491" s="2" t="s">
        <v>802</v>
      </c>
      <c r="B491" s="8">
        <v>6.9800000000000013</v>
      </c>
      <c r="C491" s="3">
        <v>1.4268251301109171E-3</v>
      </c>
      <c r="D491" s="8">
        <v>116</v>
      </c>
      <c r="E491" s="8">
        <v>34.900000000000006</v>
      </c>
      <c r="F491" s="8">
        <v>22289540</v>
      </c>
      <c r="G491">
        <f>COUNTIF(IMDB_Movies!A:A,'4. Best directors'!A491)</f>
        <v>5</v>
      </c>
    </row>
    <row r="492" spans="1:7" x14ac:dyDescent="0.45">
      <c r="A492" s="2" t="s">
        <v>1245</v>
      </c>
      <c r="B492" s="8">
        <v>6.9799999999999995</v>
      </c>
      <c r="C492" s="3">
        <v>1.4268251301109167E-3</v>
      </c>
      <c r="D492" s="8">
        <v>117</v>
      </c>
      <c r="E492" s="8">
        <v>34.9</v>
      </c>
      <c r="F492" s="8">
        <v>-11785781</v>
      </c>
      <c r="G492">
        <f>COUNTIF(IMDB_Movies!A:A,'4. Best directors'!A492)</f>
        <v>5</v>
      </c>
    </row>
    <row r="493" spans="1:7" x14ac:dyDescent="0.45">
      <c r="A493" s="2" t="s">
        <v>176</v>
      </c>
      <c r="B493" s="8">
        <v>6.9799999999999995</v>
      </c>
      <c r="C493" s="3">
        <v>1.4268251301109167E-3</v>
      </c>
      <c r="D493" s="8">
        <v>117</v>
      </c>
      <c r="E493" s="8">
        <v>34.9</v>
      </c>
      <c r="F493" s="8">
        <v>-101822339</v>
      </c>
      <c r="G493">
        <f>COUNTIF(IMDB_Movies!A:A,'4. Best directors'!A493)</f>
        <v>5</v>
      </c>
    </row>
    <row r="494" spans="1:7" x14ac:dyDescent="0.45">
      <c r="A494" s="2" t="s">
        <v>766</v>
      </c>
      <c r="B494" s="8">
        <v>6.9749999999999996</v>
      </c>
      <c r="C494" s="3">
        <v>1.1406424392577242E-3</v>
      </c>
      <c r="D494" s="8">
        <v>165</v>
      </c>
      <c r="E494" s="8">
        <v>27.9</v>
      </c>
      <c r="F494" s="8">
        <v>95862880</v>
      </c>
      <c r="G494">
        <f>COUNTIF(IMDB_Movies!A:A,'4. Best directors'!A494)</f>
        <v>4</v>
      </c>
    </row>
    <row r="495" spans="1:7" x14ac:dyDescent="0.45">
      <c r="A495" s="2" t="s">
        <v>434</v>
      </c>
      <c r="B495" s="8">
        <v>6.9749999999999996</v>
      </c>
      <c r="C495" s="3">
        <v>1.1406424392577242E-3</v>
      </c>
      <c r="D495" s="8">
        <v>165</v>
      </c>
      <c r="E495" s="8">
        <v>27.9</v>
      </c>
      <c r="F495" s="8">
        <v>74138418</v>
      </c>
      <c r="G495">
        <f>COUNTIF(IMDB_Movies!A:A,'4. Best directors'!A495)</f>
        <v>4</v>
      </c>
    </row>
    <row r="496" spans="1:7" x14ac:dyDescent="0.45">
      <c r="A496" s="2" t="s">
        <v>782</v>
      </c>
      <c r="B496" s="8">
        <v>6.9666666666666659</v>
      </c>
      <c r="C496" s="3">
        <v>8.5445974840453172E-4</v>
      </c>
      <c r="D496" s="8">
        <v>250</v>
      </c>
      <c r="E496" s="8">
        <v>20.9</v>
      </c>
      <c r="F496" s="8">
        <v>-50416369</v>
      </c>
      <c r="G496">
        <f>COUNTIF(IMDB_Movies!A:A,'4. Best directors'!A496)</f>
        <v>3</v>
      </c>
    </row>
    <row r="497" spans="1:7" x14ac:dyDescent="0.45">
      <c r="A497" s="2" t="s">
        <v>22</v>
      </c>
      <c r="B497" s="8">
        <v>6.9600000000000009</v>
      </c>
      <c r="C497" s="3">
        <v>2.8454736119117429E-3</v>
      </c>
      <c r="D497" s="8">
        <v>23</v>
      </c>
      <c r="E497" s="8">
        <v>69.600000000000009</v>
      </c>
      <c r="F497" s="8">
        <v>520515819</v>
      </c>
      <c r="G497">
        <f>COUNTIF(IMDB_Movies!A:A,'4. Best directors'!A497)</f>
        <v>10</v>
      </c>
    </row>
    <row r="498" spans="1:7" x14ac:dyDescent="0.45">
      <c r="A498" s="2" t="s">
        <v>98</v>
      </c>
      <c r="B498" s="8">
        <v>6.95</v>
      </c>
      <c r="C498" s="3">
        <v>1.7048311726540182E-3</v>
      </c>
      <c r="D498" s="8">
        <v>87</v>
      </c>
      <c r="E498" s="8">
        <v>41.7</v>
      </c>
      <c r="F498" s="8">
        <v>21028756</v>
      </c>
      <c r="G498">
        <f>COUNTIF(IMDB_Movies!A:A,'4. Best directors'!A498)</f>
        <v>6</v>
      </c>
    </row>
    <row r="499" spans="1:7" x14ac:dyDescent="0.45">
      <c r="A499" s="2" t="s">
        <v>2033</v>
      </c>
      <c r="B499" s="8">
        <v>6.95</v>
      </c>
      <c r="C499" s="3">
        <v>5.6827705755133941E-4</v>
      </c>
      <c r="D499" s="8">
        <v>327</v>
      </c>
      <c r="E499" s="8">
        <v>13.9</v>
      </c>
      <c r="F499" s="8">
        <v>-8700173</v>
      </c>
      <c r="G499">
        <f>COUNTIF(IMDB_Movies!A:A,'4. Best directors'!A499)</f>
        <v>2</v>
      </c>
    </row>
    <row r="500" spans="1:7" x14ac:dyDescent="0.45">
      <c r="A500" s="2" t="s">
        <v>1751</v>
      </c>
      <c r="B500" s="8">
        <v>6.95</v>
      </c>
      <c r="C500" s="3">
        <v>5.6827705755133941E-4</v>
      </c>
      <c r="D500" s="8">
        <v>327</v>
      </c>
      <c r="E500" s="8">
        <v>13.9</v>
      </c>
      <c r="F500" s="8">
        <v>196153160</v>
      </c>
      <c r="G500">
        <f>COUNTIF(IMDB_Movies!A:A,'4. Best directors'!A500)</f>
        <v>2</v>
      </c>
    </row>
    <row r="501" spans="1:7" x14ac:dyDescent="0.45">
      <c r="A501" s="2" t="s">
        <v>1356</v>
      </c>
      <c r="B501" s="8">
        <v>6.9499999999999993</v>
      </c>
      <c r="C501" s="3">
        <v>5.682770575513393E-4</v>
      </c>
      <c r="D501" s="8">
        <v>328</v>
      </c>
      <c r="E501" s="8">
        <v>13.899999999999999</v>
      </c>
      <c r="F501" s="8">
        <v>6389138</v>
      </c>
      <c r="G501">
        <f>COUNTIF(IMDB_Movies!A:A,'4. Best directors'!A501)</f>
        <v>2</v>
      </c>
    </row>
    <row r="502" spans="1:7" x14ac:dyDescent="0.45">
      <c r="A502" s="2" t="s">
        <v>2158</v>
      </c>
      <c r="B502" s="8">
        <v>6.9499999999999993</v>
      </c>
      <c r="C502" s="3">
        <v>5.682770575513393E-4</v>
      </c>
      <c r="D502" s="8">
        <v>328</v>
      </c>
      <c r="E502" s="8">
        <v>13.899999999999999</v>
      </c>
      <c r="F502" s="8">
        <v>-659754</v>
      </c>
      <c r="G502">
        <f>COUNTIF(IMDB_Movies!A:A,'4. Best directors'!A502)</f>
        <v>2</v>
      </c>
    </row>
    <row r="503" spans="1:7" x14ac:dyDescent="0.45">
      <c r="A503" s="2" t="s">
        <v>537</v>
      </c>
      <c r="B503" s="8">
        <v>6.9375000000000009</v>
      </c>
      <c r="C503" s="3">
        <v>2.2690199060503122E-3</v>
      </c>
      <c r="D503" s="8">
        <v>44</v>
      </c>
      <c r="E503" s="8">
        <v>55.500000000000007</v>
      </c>
      <c r="F503" s="8">
        <v>87630234</v>
      </c>
      <c r="G503">
        <f>COUNTIF(IMDB_Movies!A:A,'4. Best directors'!A503)</f>
        <v>8</v>
      </c>
    </row>
    <row r="504" spans="1:7" x14ac:dyDescent="0.45">
      <c r="A504" s="2" t="s">
        <v>535</v>
      </c>
      <c r="B504" s="8">
        <v>6.9374999999999991</v>
      </c>
      <c r="C504" s="3">
        <v>2.2690199060503113E-3</v>
      </c>
      <c r="D504" s="8">
        <v>45</v>
      </c>
      <c r="E504" s="8">
        <v>55.499999999999993</v>
      </c>
      <c r="F504" s="8">
        <v>241423809</v>
      </c>
      <c r="G504">
        <f>COUNTIF(IMDB_Movies!A:A,'4. Best directors'!A504)</f>
        <v>8</v>
      </c>
    </row>
    <row r="505" spans="1:7" x14ac:dyDescent="0.45">
      <c r="A505" s="2" t="s">
        <v>1474</v>
      </c>
      <c r="B505" s="8">
        <v>6.9333333333333336</v>
      </c>
      <c r="C505" s="3">
        <v>8.5037142424948628E-4</v>
      </c>
      <c r="D505" s="8">
        <v>251</v>
      </c>
      <c r="E505" s="8">
        <v>20.8</v>
      </c>
      <c r="F505" s="8">
        <v>14205048</v>
      </c>
      <c r="G505">
        <f>COUNTIF(IMDB_Movies!A:A,'4. Best directors'!A505)</f>
        <v>3</v>
      </c>
    </row>
    <row r="506" spans="1:7" x14ac:dyDescent="0.45">
      <c r="A506" s="2" t="s">
        <v>621</v>
      </c>
      <c r="B506" s="8">
        <v>6.9333333333333336</v>
      </c>
      <c r="C506" s="3">
        <v>8.5037142424948628E-4</v>
      </c>
      <c r="D506" s="8">
        <v>251</v>
      </c>
      <c r="E506" s="8">
        <v>20.8</v>
      </c>
      <c r="F506" s="8">
        <v>-6303699</v>
      </c>
      <c r="G506">
        <f>COUNTIF(IMDB_Movies!A:A,'4. Best directors'!A506)</f>
        <v>3</v>
      </c>
    </row>
    <row r="507" spans="1:7" x14ac:dyDescent="0.45">
      <c r="A507" s="2" t="s">
        <v>1821</v>
      </c>
      <c r="B507" s="8">
        <v>6.9333333333333336</v>
      </c>
      <c r="C507" s="3">
        <v>8.5037142424948628E-4</v>
      </c>
      <c r="D507" s="8">
        <v>251</v>
      </c>
      <c r="E507" s="8">
        <v>20.8</v>
      </c>
      <c r="F507" s="8">
        <v>54710239</v>
      </c>
      <c r="G507">
        <f>COUNTIF(IMDB_Movies!A:A,'4. Best directors'!A507)</f>
        <v>3</v>
      </c>
    </row>
    <row r="508" spans="1:7" x14ac:dyDescent="0.45">
      <c r="A508" s="2" t="s">
        <v>958</v>
      </c>
      <c r="B508" s="8">
        <v>6.9333333333333336</v>
      </c>
      <c r="C508" s="3">
        <v>8.5037142424948628E-4</v>
      </c>
      <c r="D508" s="8">
        <v>251</v>
      </c>
      <c r="E508" s="8">
        <v>20.8</v>
      </c>
      <c r="F508" s="8">
        <v>-55900873</v>
      </c>
      <c r="G508">
        <f>COUNTIF(IMDB_Movies!A:A,'4. Best directors'!A508)</f>
        <v>3</v>
      </c>
    </row>
    <row r="509" spans="1:7" x14ac:dyDescent="0.45">
      <c r="A509" s="2" t="s">
        <v>158</v>
      </c>
      <c r="B509" s="8">
        <v>6.9307692307692301</v>
      </c>
      <c r="C509" s="3">
        <v>3.6835800636960915E-3</v>
      </c>
      <c r="D509" s="8">
        <v>10</v>
      </c>
      <c r="E509" s="8">
        <v>90.1</v>
      </c>
      <c r="F509" s="8">
        <v>370891801</v>
      </c>
      <c r="G509">
        <f>COUNTIF(IMDB_Movies!A:A,'4. Best directors'!A509)</f>
        <v>13</v>
      </c>
    </row>
    <row r="510" spans="1:7" x14ac:dyDescent="0.45">
      <c r="A510" s="2" t="s">
        <v>1153</v>
      </c>
      <c r="B510" s="8">
        <v>6.9250000000000007</v>
      </c>
      <c r="C510" s="3">
        <v>1.1324657909476332E-3</v>
      </c>
      <c r="D510" s="8">
        <v>167</v>
      </c>
      <c r="E510" s="8">
        <v>27.700000000000003</v>
      </c>
      <c r="F510" s="8">
        <v>55463176</v>
      </c>
      <c r="G510">
        <f>COUNTIF(IMDB_Movies!A:A,'4. Best directors'!A510)</f>
        <v>4</v>
      </c>
    </row>
    <row r="511" spans="1:7" x14ac:dyDescent="0.45">
      <c r="A511" s="2" t="s">
        <v>1254</v>
      </c>
      <c r="B511" s="8">
        <v>6.9249999999999998</v>
      </c>
      <c r="C511" s="3">
        <v>1.1324657909476332E-3</v>
      </c>
      <c r="D511" s="8">
        <v>168</v>
      </c>
      <c r="E511" s="8">
        <v>27.7</v>
      </c>
      <c r="F511" s="8">
        <v>-29614716</v>
      </c>
      <c r="G511">
        <f>COUNTIF(IMDB_Movies!A:A,'4. Best directors'!A511)</f>
        <v>4</v>
      </c>
    </row>
    <row r="512" spans="1:7" x14ac:dyDescent="0.45">
      <c r="A512" s="2" t="s">
        <v>282</v>
      </c>
      <c r="B512" s="8">
        <v>6.9249999999999998</v>
      </c>
      <c r="C512" s="3">
        <v>1.1324657909476332E-3</v>
      </c>
      <c r="D512" s="8">
        <v>168</v>
      </c>
      <c r="E512" s="8">
        <v>27.7</v>
      </c>
      <c r="F512" s="8">
        <v>-7229761</v>
      </c>
      <c r="G512">
        <f>COUNTIF(IMDB_Movies!A:A,'4. Best directors'!A512)</f>
        <v>4</v>
      </c>
    </row>
    <row r="513" spans="1:7" x14ac:dyDescent="0.45">
      <c r="A513" s="2" t="s">
        <v>1031</v>
      </c>
      <c r="B513" s="8">
        <v>6.9249999999999998</v>
      </c>
      <c r="C513" s="3">
        <v>1.1324657909476332E-3</v>
      </c>
      <c r="D513" s="8">
        <v>168</v>
      </c>
      <c r="E513" s="8">
        <v>27.7</v>
      </c>
      <c r="F513" s="8">
        <v>10156366</v>
      </c>
      <c r="G513">
        <f>COUNTIF(IMDB_Movies!A:A,'4. Best directors'!A513)</f>
        <v>4</v>
      </c>
    </row>
    <row r="514" spans="1:7" x14ac:dyDescent="0.45">
      <c r="A514" s="2" t="s">
        <v>317</v>
      </c>
      <c r="B514" s="8">
        <v>6.9166666666666679</v>
      </c>
      <c r="C514" s="3">
        <v>1.6966545243439271E-3</v>
      </c>
      <c r="D514" s="8">
        <v>88</v>
      </c>
      <c r="E514" s="8">
        <v>41.500000000000007</v>
      </c>
      <c r="F514" s="8">
        <v>182449691</v>
      </c>
      <c r="G514">
        <f>COUNTIF(IMDB_Movies!A:A,'4. Best directors'!A514)</f>
        <v>6</v>
      </c>
    </row>
    <row r="515" spans="1:7" x14ac:dyDescent="0.45">
      <c r="A515" s="2" t="s">
        <v>87</v>
      </c>
      <c r="B515" s="8">
        <v>6.9166666666666652</v>
      </c>
      <c r="C515" s="3">
        <v>1.6966545243439265E-3</v>
      </c>
      <c r="D515" s="8">
        <v>89</v>
      </c>
      <c r="E515" s="8">
        <v>41.499999999999993</v>
      </c>
      <c r="F515" s="8">
        <v>23738691</v>
      </c>
      <c r="G515">
        <f>COUNTIF(IMDB_Movies!A:A,'4. Best directors'!A515)</f>
        <v>6</v>
      </c>
    </row>
    <row r="516" spans="1:7" x14ac:dyDescent="0.45">
      <c r="A516" s="2" t="s">
        <v>145</v>
      </c>
      <c r="B516" s="8">
        <v>6.9076923076923071</v>
      </c>
      <c r="C516" s="3">
        <v>3.6713150912309547E-3</v>
      </c>
      <c r="D516" s="8">
        <v>11</v>
      </c>
      <c r="E516" s="8">
        <v>89.8</v>
      </c>
      <c r="F516" s="8">
        <v>99692713</v>
      </c>
      <c r="G516">
        <f>COUNTIF(IMDB_Movies!A:A,'4. Best directors'!A516)</f>
        <v>13</v>
      </c>
    </row>
    <row r="517" spans="1:7" x14ac:dyDescent="0.45">
      <c r="A517" s="2" t="s">
        <v>817</v>
      </c>
      <c r="B517" s="8">
        <v>6.9</v>
      </c>
      <c r="C517" s="3">
        <v>2.8209436669814688E-4</v>
      </c>
      <c r="D517" s="8">
        <v>404</v>
      </c>
      <c r="E517" s="8">
        <v>6.9</v>
      </c>
      <c r="F517" s="8">
        <v>8662299</v>
      </c>
      <c r="G517">
        <f>COUNTIF(IMDB_Movies!A:A,'4. Best directors'!A517)</f>
        <v>1</v>
      </c>
    </row>
    <row r="518" spans="1:7" x14ac:dyDescent="0.45">
      <c r="A518" s="2" t="s">
        <v>2031</v>
      </c>
      <c r="B518" s="8">
        <v>6.9</v>
      </c>
      <c r="C518" s="3">
        <v>2.8209436669814688E-4</v>
      </c>
      <c r="D518" s="8">
        <v>404</v>
      </c>
      <c r="E518" s="8">
        <v>6.9</v>
      </c>
      <c r="F518" s="8">
        <v>-49793600</v>
      </c>
      <c r="G518">
        <f>COUNTIF(IMDB_Movies!A:A,'4. Best directors'!A518)</f>
        <v>1</v>
      </c>
    </row>
    <row r="519" spans="1:7" x14ac:dyDescent="0.45">
      <c r="A519" s="2" t="s">
        <v>1207</v>
      </c>
      <c r="B519" s="8">
        <v>6.9</v>
      </c>
      <c r="C519" s="3">
        <v>5.6418873339629375E-4</v>
      </c>
      <c r="D519" s="8">
        <v>329</v>
      </c>
      <c r="E519" s="8">
        <v>13.8</v>
      </c>
      <c r="F519" s="8">
        <v>9575649</v>
      </c>
      <c r="G519">
        <f>COUNTIF(IMDB_Movies!A:A,'4. Best directors'!A519)</f>
        <v>2</v>
      </c>
    </row>
    <row r="520" spans="1:7" x14ac:dyDescent="0.45">
      <c r="A520" s="2" t="s">
        <v>2152</v>
      </c>
      <c r="B520" s="8">
        <v>6.9</v>
      </c>
      <c r="C520" s="3">
        <v>2.8209436669814688E-4</v>
      </c>
      <c r="D520" s="8">
        <v>404</v>
      </c>
      <c r="E520" s="8">
        <v>6.9</v>
      </c>
      <c r="F520" s="8">
        <v>3786715</v>
      </c>
      <c r="G520">
        <f>COUNTIF(IMDB_Movies!A:A,'4. Best directors'!A520)</f>
        <v>1</v>
      </c>
    </row>
    <row r="521" spans="1:7" x14ac:dyDescent="0.45">
      <c r="A521" s="2" t="s">
        <v>984</v>
      </c>
      <c r="B521" s="8">
        <v>6.9</v>
      </c>
      <c r="C521" s="3">
        <v>5.6418873339629375E-4</v>
      </c>
      <c r="D521" s="8">
        <v>329</v>
      </c>
      <c r="E521" s="8">
        <v>13.8</v>
      </c>
      <c r="F521" s="8">
        <v>145828527</v>
      </c>
      <c r="G521">
        <f>COUNTIF(IMDB_Movies!A:A,'4. Best directors'!A521)</f>
        <v>2</v>
      </c>
    </row>
    <row r="522" spans="1:7" x14ac:dyDescent="0.45">
      <c r="A522" s="2" t="s">
        <v>161</v>
      </c>
      <c r="B522" s="8">
        <v>6.9</v>
      </c>
      <c r="C522" s="3">
        <v>2.8209436669814688E-4</v>
      </c>
      <c r="D522" s="8">
        <v>404</v>
      </c>
      <c r="E522" s="8">
        <v>6.9</v>
      </c>
      <c r="F522" s="8">
        <v>-35946421</v>
      </c>
      <c r="G522">
        <f>COUNTIF(IMDB_Movies!A:A,'4. Best directors'!A522)</f>
        <v>1</v>
      </c>
    </row>
    <row r="523" spans="1:7" x14ac:dyDescent="0.45">
      <c r="A523" s="2" t="s">
        <v>1961</v>
      </c>
      <c r="B523" s="8">
        <v>6.9</v>
      </c>
      <c r="C523" s="3">
        <v>2.8209436669814688E-4</v>
      </c>
      <c r="D523" s="8">
        <v>404</v>
      </c>
      <c r="E523" s="8">
        <v>6.9</v>
      </c>
      <c r="F523" s="8">
        <v>-9988165</v>
      </c>
      <c r="G523">
        <f>COUNTIF(IMDB_Movies!A:A,'4. Best directors'!A523)</f>
        <v>1</v>
      </c>
    </row>
    <row r="524" spans="1:7" x14ac:dyDescent="0.45">
      <c r="A524" s="2" t="s">
        <v>2148</v>
      </c>
      <c r="B524" s="8">
        <v>6.9</v>
      </c>
      <c r="C524" s="3">
        <v>2.8209436669814688E-4</v>
      </c>
      <c r="D524" s="8">
        <v>404</v>
      </c>
      <c r="E524" s="8">
        <v>6.9</v>
      </c>
      <c r="F524" s="8">
        <v>4055108</v>
      </c>
      <c r="G524">
        <f>COUNTIF(IMDB_Movies!A:A,'4. Best directors'!A524)</f>
        <v>1</v>
      </c>
    </row>
    <row r="525" spans="1:7" x14ac:dyDescent="0.45">
      <c r="A525" s="2" t="s">
        <v>942</v>
      </c>
      <c r="B525" s="8">
        <v>6.9</v>
      </c>
      <c r="C525" s="3">
        <v>5.6418873339629375E-4</v>
      </c>
      <c r="D525" s="8">
        <v>329</v>
      </c>
      <c r="E525" s="8">
        <v>13.8</v>
      </c>
      <c r="F525" s="8">
        <v>-17887459</v>
      </c>
      <c r="G525">
        <f>COUNTIF(IMDB_Movies!A:A,'4. Best directors'!A525)</f>
        <v>2</v>
      </c>
    </row>
    <row r="526" spans="1:7" x14ac:dyDescent="0.45">
      <c r="A526" s="2" t="s">
        <v>427</v>
      </c>
      <c r="B526" s="8">
        <v>6.9</v>
      </c>
      <c r="C526" s="3">
        <v>5.6418873339629375E-4</v>
      </c>
      <c r="D526" s="8">
        <v>329</v>
      </c>
      <c r="E526" s="8">
        <v>13.8</v>
      </c>
      <c r="F526" s="8">
        <v>153005620</v>
      </c>
      <c r="G526">
        <f>COUNTIF(IMDB_Movies!A:A,'4. Best directors'!A526)</f>
        <v>2</v>
      </c>
    </row>
    <row r="527" spans="1:7" x14ac:dyDescent="0.45">
      <c r="A527" s="2" t="s">
        <v>1755</v>
      </c>
      <c r="B527" s="8">
        <v>6.9</v>
      </c>
      <c r="C527" s="3">
        <v>2.8209436669814688E-4</v>
      </c>
      <c r="D527" s="8">
        <v>404</v>
      </c>
      <c r="E527" s="8">
        <v>6.9</v>
      </c>
      <c r="F527" s="8">
        <v>2348123</v>
      </c>
      <c r="G527">
        <f>COUNTIF(IMDB_Movies!A:A,'4. Best directors'!A527)</f>
        <v>1</v>
      </c>
    </row>
    <row r="528" spans="1:7" x14ac:dyDescent="0.45">
      <c r="A528" s="2" t="s">
        <v>2263</v>
      </c>
      <c r="B528" s="8">
        <v>6.9</v>
      </c>
      <c r="C528" s="3">
        <v>2.8209436669814688E-4</v>
      </c>
      <c r="D528" s="8">
        <v>404</v>
      </c>
      <c r="E528" s="8">
        <v>6.9</v>
      </c>
      <c r="F528" s="8">
        <v>2270647</v>
      </c>
      <c r="G528">
        <f>COUNTIF(IMDB_Movies!A:A,'4. Best directors'!A528)</f>
        <v>1</v>
      </c>
    </row>
    <row r="529" spans="1:7" x14ac:dyDescent="0.45">
      <c r="A529" s="2" t="s">
        <v>1597</v>
      </c>
      <c r="B529" s="8">
        <v>6.9</v>
      </c>
      <c r="C529" s="3">
        <v>2.8209436669814688E-4</v>
      </c>
      <c r="D529" s="8">
        <v>404</v>
      </c>
      <c r="E529" s="8">
        <v>6.9</v>
      </c>
      <c r="F529" s="8">
        <v>-14646257</v>
      </c>
      <c r="G529">
        <f>COUNTIF(IMDB_Movies!A:A,'4. Best directors'!A529)</f>
        <v>1</v>
      </c>
    </row>
    <row r="530" spans="1:7" x14ac:dyDescent="0.45">
      <c r="A530" s="2" t="s">
        <v>2229</v>
      </c>
      <c r="B530" s="8">
        <v>6.9</v>
      </c>
      <c r="C530" s="3">
        <v>2.8209436669814688E-4</v>
      </c>
      <c r="D530" s="8">
        <v>404</v>
      </c>
      <c r="E530" s="8">
        <v>6.9</v>
      </c>
      <c r="F530" s="8">
        <v>-3780041</v>
      </c>
      <c r="G530">
        <f>COUNTIF(IMDB_Movies!A:A,'4. Best directors'!A530)</f>
        <v>1</v>
      </c>
    </row>
    <row r="531" spans="1:7" x14ac:dyDescent="0.45">
      <c r="A531" s="2" t="s">
        <v>2208</v>
      </c>
      <c r="B531" s="8">
        <v>6.9</v>
      </c>
      <c r="C531" s="3">
        <v>2.8209436669814688E-4</v>
      </c>
      <c r="D531" s="8">
        <v>404</v>
      </c>
      <c r="E531" s="8">
        <v>6.9</v>
      </c>
      <c r="F531" s="8">
        <v>-3135041</v>
      </c>
      <c r="G531">
        <f>COUNTIF(IMDB_Movies!A:A,'4. Best directors'!A531)</f>
        <v>1</v>
      </c>
    </row>
    <row r="532" spans="1:7" x14ac:dyDescent="0.45">
      <c r="A532" s="2" t="s">
        <v>2316</v>
      </c>
      <c r="B532" s="8">
        <v>6.9</v>
      </c>
      <c r="C532" s="3">
        <v>2.8209436669814688E-4</v>
      </c>
      <c r="D532" s="8">
        <v>404</v>
      </c>
      <c r="E532" s="8">
        <v>6.9</v>
      </c>
      <c r="F532" s="8">
        <v>12673301</v>
      </c>
      <c r="G532">
        <f>COUNTIF(IMDB_Movies!A:A,'4. Best directors'!A532)</f>
        <v>1</v>
      </c>
    </row>
    <row r="533" spans="1:7" x14ac:dyDescent="0.45">
      <c r="A533" s="2" t="s">
        <v>2128</v>
      </c>
      <c r="B533" s="8">
        <v>6.9</v>
      </c>
      <c r="C533" s="3">
        <v>2.8209436669814688E-4</v>
      </c>
      <c r="D533" s="8">
        <v>404</v>
      </c>
      <c r="E533" s="8">
        <v>6.9</v>
      </c>
      <c r="F533" s="8">
        <v>51636016</v>
      </c>
      <c r="G533">
        <f>COUNTIF(IMDB_Movies!A:A,'4. Best directors'!A533)</f>
        <v>1</v>
      </c>
    </row>
    <row r="534" spans="1:7" x14ac:dyDescent="0.45">
      <c r="A534" s="2" t="s">
        <v>1712</v>
      </c>
      <c r="B534" s="8">
        <v>6.9</v>
      </c>
      <c r="C534" s="3">
        <v>2.8209436669814688E-4</v>
      </c>
      <c r="D534" s="8">
        <v>404</v>
      </c>
      <c r="E534" s="8">
        <v>6.9</v>
      </c>
      <c r="F534" s="8">
        <v>-1965583</v>
      </c>
      <c r="G534">
        <f>COUNTIF(IMDB_Movies!A:A,'4. Best directors'!A534)</f>
        <v>1</v>
      </c>
    </row>
    <row r="535" spans="1:7" x14ac:dyDescent="0.45">
      <c r="A535" s="2" t="s">
        <v>1146</v>
      </c>
      <c r="B535" s="8">
        <v>6.9</v>
      </c>
      <c r="C535" s="3">
        <v>2.8209436669814688E-4</v>
      </c>
      <c r="D535" s="8">
        <v>404</v>
      </c>
      <c r="E535" s="8">
        <v>6.9</v>
      </c>
      <c r="F535" s="8">
        <v>-17646272</v>
      </c>
      <c r="G535">
        <f>COUNTIF(IMDB_Movies!A:A,'4. Best directors'!A535)</f>
        <v>1</v>
      </c>
    </row>
    <row r="536" spans="1:7" x14ac:dyDescent="0.45">
      <c r="A536" s="2" t="s">
        <v>2440</v>
      </c>
      <c r="B536" s="8">
        <v>6.9</v>
      </c>
      <c r="C536" s="3">
        <v>2.8209436669814688E-4</v>
      </c>
      <c r="D536" s="8">
        <v>404</v>
      </c>
      <c r="E536" s="8">
        <v>6.9</v>
      </c>
      <c r="F536" s="8">
        <v>-993613</v>
      </c>
      <c r="G536">
        <f>COUNTIF(IMDB_Movies!A:A,'4. Best directors'!A536)</f>
        <v>1</v>
      </c>
    </row>
    <row r="537" spans="1:7" x14ac:dyDescent="0.45">
      <c r="A537" s="2" t="s">
        <v>63</v>
      </c>
      <c r="B537" s="8">
        <v>6.9</v>
      </c>
      <c r="C537" s="3">
        <v>5.6418873339629375E-4</v>
      </c>
      <c r="D537" s="8">
        <v>329</v>
      </c>
      <c r="E537" s="8">
        <v>13.8</v>
      </c>
      <c r="F537" s="8">
        <v>-28926478</v>
      </c>
      <c r="G537">
        <f>COUNTIF(IMDB_Movies!A:A,'4. Best directors'!A537)</f>
        <v>2</v>
      </c>
    </row>
    <row r="538" spans="1:7" x14ac:dyDescent="0.45">
      <c r="A538" s="2" t="s">
        <v>1052</v>
      </c>
      <c r="B538" s="8">
        <v>6.9</v>
      </c>
      <c r="C538" s="3">
        <v>2.8209436669814688E-4</v>
      </c>
      <c r="D538" s="8">
        <v>404</v>
      </c>
      <c r="E538" s="8">
        <v>6.9</v>
      </c>
      <c r="F538" s="8">
        <v>701088</v>
      </c>
      <c r="G538">
        <f>COUNTIF(IMDB_Movies!A:A,'4. Best directors'!A538)</f>
        <v>1</v>
      </c>
    </row>
    <row r="539" spans="1:7" x14ac:dyDescent="0.45">
      <c r="A539" s="2" t="s">
        <v>2455</v>
      </c>
      <c r="B539" s="8">
        <v>6.9</v>
      </c>
      <c r="C539" s="3">
        <v>2.8209436669814688E-4</v>
      </c>
      <c r="D539" s="8">
        <v>404</v>
      </c>
      <c r="E539" s="8">
        <v>6.9</v>
      </c>
      <c r="F539" s="8">
        <v>4768918</v>
      </c>
      <c r="G539">
        <f>COUNTIF(IMDB_Movies!A:A,'4. Best directors'!A539)</f>
        <v>1</v>
      </c>
    </row>
    <row r="540" spans="1:7" x14ac:dyDescent="0.45">
      <c r="A540" s="2" t="s">
        <v>1761</v>
      </c>
      <c r="B540" s="8">
        <v>6.9</v>
      </c>
      <c r="C540" s="3">
        <v>2.8209436669814688E-4</v>
      </c>
      <c r="D540" s="8">
        <v>404</v>
      </c>
      <c r="E540" s="8">
        <v>6.9</v>
      </c>
      <c r="F540" s="8">
        <v>-338009</v>
      </c>
      <c r="G540">
        <f>COUNTIF(IMDB_Movies!A:A,'4. Best directors'!A540)</f>
        <v>1</v>
      </c>
    </row>
    <row r="541" spans="1:7" x14ac:dyDescent="0.45">
      <c r="A541" s="2" t="s">
        <v>1025</v>
      </c>
      <c r="B541" s="8">
        <v>6.9</v>
      </c>
      <c r="C541" s="3">
        <v>5.6418873339629375E-4</v>
      </c>
      <c r="D541" s="8">
        <v>329</v>
      </c>
      <c r="E541" s="8">
        <v>13.8</v>
      </c>
      <c r="F541" s="8">
        <v>-34860295</v>
      </c>
      <c r="G541">
        <f>COUNTIF(IMDB_Movies!A:A,'4. Best directors'!A541)</f>
        <v>2</v>
      </c>
    </row>
    <row r="542" spans="1:7" x14ac:dyDescent="0.45">
      <c r="A542" s="2" t="s">
        <v>2207</v>
      </c>
      <c r="B542" s="8">
        <v>6.9</v>
      </c>
      <c r="C542" s="3">
        <v>5.6418873339629375E-4</v>
      </c>
      <c r="D542" s="8">
        <v>329</v>
      </c>
      <c r="E542" s="8">
        <v>13.8</v>
      </c>
      <c r="F542" s="8">
        <v>-98613</v>
      </c>
      <c r="G542">
        <f>COUNTIF(IMDB_Movies!A:A,'4. Best directors'!A542)</f>
        <v>2</v>
      </c>
    </row>
    <row r="543" spans="1:7" x14ac:dyDescent="0.45">
      <c r="A543" s="2" t="s">
        <v>2087</v>
      </c>
      <c r="B543" s="8">
        <v>6.9</v>
      </c>
      <c r="C543" s="3">
        <v>2.8209436669814688E-4</v>
      </c>
      <c r="D543" s="8">
        <v>404</v>
      </c>
      <c r="E543" s="8">
        <v>6.9</v>
      </c>
      <c r="F543" s="8">
        <v>12400000</v>
      </c>
      <c r="G543">
        <f>COUNTIF(IMDB_Movies!A:A,'4. Best directors'!A543)</f>
        <v>1</v>
      </c>
    </row>
    <row r="544" spans="1:7" x14ac:dyDescent="0.45">
      <c r="A544" s="2" t="s">
        <v>1897</v>
      </c>
      <c r="B544" s="8">
        <v>6.9</v>
      </c>
      <c r="C544" s="3">
        <v>2.8209436669814688E-4</v>
      </c>
      <c r="D544" s="8">
        <v>404</v>
      </c>
      <c r="E544" s="8">
        <v>6.9</v>
      </c>
      <c r="F544" s="8">
        <v>23000000</v>
      </c>
      <c r="G544">
        <f>COUNTIF(IMDB_Movies!A:A,'4. Best directors'!A544)</f>
        <v>1</v>
      </c>
    </row>
    <row r="545" spans="1:7" x14ac:dyDescent="0.45">
      <c r="A545" s="2" t="s">
        <v>1984</v>
      </c>
      <c r="B545" s="8">
        <v>6.9</v>
      </c>
      <c r="C545" s="3">
        <v>2.8209436669814688E-4</v>
      </c>
      <c r="D545" s="8">
        <v>404</v>
      </c>
      <c r="E545" s="8">
        <v>6.9</v>
      </c>
      <c r="F545" s="8">
        <v>20700000</v>
      </c>
      <c r="G545">
        <f>COUNTIF(IMDB_Movies!A:A,'4. Best directors'!A545)</f>
        <v>1</v>
      </c>
    </row>
    <row r="546" spans="1:7" x14ac:dyDescent="0.45">
      <c r="A546" s="2" t="s">
        <v>2335</v>
      </c>
      <c r="B546" s="8">
        <v>6.9</v>
      </c>
      <c r="C546" s="3">
        <v>5.6418873339629375E-4</v>
      </c>
      <c r="D546" s="8">
        <v>329</v>
      </c>
      <c r="E546" s="8">
        <v>13.8</v>
      </c>
      <c r="F546" s="8">
        <v>612294</v>
      </c>
      <c r="G546">
        <f>COUNTIF(IMDB_Movies!A:A,'4. Best directors'!A546)</f>
        <v>2</v>
      </c>
    </row>
    <row r="547" spans="1:7" x14ac:dyDescent="0.45">
      <c r="A547" s="2" t="s">
        <v>2332</v>
      </c>
      <c r="B547" s="8">
        <v>6.9</v>
      </c>
      <c r="C547" s="3">
        <v>2.8209436669814688E-4</v>
      </c>
      <c r="D547" s="8">
        <v>404</v>
      </c>
      <c r="E547" s="8">
        <v>6.9</v>
      </c>
      <c r="F547" s="8">
        <v>-522998</v>
      </c>
      <c r="G547">
        <f>COUNTIF(IMDB_Movies!A:A,'4. Best directors'!A547)</f>
        <v>1</v>
      </c>
    </row>
    <row r="548" spans="1:7" x14ac:dyDescent="0.45">
      <c r="A548" s="2" t="s">
        <v>2504</v>
      </c>
      <c r="B548" s="8">
        <v>6.9</v>
      </c>
      <c r="C548" s="3">
        <v>2.8209436669814688E-4</v>
      </c>
      <c r="D548" s="8">
        <v>404</v>
      </c>
      <c r="E548" s="8">
        <v>6.9</v>
      </c>
      <c r="F548" s="8">
        <v>-273613</v>
      </c>
      <c r="G548">
        <f>COUNTIF(IMDB_Movies!A:A,'4. Best directors'!A548)</f>
        <v>1</v>
      </c>
    </row>
    <row r="549" spans="1:7" x14ac:dyDescent="0.45">
      <c r="A549" s="2" t="s">
        <v>2030</v>
      </c>
      <c r="B549" s="8">
        <v>6.9</v>
      </c>
      <c r="C549" s="3">
        <v>2.8209436669814688E-4</v>
      </c>
      <c r="D549" s="8">
        <v>404</v>
      </c>
      <c r="E549" s="8">
        <v>6.9</v>
      </c>
      <c r="F549" s="8">
        <v>-4152561</v>
      </c>
      <c r="G549">
        <f>COUNTIF(IMDB_Movies!A:A,'4. Best directors'!A549)</f>
        <v>1</v>
      </c>
    </row>
    <row r="550" spans="1:7" x14ac:dyDescent="0.45">
      <c r="A550" s="2" t="s">
        <v>2156</v>
      </c>
      <c r="B550" s="8">
        <v>6.9</v>
      </c>
      <c r="C550" s="3">
        <v>2.8209436669814688E-4</v>
      </c>
      <c r="D550" s="8">
        <v>404</v>
      </c>
      <c r="E550" s="8">
        <v>6.9</v>
      </c>
      <c r="F550" s="8">
        <v>-925977</v>
      </c>
      <c r="G550">
        <f>COUNTIF(IMDB_Movies!A:A,'4. Best directors'!A550)</f>
        <v>1</v>
      </c>
    </row>
    <row r="551" spans="1:7" x14ac:dyDescent="0.45">
      <c r="A551" s="2" t="s">
        <v>2024</v>
      </c>
      <c r="B551" s="8">
        <v>6.9</v>
      </c>
      <c r="C551" s="3">
        <v>2.8209436669814688E-4</v>
      </c>
      <c r="D551" s="8">
        <v>404</v>
      </c>
      <c r="E551" s="8">
        <v>6.9</v>
      </c>
      <c r="F551" s="8">
        <v>-7228760</v>
      </c>
      <c r="G551">
        <f>COUNTIF(IMDB_Movies!A:A,'4. Best directors'!A551)</f>
        <v>1</v>
      </c>
    </row>
    <row r="552" spans="1:7" x14ac:dyDescent="0.45">
      <c r="A552" s="2" t="s">
        <v>1225</v>
      </c>
      <c r="B552" s="8">
        <v>6.9</v>
      </c>
      <c r="C552" s="3">
        <v>2.8209436669814688E-4</v>
      </c>
      <c r="D552" s="8">
        <v>404</v>
      </c>
      <c r="E552" s="8">
        <v>6.9</v>
      </c>
      <c r="F552" s="8">
        <v>8432823</v>
      </c>
      <c r="G552">
        <f>COUNTIF(IMDB_Movies!A:A,'4. Best directors'!A552)</f>
        <v>1</v>
      </c>
    </row>
    <row r="553" spans="1:7" x14ac:dyDescent="0.45">
      <c r="A553" s="2" t="s">
        <v>1357</v>
      </c>
      <c r="B553" s="8">
        <v>6.9</v>
      </c>
      <c r="C553" s="3">
        <v>5.6418873339629375E-4</v>
      </c>
      <c r="D553" s="8">
        <v>329</v>
      </c>
      <c r="E553" s="8">
        <v>13.8</v>
      </c>
      <c r="F553" s="8">
        <v>-14269418</v>
      </c>
      <c r="G553">
        <f>COUNTIF(IMDB_Movies!A:A,'4. Best directors'!A553)</f>
        <v>2</v>
      </c>
    </row>
    <row r="554" spans="1:7" x14ac:dyDescent="0.45">
      <c r="A554" s="2" t="s">
        <v>421</v>
      </c>
      <c r="B554" s="8">
        <v>6.9</v>
      </c>
      <c r="C554" s="3">
        <v>2.8209436669814688E-4</v>
      </c>
      <c r="D554" s="8">
        <v>404</v>
      </c>
      <c r="E554" s="8">
        <v>6.9</v>
      </c>
      <c r="F554" s="8">
        <v>-6766897</v>
      </c>
      <c r="G554">
        <f>COUNTIF(IMDB_Movies!A:A,'4. Best directors'!A554)</f>
        <v>1</v>
      </c>
    </row>
    <row r="555" spans="1:7" x14ac:dyDescent="0.45">
      <c r="A555" s="2" t="s">
        <v>2364</v>
      </c>
      <c r="B555" s="8">
        <v>6.9</v>
      </c>
      <c r="C555" s="3">
        <v>2.8209436669814688E-4</v>
      </c>
      <c r="D555" s="8">
        <v>404</v>
      </c>
      <c r="E555" s="8">
        <v>6.9</v>
      </c>
      <c r="F555" s="8">
        <v>-603965</v>
      </c>
      <c r="G555">
        <f>COUNTIF(IMDB_Movies!A:A,'4. Best directors'!A555)</f>
        <v>1</v>
      </c>
    </row>
    <row r="556" spans="1:7" x14ac:dyDescent="0.45">
      <c r="A556" s="2" t="s">
        <v>1298</v>
      </c>
      <c r="B556" s="8">
        <v>6.9</v>
      </c>
      <c r="C556" s="3">
        <v>2.8209436669814688E-4</v>
      </c>
      <c r="D556" s="8">
        <v>404</v>
      </c>
      <c r="E556" s="8">
        <v>6.9</v>
      </c>
      <c r="F556" s="8">
        <v>323741</v>
      </c>
      <c r="G556">
        <f>COUNTIF(IMDB_Movies!A:A,'4. Best directors'!A556)</f>
        <v>1</v>
      </c>
    </row>
    <row r="557" spans="1:7" x14ac:dyDescent="0.45">
      <c r="A557" s="2" t="s">
        <v>2073</v>
      </c>
      <c r="B557" s="8">
        <v>6.9</v>
      </c>
      <c r="C557" s="3">
        <v>2.8209436669814688E-4</v>
      </c>
      <c r="D557" s="8">
        <v>404</v>
      </c>
      <c r="E557" s="8">
        <v>6.9</v>
      </c>
      <c r="F557" s="8">
        <v>-4231704</v>
      </c>
      <c r="G557">
        <f>COUNTIF(IMDB_Movies!A:A,'4. Best directors'!A557)</f>
        <v>1</v>
      </c>
    </row>
    <row r="558" spans="1:7" x14ac:dyDescent="0.45">
      <c r="A558" s="2" t="s">
        <v>2530</v>
      </c>
      <c r="B558" s="8">
        <v>6.9</v>
      </c>
      <c r="C558" s="3">
        <v>2.8209436669814688E-4</v>
      </c>
      <c r="D558" s="8">
        <v>404</v>
      </c>
      <c r="E558" s="8">
        <v>6.9</v>
      </c>
      <c r="F558" s="8">
        <v>-25318</v>
      </c>
      <c r="G558">
        <f>COUNTIF(IMDB_Movies!A:A,'4. Best directors'!A558)</f>
        <v>1</v>
      </c>
    </row>
    <row r="559" spans="1:7" x14ac:dyDescent="0.45">
      <c r="A559" s="2" t="s">
        <v>355</v>
      </c>
      <c r="B559" s="8">
        <v>6.9</v>
      </c>
      <c r="C559" s="3">
        <v>5.6418873339629375E-4</v>
      </c>
      <c r="D559" s="8">
        <v>329</v>
      </c>
      <c r="E559" s="8">
        <v>13.8</v>
      </c>
      <c r="F559" s="8">
        <v>97492320</v>
      </c>
      <c r="G559">
        <f>COUNTIF(IMDB_Movies!A:A,'4. Best directors'!A559)</f>
        <v>2</v>
      </c>
    </row>
    <row r="560" spans="1:7" x14ac:dyDescent="0.45">
      <c r="A560" s="2" t="s">
        <v>61</v>
      </c>
      <c r="B560" s="8">
        <v>6.9</v>
      </c>
      <c r="C560" s="3">
        <v>5.6418873339629375E-4</v>
      </c>
      <c r="D560" s="8">
        <v>329</v>
      </c>
      <c r="E560" s="8">
        <v>13.8</v>
      </c>
      <c r="F560" s="8">
        <v>-950694</v>
      </c>
      <c r="G560">
        <f>COUNTIF(IMDB_Movies!A:A,'4. Best directors'!A560)</f>
        <v>2</v>
      </c>
    </row>
    <row r="561" spans="1:7" x14ac:dyDescent="0.45">
      <c r="A561" s="2" t="s">
        <v>1334</v>
      </c>
      <c r="B561" s="8">
        <v>6.8999999999999995</v>
      </c>
      <c r="C561" s="3">
        <v>8.4628310009444063E-4</v>
      </c>
      <c r="D561" s="8">
        <v>252</v>
      </c>
      <c r="E561" s="8">
        <v>20.7</v>
      </c>
      <c r="F561" s="8">
        <v>48128743</v>
      </c>
      <c r="G561">
        <f>COUNTIF(IMDB_Movies!A:A,'4. Best directors'!A561)</f>
        <v>3</v>
      </c>
    </row>
    <row r="562" spans="1:7" x14ac:dyDescent="0.45">
      <c r="A562" s="2" t="s">
        <v>1071</v>
      </c>
      <c r="B562" s="8">
        <v>6.8999999999999995</v>
      </c>
      <c r="C562" s="3">
        <v>8.4628310009444063E-4</v>
      </c>
      <c r="D562" s="8">
        <v>252</v>
      </c>
      <c r="E562" s="8">
        <v>20.7</v>
      </c>
      <c r="F562" s="8">
        <v>-52877605</v>
      </c>
      <c r="G562">
        <f>COUNTIF(IMDB_Movies!A:A,'4. Best directors'!A562)</f>
        <v>3</v>
      </c>
    </row>
    <row r="563" spans="1:7" x14ac:dyDescent="0.45">
      <c r="A563" s="2" t="s">
        <v>641</v>
      </c>
      <c r="B563" s="8">
        <v>6.8833333333333329</v>
      </c>
      <c r="C563" s="3">
        <v>1.6884778760338356E-3</v>
      </c>
      <c r="D563" s="8">
        <v>90</v>
      </c>
      <c r="E563" s="8">
        <v>41.3</v>
      </c>
      <c r="F563" s="8">
        <v>-65869577</v>
      </c>
      <c r="G563">
        <f>COUNTIF(IMDB_Movies!A:A,'4. Best directors'!A563)</f>
        <v>6</v>
      </c>
    </row>
    <row r="564" spans="1:7" x14ac:dyDescent="0.45">
      <c r="A564" s="2" t="s">
        <v>154</v>
      </c>
      <c r="B564" s="8">
        <v>6.875</v>
      </c>
      <c r="C564" s="3">
        <v>1.1242891426375419E-3</v>
      </c>
      <c r="D564" s="8">
        <v>170</v>
      </c>
      <c r="E564" s="8">
        <v>27.5</v>
      </c>
      <c r="F564" s="8">
        <v>-36383456</v>
      </c>
      <c r="G564">
        <f>COUNTIF(IMDB_Movies!A:A,'4. Best directors'!A564)</f>
        <v>4</v>
      </c>
    </row>
    <row r="565" spans="1:7" x14ac:dyDescent="0.45">
      <c r="A565" s="2" t="s">
        <v>332</v>
      </c>
      <c r="B565" s="8">
        <v>6.8666666666666671</v>
      </c>
      <c r="C565" s="3">
        <v>8.4219477593939509E-4</v>
      </c>
      <c r="D565" s="8">
        <v>253</v>
      </c>
      <c r="E565" s="8">
        <v>20.6</v>
      </c>
      <c r="F565" s="8">
        <v>178102714</v>
      </c>
      <c r="G565">
        <f>COUNTIF(IMDB_Movies!A:A,'4. Best directors'!A565)</f>
        <v>3</v>
      </c>
    </row>
    <row r="566" spans="1:7" x14ac:dyDescent="0.45">
      <c r="A566" s="2" t="s">
        <v>638</v>
      </c>
      <c r="B566" s="8">
        <v>6.8666666666666671</v>
      </c>
      <c r="C566" s="3">
        <v>8.4219477593939509E-4</v>
      </c>
      <c r="D566" s="8">
        <v>253</v>
      </c>
      <c r="E566" s="8">
        <v>20.6</v>
      </c>
      <c r="F566" s="8">
        <v>27027358</v>
      </c>
      <c r="G566">
        <f>COUNTIF(IMDB_Movies!A:A,'4. Best directors'!A566)</f>
        <v>3</v>
      </c>
    </row>
    <row r="567" spans="1:7" x14ac:dyDescent="0.45">
      <c r="A567" s="2" t="s">
        <v>1321</v>
      </c>
      <c r="B567" s="8">
        <v>6.8666666666666671</v>
      </c>
      <c r="C567" s="3">
        <v>8.4219477593939509E-4</v>
      </c>
      <c r="D567" s="8">
        <v>253</v>
      </c>
      <c r="E567" s="8">
        <v>20.6</v>
      </c>
      <c r="F567" s="8">
        <v>-4062189</v>
      </c>
      <c r="G567">
        <f>COUNTIF(IMDB_Movies!A:A,'4. Best directors'!A567)</f>
        <v>3</v>
      </c>
    </row>
    <row r="568" spans="1:7" x14ac:dyDescent="0.45">
      <c r="A568" s="2" t="s">
        <v>1732</v>
      </c>
      <c r="B568" s="8">
        <v>6.8600000000000012</v>
      </c>
      <c r="C568" s="3">
        <v>1.4022951851806434E-3</v>
      </c>
      <c r="D568" s="8">
        <v>119</v>
      </c>
      <c r="E568" s="8">
        <v>34.300000000000004</v>
      </c>
      <c r="F568" s="8">
        <v>23418728</v>
      </c>
      <c r="G568">
        <f>COUNTIF(IMDB_Movies!A:A,'4. Best directors'!A568)</f>
        <v>5</v>
      </c>
    </row>
    <row r="569" spans="1:7" x14ac:dyDescent="0.45">
      <c r="A569" s="2" t="s">
        <v>1987</v>
      </c>
      <c r="B569" s="8">
        <v>6.8500000000000005</v>
      </c>
      <c r="C569" s="3">
        <v>1.1202008184824964E-3</v>
      </c>
      <c r="D569" s="8">
        <v>171</v>
      </c>
      <c r="E569" s="8">
        <v>27.400000000000002</v>
      </c>
      <c r="F569" s="8">
        <v>-1784384</v>
      </c>
      <c r="G569">
        <f>COUNTIF(IMDB_Movies!A:A,'4. Best directors'!A569)</f>
        <v>4</v>
      </c>
    </row>
    <row r="570" spans="1:7" x14ac:dyDescent="0.45">
      <c r="A570" s="2" t="s">
        <v>810</v>
      </c>
      <c r="B570" s="8">
        <v>6.8500000000000005</v>
      </c>
      <c r="C570" s="3">
        <v>1.1202008184824964E-3</v>
      </c>
      <c r="D570" s="8">
        <v>171</v>
      </c>
      <c r="E570" s="8">
        <v>27.400000000000002</v>
      </c>
      <c r="F570" s="8">
        <v>51164086</v>
      </c>
      <c r="G570">
        <f>COUNTIF(IMDB_Movies!A:A,'4. Best directors'!A570)</f>
        <v>4</v>
      </c>
    </row>
    <row r="571" spans="1:7" x14ac:dyDescent="0.45">
      <c r="A571" s="2" t="s">
        <v>142</v>
      </c>
      <c r="B571" s="8">
        <v>6.85</v>
      </c>
      <c r="C571" s="3">
        <v>5.601004092412481E-4</v>
      </c>
      <c r="D571" s="8">
        <v>330</v>
      </c>
      <c r="E571" s="8">
        <v>13.7</v>
      </c>
      <c r="F571" s="8">
        <v>-28907947</v>
      </c>
      <c r="G571">
        <f>COUNTIF(IMDB_Movies!A:A,'4. Best directors'!A571)</f>
        <v>2</v>
      </c>
    </row>
    <row r="572" spans="1:7" x14ac:dyDescent="0.45">
      <c r="A572" s="2" t="s">
        <v>1263</v>
      </c>
      <c r="B572" s="8">
        <v>6.85</v>
      </c>
      <c r="C572" s="3">
        <v>5.601004092412481E-4</v>
      </c>
      <c r="D572" s="8">
        <v>330</v>
      </c>
      <c r="E572" s="8">
        <v>13.7</v>
      </c>
      <c r="F572" s="8">
        <v>-26156448</v>
      </c>
      <c r="G572">
        <f>COUNTIF(IMDB_Movies!A:A,'4. Best directors'!A572)</f>
        <v>2</v>
      </c>
    </row>
    <row r="573" spans="1:7" x14ac:dyDescent="0.45">
      <c r="A573" s="2" t="s">
        <v>323</v>
      </c>
      <c r="B573" s="8">
        <v>6.85</v>
      </c>
      <c r="C573" s="3">
        <v>5.601004092412481E-4</v>
      </c>
      <c r="D573" s="8">
        <v>330</v>
      </c>
      <c r="E573" s="8">
        <v>13.7</v>
      </c>
      <c r="F573" s="8">
        <v>-35845358</v>
      </c>
      <c r="G573">
        <f>COUNTIF(IMDB_Movies!A:A,'4. Best directors'!A573)</f>
        <v>2</v>
      </c>
    </row>
    <row r="574" spans="1:7" x14ac:dyDescent="0.45">
      <c r="A574" s="2" t="s">
        <v>1249</v>
      </c>
      <c r="B574" s="8">
        <v>6.85</v>
      </c>
      <c r="C574" s="3">
        <v>5.601004092412481E-4</v>
      </c>
      <c r="D574" s="8">
        <v>330</v>
      </c>
      <c r="E574" s="8">
        <v>13.7</v>
      </c>
      <c r="F574" s="8">
        <v>-42844844</v>
      </c>
      <c r="G574">
        <f>COUNTIF(IMDB_Movies!A:A,'4. Best directors'!A574)</f>
        <v>2</v>
      </c>
    </row>
    <row r="575" spans="1:7" x14ac:dyDescent="0.45">
      <c r="A575" s="2" t="s">
        <v>967</v>
      </c>
      <c r="B575" s="8">
        <v>6.85</v>
      </c>
      <c r="C575" s="3">
        <v>5.601004092412481E-4</v>
      </c>
      <c r="D575" s="8">
        <v>330</v>
      </c>
      <c r="E575" s="8">
        <v>13.7</v>
      </c>
      <c r="F575" s="8">
        <v>6091197</v>
      </c>
      <c r="G575">
        <f>COUNTIF(IMDB_Movies!A:A,'4. Best directors'!A575)</f>
        <v>2</v>
      </c>
    </row>
    <row r="576" spans="1:7" x14ac:dyDescent="0.45">
      <c r="A576" s="2" t="s">
        <v>1381</v>
      </c>
      <c r="B576" s="8">
        <v>6.85</v>
      </c>
      <c r="C576" s="3">
        <v>5.601004092412481E-4</v>
      </c>
      <c r="D576" s="8">
        <v>330</v>
      </c>
      <c r="E576" s="8">
        <v>13.7</v>
      </c>
      <c r="F576" s="8">
        <v>34882165</v>
      </c>
      <c r="G576">
        <f>COUNTIF(IMDB_Movies!A:A,'4. Best directors'!A576)</f>
        <v>2</v>
      </c>
    </row>
    <row r="577" spans="1:7" x14ac:dyDescent="0.45">
      <c r="A577" s="2" t="s">
        <v>449</v>
      </c>
      <c r="B577" s="8">
        <v>6.85</v>
      </c>
      <c r="C577" s="3">
        <v>5.601004092412481E-4</v>
      </c>
      <c r="D577" s="8">
        <v>330</v>
      </c>
      <c r="E577" s="8">
        <v>13.7</v>
      </c>
      <c r="F577" s="8">
        <v>10667989</v>
      </c>
      <c r="G577">
        <f>COUNTIF(IMDB_Movies!A:A,'4. Best directors'!A577)</f>
        <v>2</v>
      </c>
    </row>
    <row r="578" spans="1:7" x14ac:dyDescent="0.45">
      <c r="A578" s="2" t="s">
        <v>779</v>
      </c>
      <c r="B578" s="8">
        <v>6.85</v>
      </c>
      <c r="C578" s="3">
        <v>5.601004092412481E-4</v>
      </c>
      <c r="D578" s="8">
        <v>330</v>
      </c>
      <c r="E578" s="8">
        <v>13.7</v>
      </c>
      <c r="F578" s="8">
        <v>37845041</v>
      </c>
      <c r="G578">
        <f>COUNTIF(IMDB_Movies!A:A,'4. Best directors'!A578)</f>
        <v>2</v>
      </c>
    </row>
    <row r="579" spans="1:7" x14ac:dyDescent="0.45">
      <c r="A579" s="2" t="s">
        <v>1008</v>
      </c>
      <c r="B579" s="8">
        <v>6.85</v>
      </c>
      <c r="C579" s="3">
        <v>5.601004092412481E-4</v>
      </c>
      <c r="D579" s="8">
        <v>330</v>
      </c>
      <c r="E579" s="8">
        <v>13.7</v>
      </c>
      <c r="F579" s="8">
        <v>28913634</v>
      </c>
      <c r="G579">
        <f>COUNTIF(IMDB_Movies!A:A,'4. Best directors'!A579)</f>
        <v>2</v>
      </c>
    </row>
    <row r="580" spans="1:7" x14ac:dyDescent="0.45">
      <c r="A580" s="2" t="s">
        <v>877</v>
      </c>
      <c r="B580" s="8">
        <v>6.85</v>
      </c>
      <c r="C580" s="3">
        <v>1.1202008184824962E-3</v>
      </c>
      <c r="D580" s="8">
        <v>172</v>
      </c>
      <c r="E580" s="8">
        <v>27.4</v>
      </c>
      <c r="F580" s="8">
        <v>-389512</v>
      </c>
      <c r="G580">
        <f>COUNTIF(IMDB_Movies!A:A,'4. Best directors'!A580)</f>
        <v>4</v>
      </c>
    </row>
    <row r="581" spans="1:7" x14ac:dyDescent="0.45">
      <c r="A581" s="2" t="s">
        <v>1057</v>
      </c>
      <c r="B581" s="8">
        <v>6.85</v>
      </c>
      <c r="C581" s="3">
        <v>5.601004092412481E-4</v>
      </c>
      <c r="D581" s="8">
        <v>330</v>
      </c>
      <c r="E581" s="8">
        <v>13.7</v>
      </c>
      <c r="F581" s="8">
        <v>-21552887</v>
      </c>
      <c r="G581">
        <f>COUNTIF(IMDB_Movies!A:A,'4. Best directors'!A581)</f>
        <v>2</v>
      </c>
    </row>
    <row r="582" spans="1:7" x14ac:dyDescent="0.45">
      <c r="A582" s="2" t="s">
        <v>1942</v>
      </c>
      <c r="B582" s="8">
        <v>6.85</v>
      </c>
      <c r="C582" s="3">
        <v>5.601004092412481E-4</v>
      </c>
      <c r="D582" s="8">
        <v>330</v>
      </c>
      <c r="E582" s="8">
        <v>13.7</v>
      </c>
      <c r="F582" s="8">
        <v>3436166</v>
      </c>
      <c r="G582">
        <f>COUNTIF(IMDB_Movies!A:A,'4. Best directors'!A582)</f>
        <v>2</v>
      </c>
    </row>
    <row r="583" spans="1:7" x14ac:dyDescent="0.45">
      <c r="A583" s="2" t="s">
        <v>328</v>
      </c>
      <c r="B583" s="8">
        <v>6.85</v>
      </c>
      <c r="C583" s="3">
        <v>5.601004092412481E-4</v>
      </c>
      <c r="D583" s="8">
        <v>330</v>
      </c>
      <c r="E583" s="8">
        <v>13.7</v>
      </c>
      <c r="F583" s="8">
        <v>69250742</v>
      </c>
      <c r="G583">
        <f>COUNTIF(IMDB_Movies!A:A,'4. Best directors'!A583)</f>
        <v>2</v>
      </c>
    </row>
    <row r="584" spans="1:7" x14ac:dyDescent="0.45">
      <c r="A584" s="2" t="s">
        <v>75</v>
      </c>
      <c r="B584" s="8">
        <v>6.8428571428571425</v>
      </c>
      <c r="C584" s="3">
        <v>1.9583072702668456E-3</v>
      </c>
      <c r="D584" s="8">
        <v>68</v>
      </c>
      <c r="E584" s="8">
        <v>47.9</v>
      </c>
      <c r="F584" s="8">
        <v>14592779</v>
      </c>
      <c r="G584">
        <f>COUNTIF(IMDB_Movies!A:A,'4. Best directors'!A584)</f>
        <v>7</v>
      </c>
    </row>
    <row r="585" spans="1:7" x14ac:dyDescent="0.45">
      <c r="A585" s="2" t="s">
        <v>79</v>
      </c>
      <c r="B585" s="8">
        <v>6.8400000000000007</v>
      </c>
      <c r="C585" s="3">
        <v>1.3982068610255978E-3</v>
      </c>
      <c r="D585" s="8">
        <v>120</v>
      </c>
      <c r="E585" s="8">
        <v>34.200000000000003</v>
      </c>
      <c r="F585" s="8">
        <v>10870795</v>
      </c>
      <c r="G585">
        <f>COUNTIF(IMDB_Movies!A:A,'4. Best directors'!A585)</f>
        <v>5</v>
      </c>
    </row>
    <row r="586" spans="1:7" x14ac:dyDescent="0.45">
      <c r="A586" s="2" t="s">
        <v>1097</v>
      </c>
      <c r="B586" s="8">
        <v>6.8400000000000007</v>
      </c>
      <c r="C586" s="3">
        <v>1.3982068610255978E-3</v>
      </c>
      <c r="D586" s="8">
        <v>120</v>
      </c>
      <c r="E586" s="8">
        <v>34.200000000000003</v>
      </c>
      <c r="F586" s="8">
        <v>52416532</v>
      </c>
      <c r="G586">
        <f>COUNTIF(IMDB_Movies!A:A,'4. Best directors'!A586)</f>
        <v>5</v>
      </c>
    </row>
    <row r="587" spans="1:7" x14ac:dyDescent="0.45">
      <c r="A587" s="2" t="s">
        <v>675</v>
      </c>
      <c r="B587" s="8">
        <v>6.839999999999999</v>
      </c>
      <c r="C587" s="3">
        <v>1.3982068610255973E-3</v>
      </c>
      <c r="D587" s="8">
        <v>121</v>
      </c>
      <c r="E587" s="8">
        <v>34.199999999999996</v>
      </c>
      <c r="F587" s="8">
        <v>1402264</v>
      </c>
      <c r="G587">
        <f>COUNTIF(IMDB_Movies!A:A,'4. Best directors'!A587)</f>
        <v>5</v>
      </c>
    </row>
    <row r="588" spans="1:7" x14ac:dyDescent="0.45">
      <c r="A588" s="2" t="s">
        <v>1714</v>
      </c>
      <c r="B588" s="8">
        <v>6.833333333333333</v>
      </c>
      <c r="C588" s="3">
        <v>8.3810645178434943E-4</v>
      </c>
      <c r="D588" s="8">
        <v>254</v>
      </c>
      <c r="E588" s="8">
        <v>20.5</v>
      </c>
      <c r="F588" s="8">
        <v>-19406155</v>
      </c>
      <c r="G588">
        <f>COUNTIF(IMDB_Movies!A:A,'4. Best directors'!A588)</f>
        <v>3</v>
      </c>
    </row>
    <row r="589" spans="1:7" x14ac:dyDescent="0.45">
      <c r="A589" s="2" t="s">
        <v>700</v>
      </c>
      <c r="B589" s="8">
        <v>6.833333333333333</v>
      </c>
      <c r="C589" s="3">
        <v>8.3810645178434943E-4</v>
      </c>
      <c r="D589" s="8">
        <v>254</v>
      </c>
      <c r="E589" s="8">
        <v>20.5</v>
      </c>
      <c r="F589" s="8">
        <v>47040928</v>
      </c>
      <c r="G589">
        <f>COUNTIF(IMDB_Movies!A:A,'4. Best directors'!A589)</f>
        <v>3</v>
      </c>
    </row>
    <row r="590" spans="1:7" x14ac:dyDescent="0.45">
      <c r="A590" s="2" t="s">
        <v>1688</v>
      </c>
      <c r="B590" s="8">
        <v>6.833333333333333</v>
      </c>
      <c r="C590" s="3">
        <v>8.3810645178434943E-4</v>
      </c>
      <c r="D590" s="8">
        <v>254</v>
      </c>
      <c r="E590" s="8">
        <v>20.5</v>
      </c>
      <c r="F590" s="8">
        <v>10364301</v>
      </c>
      <c r="G590">
        <f>COUNTIF(IMDB_Movies!A:A,'4. Best directors'!A590)</f>
        <v>3</v>
      </c>
    </row>
    <row r="591" spans="1:7" x14ac:dyDescent="0.45">
      <c r="A591" s="2" t="s">
        <v>235</v>
      </c>
      <c r="B591" s="8">
        <v>6.8249999999999993</v>
      </c>
      <c r="C591" s="3">
        <v>1.1161124943274506E-3</v>
      </c>
      <c r="D591" s="8">
        <v>173</v>
      </c>
      <c r="E591" s="8">
        <v>27.299999999999997</v>
      </c>
      <c r="F591" s="8">
        <v>304057871</v>
      </c>
      <c r="G591">
        <f>COUNTIF(IMDB_Movies!A:A,'4. Best directors'!A591)</f>
        <v>4</v>
      </c>
    </row>
    <row r="592" spans="1:7" x14ac:dyDescent="0.45">
      <c r="A592" s="2" t="s">
        <v>194</v>
      </c>
      <c r="B592" s="8">
        <v>6.82</v>
      </c>
      <c r="C592" s="3">
        <v>1.3941185368705519E-3</v>
      </c>
      <c r="D592" s="8">
        <v>122</v>
      </c>
      <c r="E592" s="8">
        <v>34.1</v>
      </c>
      <c r="F592" s="8">
        <v>-39084722</v>
      </c>
      <c r="G592">
        <f>COUNTIF(IMDB_Movies!A:A,'4. Best directors'!A592)</f>
        <v>5</v>
      </c>
    </row>
    <row r="593" spans="1:7" x14ac:dyDescent="0.45">
      <c r="A593" s="2" t="s">
        <v>738</v>
      </c>
      <c r="B593" s="8">
        <v>6.8000000000000007</v>
      </c>
      <c r="C593" s="3">
        <v>1.1120241701724051E-3</v>
      </c>
      <c r="D593" s="8">
        <v>174</v>
      </c>
      <c r="E593" s="8">
        <v>27.200000000000003</v>
      </c>
      <c r="F593" s="8">
        <v>-61527791</v>
      </c>
      <c r="G593">
        <f>COUNTIF(IMDB_Movies!A:A,'4. Best directors'!A593)</f>
        <v>4</v>
      </c>
    </row>
    <row r="594" spans="1:7" x14ac:dyDescent="0.45">
      <c r="A594" s="2" t="s">
        <v>1878</v>
      </c>
      <c r="B594" s="8">
        <v>6.8</v>
      </c>
      <c r="C594" s="3">
        <v>2.7800604254310128E-4</v>
      </c>
      <c r="D594" s="8">
        <v>405</v>
      </c>
      <c r="E594" s="8">
        <v>6.8</v>
      </c>
      <c r="F594" s="8">
        <v>-10647214</v>
      </c>
      <c r="G594">
        <f>COUNTIF(IMDB_Movies!A:A,'4. Best directors'!A594)</f>
        <v>1</v>
      </c>
    </row>
    <row r="595" spans="1:7" x14ac:dyDescent="0.45">
      <c r="A595" s="2" t="s">
        <v>363</v>
      </c>
      <c r="B595" s="8">
        <v>6.8</v>
      </c>
      <c r="C595" s="3">
        <v>2.7800604254310128E-4</v>
      </c>
      <c r="D595" s="8">
        <v>405</v>
      </c>
      <c r="E595" s="8">
        <v>6.8</v>
      </c>
      <c r="F595" s="8">
        <v>-41132306</v>
      </c>
      <c r="G595">
        <f>COUNTIF(IMDB_Movies!A:A,'4. Best directors'!A595)</f>
        <v>1</v>
      </c>
    </row>
    <row r="596" spans="1:7" x14ac:dyDescent="0.45">
      <c r="A596" s="2" t="s">
        <v>1007</v>
      </c>
      <c r="B596" s="8">
        <v>6.8</v>
      </c>
      <c r="C596" s="3">
        <v>2.7800604254310128E-4</v>
      </c>
      <c r="D596" s="8">
        <v>405</v>
      </c>
      <c r="E596" s="8">
        <v>6.8</v>
      </c>
      <c r="F596" s="8">
        <v>12320979</v>
      </c>
      <c r="G596">
        <f>COUNTIF(IMDB_Movies!A:A,'4. Best directors'!A596)</f>
        <v>1</v>
      </c>
    </row>
    <row r="597" spans="1:7" x14ac:dyDescent="0.45">
      <c r="A597" s="2" t="s">
        <v>1770</v>
      </c>
      <c r="B597" s="8">
        <v>6.8</v>
      </c>
      <c r="C597" s="3">
        <v>2.7800604254310128E-4</v>
      </c>
      <c r="D597" s="8">
        <v>405</v>
      </c>
      <c r="E597" s="8">
        <v>6.8</v>
      </c>
      <c r="F597" s="8">
        <v>31726644</v>
      </c>
      <c r="G597">
        <f>COUNTIF(IMDB_Movies!A:A,'4. Best directors'!A597)</f>
        <v>1</v>
      </c>
    </row>
    <row r="598" spans="1:7" x14ac:dyDescent="0.45">
      <c r="A598" s="2" t="s">
        <v>2355</v>
      </c>
      <c r="B598" s="8">
        <v>6.8</v>
      </c>
      <c r="C598" s="3">
        <v>2.7800604254310128E-4</v>
      </c>
      <c r="D598" s="8">
        <v>405</v>
      </c>
      <c r="E598" s="8">
        <v>6.8</v>
      </c>
      <c r="F598" s="8">
        <v>3909616</v>
      </c>
      <c r="G598">
        <f>COUNTIF(IMDB_Movies!A:A,'4. Best directors'!A598)</f>
        <v>1</v>
      </c>
    </row>
    <row r="599" spans="1:7" x14ac:dyDescent="0.45">
      <c r="A599" s="2" t="s">
        <v>2018</v>
      </c>
      <c r="B599" s="8">
        <v>6.8</v>
      </c>
      <c r="C599" s="3">
        <v>2.7800604254310128E-4</v>
      </c>
      <c r="D599" s="8">
        <v>405</v>
      </c>
      <c r="E599" s="8">
        <v>6.8</v>
      </c>
      <c r="F599" s="8">
        <v>-7701890</v>
      </c>
      <c r="G599">
        <f>COUNTIF(IMDB_Movies!A:A,'4. Best directors'!A599)</f>
        <v>1</v>
      </c>
    </row>
    <row r="600" spans="1:7" x14ac:dyDescent="0.45">
      <c r="A600" s="2" t="s">
        <v>2493</v>
      </c>
      <c r="B600" s="8">
        <v>6.8</v>
      </c>
      <c r="C600" s="3">
        <v>2.7800604254310128E-4</v>
      </c>
      <c r="D600" s="8">
        <v>405</v>
      </c>
      <c r="E600" s="8">
        <v>6.8</v>
      </c>
      <c r="F600" s="8">
        <v>-478801</v>
      </c>
      <c r="G600">
        <f>COUNTIF(IMDB_Movies!A:A,'4. Best directors'!A600)</f>
        <v>1</v>
      </c>
    </row>
    <row r="601" spans="1:7" x14ac:dyDescent="0.45">
      <c r="A601" s="2" t="s">
        <v>1656</v>
      </c>
      <c r="B601" s="8">
        <v>6.8</v>
      </c>
      <c r="C601" s="3">
        <v>2.7800604254310128E-4</v>
      </c>
      <c r="D601" s="8">
        <v>405</v>
      </c>
      <c r="E601" s="8">
        <v>6.8</v>
      </c>
      <c r="F601" s="8">
        <v>-10806975</v>
      </c>
      <c r="G601">
        <f>COUNTIF(IMDB_Movies!A:A,'4. Best directors'!A601)</f>
        <v>1</v>
      </c>
    </row>
    <row r="602" spans="1:7" x14ac:dyDescent="0.45">
      <c r="A602" s="2" t="s">
        <v>924</v>
      </c>
      <c r="B602" s="8">
        <v>6.8</v>
      </c>
      <c r="C602" s="3">
        <v>2.7800604254310128E-4</v>
      </c>
      <c r="D602" s="8">
        <v>405</v>
      </c>
      <c r="E602" s="8">
        <v>6.8</v>
      </c>
      <c r="F602" s="8">
        <v>1019112</v>
      </c>
      <c r="G602">
        <f>COUNTIF(IMDB_Movies!A:A,'4. Best directors'!A602)</f>
        <v>1</v>
      </c>
    </row>
    <row r="603" spans="1:7" x14ac:dyDescent="0.45">
      <c r="A603" s="2" t="s">
        <v>2544</v>
      </c>
      <c r="B603" s="8">
        <v>6.8</v>
      </c>
      <c r="C603" s="3">
        <v>2.7800604254310128E-4</v>
      </c>
      <c r="D603" s="8">
        <v>405</v>
      </c>
      <c r="E603" s="8">
        <v>6.8</v>
      </c>
      <c r="F603" s="8">
        <v>-140621</v>
      </c>
      <c r="G603">
        <f>COUNTIF(IMDB_Movies!A:A,'4. Best directors'!A603)</f>
        <v>1</v>
      </c>
    </row>
    <row r="604" spans="1:7" x14ac:dyDescent="0.45">
      <c r="A604" s="2" t="s">
        <v>697</v>
      </c>
      <c r="B604" s="8">
        <v>6.8</v>
      </c>
      <c r="C604" s="3">
        <v>2.7800604254310128E-4</v>
      </c>
      <c r="D604" s="8">
        <v>405</v>
      </c>
      <c r="E604" s="8">
        <v>6.8</v>
      </c>
      <c r="F604" s="8">
        <v>-9192361</v>
      </c>
      <c r="G604">
        <f>COUNTIF(IMDB_Movies!A:A,'4. Best directors'!A604)</f>
        <v>1</v>
      </c>
    </row>
    <row r="605" spans="1:7" x14ac:dyDescent="0.45">
      <c r="A605" s="2" t="s">
        <v>1872</v>
      </c>
      <c r="B605" s="8">
        <v>6.8</v>
      </c>
      <c r="C605" s="3">
        <v>2.7800604254310128E-4</v>
      </c>
      <c r="D605" s="8">
        <v>405</v>
      </c>
      <c r="E605" s="8">
        <v>6.8</v>
      </c>
      <c r="F605" s="8">
        <v>7381787</v>
      </c>
      <c r="G605">
        <f>COUNTIF(IMDB_Movies!A:A,'4. Best directors'!A605)</f>
        <v>1</v>
      </c>
    </row>
    <row r="606" spans="1:7" x14ac:dyDescent="0.45">
      <c r="A606" s="2" t="s">
        <v>1347</v>
      </c>
      <c r="B606" s="8">
        <v>6.8</v>
      </c>
      <c r="C606" s="3">
        <v>5.5601208508620256E-4</v>
      </c>
      <c r="D606" s="8">
        <v>331</v>
      </c>
      <c r="E606" s="8">
        <v>13.6</v>
      </c>
      <c r="F606" s="8">
        <v>-50275109</v>
      </c>
      <c r="G606">
        <f>COUNTIF(IMDB_Movies!A:A,'4. Best directors'!A606)</f>
        <v>2</v>
      </c>
    </row>
    <row r="607" spans="1:7" x14ac:dyDescent="0.45">
      <c r="A607" s="2" t="s">
        <v>2187</v>
      </c>
      <c r="B607" s="8">
        <v>6.8</v>
      </c>
      <c r="C607" s="3">
        <v>2.7800604254310128E-4</v>
      </c>
      <c r="D607" s="8">
        <v>405</v>
      </c>
      <c r="E607" s="8">
        <v>6.8</v>
      </c>
      <c r="F607" s="8">
        <v>-1589759</v>
      </c>
      <c r="G607">
        <f>COUNTIF(IMDB_Movies!A:A,'4. Best directors'!A607)</f>
        <v>1</v>
      </c>
    </row>
    <row r="608" spans="1:7" x14ac:dyDescent="0.45">
      <c r="A608" s="2" t="s">
        <v>2480</v>
      </c>
      <c r="B608" s="8">
        <v>6.8</v>
      </c>
      <c r="C608" s="3">
        <v>2.7800604254310128E-4</v>
      </c>
      <c r="D608" s="8">
        <v>405</v>
      </c>
      <c r="E608" s="8">
        <v>6.8</v>
      </c>
      <c r="F608" s="8">
        <v>406666</v>
      </c>
      <c r="G608">
        <f>COUNTIF(IMDB_Movies!A:A,'4. Best directors'!A608)</f>
        <v>1</v>
      </c>
    </row>
    <row r="609" spans="1:7" x14ac:dyDescent="0.45">
      <c r="A609" s="2" t="s">
        <v>1359</v>
      </c>
      <c r="B609" s="8">
        <v>6.8</v>
      </c>
      <c r="C609" s="3">
        <v>2.7800604254310128E-4</v>
      </c>
      <c r="D609" s="8">
        <v>405</v>
      </c>
      <c r="E609" s="8">
        <v>6.8</v>
      </c>
      <c r="F609" s="8">
        <v>-2800000</v>
      </c>
      <c r="G609">
        <f>COUNTIF(IMDB_Movies!A:A,'4. Best directors'!A609)</f>
        <v>1</v>
      </c>
    </row>
    <row r="610" spans="1:7" x14ac:dyDescent="0.45">
      <c r="A610" s="2" t="s">
        <v>2131</v>
      </c>
      <c r="B610" s="8">
        <v>6.8</v>
      </c>
      <c r="C610" s="3">
        <v>2.7800604254310128E-4</v>
      </c>
      <c r="D610" s="8">
        <v>405</v>
      </c>
      <c r="E610" s="8">
        <v>6.8</v>
      </c>
      <c r="F610" s="8">
        <v>31000000</v>
      </c>
      <c r="G610">
        <f>COUNTIF(IMDB_Movies!A:A,'4. Best directors'!A610)</f>
        <v>1</v>
      </c>
    </row>
    <row r="611" spans="1:7" x14ac:dyDescent="0.45">
      <c r="A611" s="2" t="s">
        <v>1799</v>
      </c>
      <c r="B611" s="8">
        <v>6.8</v>
      </c>
      <c r="C611" s="3">
        <v>2.7800604254310128E-4</v>
      </c>
      <c r="D611" s="8">
        <v>405</v>
      </c>
      <c r="E611" s="8">
        <v>6.8</v>
      </c>
      <c r="F611" s="8">
        <v>-12588338</v>
      </c>
      <c r="G611">
        <f>COUNTIF(IMDB_Movies!A:A,'4. Best directors'!A611)</f>
        <v>1</v>
      </c>
    </row>
    <row r="612" spans="1:7" x14ac:dyDescent="0.45">
      <c r="A612" s="2" t="s">
        <v>1302</v>
      </c>
      <c r="B612" s="8">
        <v>6.8</v>
      </c>
      <c r="C612" s="3">
        <v>2.7800604254310128E-4</v>
      </c>
      <c r="D612" s="8">
        <v>405</v>
      </c>
      <c r="E612" s="8">
        <v>6.8</v>
      </c>
      <c r="F612" s="8">
        <v>-19513094</v>
      </c>
      <c r="G612">
        <f>COUNTIF(IMDB_Movies!A:A,'4. Best directors'!A612)</f>
        <v>1</v>
      </c>
    </row>
    <row r="613" spans="1:7" x14ac:dyDescent="0.45">
      <c r="A613" s="2" t="s">
        <v>1683</v>
      </c>
      <c r="B613" s="8">
        <v>6.8</v>
      </c>
      <c r="C613" s="3">
        <v>2.7800604254310128E-4</v>
      </c>
      <c r="D613" s="8">
        <v>405</v>
      </c>
      <c r="E613" s="8">
        <v>6.8</v>
      </c>
      <c r="F613" s="8">
        <v>18771174</v>
      </c>
      <c r="G613">
        <f>COUNTIF(IMDB_Movies!A:A,'4. Best directors'!A613)</f>
        <v>1</v>
      </c>
    </row>
    <row r="614" spans="1:7" x14ac:dyDescent="0.45">
      <c r="A614" s="2" t="s">
        <v>634</v>
      </c>
      <c r="B614" s="8">
        <v>6.8</v>
      </c>
      <c r="C614" s="3">
        <v>1.1120241701724051E-3</v>
      </c>
      <c r="D614" s="8">
        <v>175</v>
      </c>
      <c r="E614" s="8">
        <v>27.2</v>
      </c>
      <c r="F614" s="8">
        <v>133611459</v>
      </c>
      <c r="G614">
        <f>COUNTIF(IMDB_Movies!A:A,'4. Best directors'!A614)</f>
        <v>4</v>
      </c>
    </row>
    <row r="615" spans="1:7" x14ac:dyDescent="0.45">
      <c r="A615" s="2" t="s">
        <v>2067</v>
      </c>
      <c r="B615" s="8">
        <v>6.8</v>
      </c>
      <c r="C615" s="3">
        <v>2.7800604254310128E-4</v>
      </c>
      <c r="D615" s="8">
        <v>405</v>
      </c>
      <c r="E615" s="8">
        <v>6.8</v>
      </c>
      <c r="F615" s="8">
        <v>47715416</v>
      </c>
      <c r="G615">
        <f>COUNTIF(IMDB_Movies!A:A,'4. Best directors'!A615)</f>
        <v>1</v>
      </c>
    </row>
    <row r="616" spans="1:7" x14ac:dyDescent="0.45">
      <c r="A616" s="2" t="s">
        <v>956</v>
      </c>
      <c r="B616" s="8">
        <v>6.8</v>
      </c>
      <c r="C616" s="3">
        <v>2.7800604254310128E-4</v>
      </c>
      <c r="D616" s="8">
        <v>405</v>
      </c>
      <c r="E616" s="8">
        <v>6.8</v>
      </c>
      <c r="F616" s="8">
        <v>-42500000</v>
      </c>
      <c r="G616">
        <f>COUNTIF(IMDB_Movies!A:A,'4. Best directors'!A616)</f>
        <v>1</v>
      </c>
    </row>
    <row r="617" spans="1:7" x14ac:dyDescent="0.45">
      <c r="A617" s="2" t="s">
        <v>1197</v>
      </c>
      <c r="B617" s="8">
        <v>6.8</v>
      </c>
      <c r="C617" s="3">
        <v>2.7800604254310128E-4</v>
      </c>
      <c r="D617" s="8">
        <v>405</v>
      </c>
      <c r="E617" s="8">
        <v>6.8</v>
      </c>
      <c r="F617" s="8">
        <v>95014030</v>
      </c>
      <c r="G617">
        <f>COUNTIF(IMDB_Movies!A:A,'4. Best directors'!A617)</f>
        <v>1</v>
      </c>
    </row>
    <row r="618" spans="1:7" x14ac:dyDescent="0.45">
      <c r="A618" s="2" t="s">
        <v>2041</v>
      </c>
      <c r="B618" s="8">
        <v>6.8</v>
      </c>
      <c r="C618" s="3">
        <v>2.7800604254310128E-4</v>
      </c>
      <c r="D618" s="8">
        <v>405</v>
      </c>
      <c r="E618" s="8">
        <v>6.8</v>
      </c>
      <c r="F618" s="8">
        <v>16000000</v>
      </c>
      <c r="G618">
        <f>COUNTIF(IMDB_Movies!A:A,'4. Best directors'!A618)</f>
        <v>1</v>
      </c>
    </row>
    <row r="619" spans="1:7" x14ac:dyDescent="0.45">
      <c r="A619" s="2" t="s">
        <v>2432</v>
      </c>
      <c r="B619" s="8">
        <v>6.8</v>
      </c>
      <c r="C619" s="3">
        <v>2.7800604254310128E-4</v>
      </c>
      <c r="D619" s="8">
        <v>405</v>
      </c>
      <c r="E619" s="8">
        <v>6.8</v>
      </c>
      <c r="F619" s="8">
        <v>-899760</v>
      </c>
      <c r="G619">
        <f>COUNTIF(IMDB_Movies!A:A,'4. Best directors'!A619)</f>
        <v>1</v>
      </c>
    </row>
    <row r="620" spans="1:7" x14ac:dyDescent="0.45">
      <c r="A620" s="2" t="s">
        <v>2370</v>
      </c>
      <c r="B620" s="8">
        <v>6.8</v>
      </c>
      <c r="C620" s="3">
        <v>2.7800604254310128E-4</v>
      </c>
      <c r="D620" s="8">
        <v>405</v>
      </c>
      <c r="E620" s="8">
        <v>6.8</v>
      </c>
      <c r="F620" s="8">
        <v>10706119</v>
      </c>
      <c r="G620">
        <f>COUNTIF(IMDB_Movies!A:A,'4. Best directors'!A620)</f>
        <v>1</v>
      </c>
    </row>
    <row r="621" spans="1:7" x14ac:dyDescent="0.45">
      <c r="A621" s="2" t="s">
        <v>2399</v>
      </c>
      <c r="B621" s="8">
        <v>6.8</v>
      </c>
      <c r="C621" s="3">
        <v>2.7800604254310128E-4</v>
      </c>
      <c r="D621" s="8">
        <v>405</v>
      </c>
      <c r="E621" s="8">
        <v>6.8</v>
      </c>
      <c r="F621" s="8">
        <v>13101109</v>
      </c>
      <c r="G621">
        <f>COUNTIF(IMDB_Movies!A:A,'4. Best directors'!A621)</f>
        <v>1</v>
      </c>
    </row>
    <row r="622" spans="1:7" x14ac:dyDescent="0.45">
      <c r="A622" s="2" t="s">
        <v>378</v>
      </c>
      <c r="B622" s="8">
        <v>6.8</v>
      </c>
      <c r="C622" s="3">
        <v>5.5601208508620256E-4</v>
      </c>
      <c r="D622" s="8">
        <v>331</v>
      </c>
      <c r="E622" s="8">
        <v>13.6</v>
      </c>
      <c r="F622" s="8">
        <v>92371871</v>
      </c>
      <c r="G622">
        <f>COUNTIF(IMDB_Movies!A:A,'4. Best directors'!A622)</f>
        <v>2</v>
      </c>
    </row>
    <row r="623" spans="1:7" x14ac:dyDescent="0.45">
      <c r="A623" s="2" t="s">
        <v>2437</v>
      </c>
      <c r="B623" s="8">
        <v>6.8</v>
      </c>
      <c r="C623" s="3">
        <v>2.7800604254310128E-4</v>
      </c>
      <c r="D623" s="8">
        <v>405</v>
      </c>
      <c r="E623" s="8">
        <v>6.8</v>
      </c>
      <c r="F623" s="8">
        <v>-451570</v>
      </c>
      <c r="G623">
        <f>COUNTIF(IMDB_Movies!A:A,'4. Best directors'!A623)</f>
        <v>1</v>
      </c>
    </row>
    <row r="624" spans="1:7" x14ac:dyDescent="0.45">
      <c r="A624" s="2" t="s">
        <v>1999</v>
      </c>
      <c r="B624" s="8">
        <v>6.8</v>
      </c>
      <c r="C624" s="3">
        <v>2.7800604254310128E-4</v>
      </c>
      <c r="D624" s="8">
        <v>405</v>
      </c>
      <c r="E624" s="8">
        <v>6.8</v>
      </c>
      <c r="F624" s="8">
        <v>15800000</v>
      </c>
      <c r="G624">
        <f>COUNTIF(IMDB_Movies!A:A,'4. Best directors'!A624)</f>
        <v>1</v>
      </c>
    </row>
    <row r="625" spans="1:7" x14ac:dyDescent="0.45">
      <c r="A625" s="2" t="s">
        <v>1564</v>
      </c>
      <c r="B625" s="8">
        <v>6.8</v>
      </c>
      <c r="C625" s="3">
        <v>8.3401812762930378E-4</v>
      </c>
      <c r="D625" s="8">
        <v>255</v>
      </c>
      <c r="E625" s="8">
        <v>20.399999999999999</v>
      </c>
      <c r="F625" s="8">
        <v>14131241</v>
      </c>
      <c r="G625">
        <f>COUNTIF(IMDB_Movies!A:A,'4. Best directors'!A625)</f>
        <v>3</v>
      </c>
    </row>
    <row r="626" spans="1:7" x14ac:dyDescent="0.45">
      <c r="A626" s="2" t="s">
        <v>2287</v>
      </c>
      <c r="B626" s="8">
        <v>6.8</v>
      </c>
      <c r="C626" s="3">
        <v>2.7800604254310128E-4</v>
      </c>
      <c r="D626" s="8">
        <v>405</v>
      </c>
      <c r="E626" s="8">
        <v>6.8</v>
      </c>
      <c r="F626" s="8">
        <v>-707762</v>
      </c>
      <c r="G626">
        <f>COUNTIF(IMDB_Movies!A:A,'4. Best directors'!A626)</f>
        <v>1</v>
      </c>
    </row>
    <row r="627" spans="1:7" x14ac:dyDescent="0.45">
      <c r="A627" s="2" t="s">
        <v>2232</v>
      </c>
      <c r="B627" s="8">
        <v>6.8</v>
      </c>
      <c r="C627" s="3">
        <v>2.7800604254310128E-4</v>
      </c>
      <c r="D627" s="8">
        <v>405</v>
      </c>
      <c r="E627" s="8">
        <v>6.8</v>
      </c>
      <c r="F627" s="8">
        <v>21638292</v>
      </c>
      <c r="G627">
        <f>COUNTIF(IMDB_Movies!A:A,'4. Best directors'!A627)</f>
        <v>1</v>
      </c>
    </row>
    <row r="628" spans="1:7" x14ac:dyDescent="0.45">
      <c r="A628" s="2" t="s">
        <v>1899</v>
      </c>
      <c r="B628" s="8">
        <v>6.8</v>
      </c>
      <c r="C628" s="3">
        <v>8.3401812762930378E-4</v>
      </c>
      <c r="D628" s="8">
        <v>255</v>
      </c>
      <c r="E628" s="8">
        <v>20.399999999999999</v>
      </c>
      <c r="F628" s="8">
        <v>17294265</v>
      </c>
      <c r="G628">
        <f>COUNTIF(IMDB_Movies!A:A,'4. Best directors'!A628)</f>
        <v>3</v>
      </c>
    </row>
    <row r="629" spans="1:7" x14ac:dyDescent="0.45">
      <c r="A629" s="2" t="s">
        <v>1866</v>
      </c>
      <c r="B629" s="8">
        <v>6.8</v>
      </c>
      <c r="C629" s="3">
        <v>2.7800604254310128E-4</v>
      </c>
      <c r="D629" s="8">
        <v>405</v>
      </c>
      <c r="E629" s="8">
        <v>6.8</v>
      </c>
      <c r="F629" s="8">
        <v>39461335</v>
      </c>
      <c r="G629">
        <f>COUNTIF(IMDB_Movies!A:A,'4. Best directors'!A629)</f>
        <v>1</v>
      </c>
    </row>
    <row r="630" spans="1:7" x14ac:dyDescent="0.45">
      <c r="A630" s="2" t="s">
        <v>2226</v>
      </c>
      <c r="B630" s="8">
        <v>6.8</v>
      </c>
      <c r="C630" s="3">
        <v>2.7800604254310128E-4</v>
      </c>
      <c r="D630" s="8">
        <v>405</v>
      </c>
      <c r="E630" s="8">
        <v>6.8</v>
      </c>
      <c r="F630" s="8">
        <v>-3462394</v>
      </c>
      <c r="G630">
        <f>COUNTIF(IMDB_Movies!A:A,'4. Best directors'!A630)</f>
        <v>1</v>
      </c>
    </row>
    <row r="631" spans="1:7" x14ac:dyDescent="0.45">
      <c r="A631" s="2" t="s">
        <v>1669</v>
      </c>
      <c r="B631" s="8">
        <v>6.8</v>
      </c>
      <c r="C631" s="3">
        <v>2.7800604254310128E-4</v>
      </c>
      <c r="D631" s="8">
        <v>405</v>
      </c>
      <c r="E631" s="8">
        <v>6.8</v>
      </c>
      <c r="F631" s="8">
        <v>-15182960</v>
      </c>
      <c r="G631">
        <f>COUNTIF(IMDB_Movies!A:A,'4. Best directors'!A631)</f>
        <v>1</v>
      </c>
    </row>
    <row r="632" spans="1:7" x14ac:dyDescent="0.45">
      <c r="A632" s="2" t="s">
        <v>2453</v>
      </c>
      <c r="B632" s="8">
        <v>6.8</v>
      </c>
      <c r="C632" s="3">
        <v>2.7800604254310128E-4</v>
      </c>
      <c r="D632" s="8">
        <v>405</v>
      </c>
      <c r="E632" s="8">
        <v>6.8</v>
      </c>
      <c r="F632" s="8">
        <v>530270</v>
      </c>
      <c r="G632">
        <f>COUNTIF(IMDB_Movies!A:A,'4. Best directors'!A632)</f>
        <v>1</v>
      </c>
    </row>
    <row r="633" spans="1:7" x14ac:dyDescent="0.45">
      <c r="A633" s="2" t="s">
        <v>2236</v>
      </c>
      <c r="B633" s="8">
        <v>6.8</v>
      </c>
      <c r="C633" s="3">
        <v>2.7800604254310128E-4</v>
      </c>
      <c r="D633" s="8">
        <v>405</v>
      </c>
      <c r="E633" s="8">
        <v>6.8</v>
      </c>
      <c r="F633" s="8">
        <v>-2613590</v>
      </c>
      <c r="G633">
        <f>COUNTIF(IMDB_Movies!A:A,'4. Best directors'!A633)</f>
        <v>1</v>
      </c>
    </row>
    <row r="634" spans="1:7" x14ac:dyDescent="0.45">
      <c r="A634" s="2" t="s">
        <v>520</v>
      </c>
      <c r="B634" s="8">
        <v>6.8</v>
      </c>
      <c r="C634" s="3">
        <v>2.7800604254310128E-4</v>
      </c>
      <c r="D634" s="8">
        <v>405</v>
      </c>
      <c r="E634" s="8">
        <v>6.8</v>
      </c>
      <c r="F634" s="8">
        <v>248505540</v>
      </c>
      <c r="G634">
        <f>COUNTIF(IMDB_Movies!A:A,'4. Best directors'!A634)</f>
        <v>1</v>
      </c>
    </row>
    <row r="635" spans="1:7" x14ac:dyDescent="0.45">
      <c r="A635" s="2" t="s">
        <v>1633</v>
      </c>
      <c r="B635" s="8">
        <v>6.8</v>
      </c>
      <c r="C635" s="3">
        <v>5.5601208508620256E-4</v>
      </c>
      <c r="D635" s="8">
        <v>331</v>
      </c>
      <c r="E635" s="8">
        <v>13.6</v>
      </c>
      <c r="F635" s="8">
        <v>-16532349</v>
      </c>
      <c r="G635">
        <f>COUNTIF(IMDB_Movies!A:A,'4. Best directors'!A635)</f>
        <v>2</v>
      </c>
    </row>
    <row r="636" spans="1:7" x14ac:dyDescent="0.45">
      <c r="A636" s="2" t="s">
        <v>2105</v>
      </c>
      <c r="B636" s="8">
        <v>6.8</v>
      </c>
      <c r="C636" s="3">
        <v>2.7800604254310128E-4</v>
      </c>
      <c r="D636" s="8">
        <v>405</v>
      </c>
      <c r="E636" s="8">
        <v>6.8</v>
      </c>
      <c r="F636" s="8">
        <v>-3785127</v>
      </c>
      <c r="G636">
        <f>COUNTIF(IMDB_Movies!A:A,'4. Best directors'!A636)</f>
        <v>1</v>
      </c>
    </row>
    <row r="637" spans="1:7" x14ac:dyDescent="0.45">
      <c r="A637" s="2" t="s">
        <v>315</v>
      </c>
      <c r="B637" s="8">
        <v>6.791666666666667</v>
      </c>
      <c r="C637" s="3">
        <v>3.3319841863621697E-3</v>
      </c>
      <c r="D637" s="8">
        <v>14</v>
      </c>
      <c r="E637" s="8">
        <v>81.5</v>
      </c>
      <c r="F637" s="8">
        <v>155953673</v>
      </c>
      <c r="G637">
        <f>COUNTIF(IMDB_Movies!A:A,'4. Best directors'!A637)</f>
        <v>12</v>
      </c>
    </row>
    <row r="638" spans="1:7" x14ac:dyDescent="0.45">
      <c r="A638" s="2" t="s">
        <v>579</v>
      </c>
      <c r="B638" s="8">
        <v>6.7800000000000011</v>
      </c>
      <c r="C638" s="3">
        <v>1.385941888560461E-3</v>
      </c>
      <c r="D638" s="8">
        <v>123</v>
      </c>
      <c r="E638" s="8">
        <v>33.900000000000006</v>
      </c>
      <c r="F638" s="8">
        <v>62587918</v>
      </c>
      <c r="G638">
        <f>COUNTIF(IMDB_Movies!A:A,'4. Best directors'!A638)</f>
        <v>5</v>
      </c>
    </row>
    <row r="639" spans="1:7" x14ac:dyDescent="0.45">
      <c r="A639" s="2" t="s">
        <v>754</v>
      </c>
      <c r="B639" s="8">
        <v>6.7799999999999994</v>
      </c>
      <c r="C639" s="3">
        <v>1.3859418885604606E-3</v>
      </c>
      <c r="D639" s="8">
        <v>124</v>
      </c>
      <c r="E639" s="8">
        <v>33.9</v>
      </c>
      <c r="F639" s="8">
        <v>114364967</v>
      </c>
      <c r="G639">
        <f>COUNTIF(IMDB_Movies!A:A,'4. Best directors'!A639)</f>
        <v>5</v>
      </c>
    </row>
    <row r="640" spans="1:7" x14ac:dyDescent="0.45">
      <c r="A640" s="2" t="s">
        <v>1090</v>
      </c>
      <c r="B640" s="8">
        <v>6.7799999999999994</v>
      </c>
      <c r="C640" s="3">
        <v>2.7718837771209212E-3</v>
      </c>
      <c r="D640" s="8">
        <v>25</v>
      </c>
      <c r="E640" s="8">
        <v>67.8</v>
      </c>
      <c r="F640" s="8">
        <v>63058086</v>
      </c>
      <c r="G640">
        <f>COUNTIF(IMDB_Movies!A:A,'4. Best directors'!A640)</f>
        <v>10</v>
      </c>
    </row>
    <row r="641" spans="1:7" x14ac:dyDescent="0.45">
      <c r="A641" s="2" t="s">
        <v>1073</v>
      </c>
      <c r="B641" s="8">
        <v>6.7749999999999995</v>
      </c>
      <c r="C641" s="3">
        <v>1.1079358460173595E-3</v>
      </c>
      <c r="D641" s="8">
        <v>176</v>
      </c>
      <c r="E641" s="8">
        <v>27.099999999999998</v>
      </c>
      <c r="F641" s="8">
        <v>5788950</v>
      </c>
      <c r="G641">
        <f>COUNTIF(IMDB_Movies!A:A,'4. Best directors'!A641)</f>
        <v>4</v>
      </c>
    </row>
    <row r="642" spans="1:7" x14ac:dyDescent="0.45">
      <c r="A642" s="2" t="s">
        <v>269</v>
      </c>
      <c r="B642" s="8">
        <v>6.7714285714285705</v>
      </c>
      <c r="C642" s="3">
        <v>1.9378656494916174E-3</v>
      </c>
      <c r="D642" s="8">
        <v>71</v>
      </c>
      <c r="E642" s="8">
        <v>47.399999999999991</v>
      </c>
      <c r="F642" s="8">
        <v>-85481479</v>
      </c>
      <c r="G642">
        <f>COUNTIF(IMDB_Movies!A:A,'4. Best directors'!A642)</f>
        <v>7</v>
      </c>
    </row>
    <row r="643" spans="1:7" x14ac:dyDescent="0.45">
      <c r="A643" s="2" t="s">
        <v>221</v>
      </c>
      <c r="B643" s="8">
        <v>6.7666666666666675</v>
      </c>
      <c r="C643" s="3">
        <v>2.4897894104227748E-3</v>
      </c>
      <c r="D643" s="8">
        <v>32</v>
      </c>
      <c r="E643" s="8">
        <v>60.900000000000006</v>
      </c>
      <c r="F643" s="8">
        <v>111989056</v>
      </c>
      <c r="G643">
        <f>COUNTIF(IMDB_Movies!A:A,'4. Best directors'!A643)</f>
        <v>9</v>
      </c>
    </row>
    <row r="644" spans="1:7" x14ac:dyDescent="0.45">
      <c r="A644" s="2" t="s">
        <v>650</v>
      </c>
      <c r="B644" s="8">
        <v>6.7666666666666666</v>
      </c>
      <c r="C644" s="3">
        <v>8.2992980347425824E-4</v>
      </c>
      <c r="D644" s="8">
        <v>256</v>
      </c>
      <c r="E644" s="8">
        <v>20.3</v>
      </c>
      <c r="F644" s="8">
        <v>44309865</v>
      </c>
      <c r="G644">
        <f>COUNTIF(IMDB_Movies!A:A,'4. Best directors'!A644)</f>
        <v>3</v>
      </c>
    </row>
    <row r="645" spans="1:7" x14ac:dyDescent="0.45">
      <c r="A645" s="2" t="s">
        <v>822</v>
      </c>
      <c r="B645" s="8">
        <v>6.7666666666666666</v>
      </c>
      <c r="C645" s="3">
        <v>8.2992980347425824E-4</v>
      </c>
      <c r="D645" s="8">
        <v>256</v>
      </c>
      <c r="E645" s="8">
        <v>20.3</v>
      </c>
      <c r="F645" s="8">
        <v>283781920</v>
      </c>
      <c r="G645">
        <f>COUNTIF(IMDB_Movies!A:A,'4. Best directors'!A645)</f>
        <v>3</v>
      </c>
    </row>
    <row r="646" spans="1:7" x14ac:dyDescent="0.45">
      <c r="A646" s="2" t="s">
        <v>137</v>
      </c>
      <c r="B646" s="8">
        <v>6.7666666666666666</v>
      </c>
      <c r="C646" s="3">
        <v>1.6598596069485165E-3</v>
      </c>
      <c r="D646" s="8">
        <v>91</v>
      </c>
      <c r="E646" s="8">
        <v>40.6</v>
      </c>
      <c r="F646" s="8">
        <v>4379716</v>
      </c>
      <c r="G646">
        <f>COUNTIF(IMDB_Movies!A:A,'4. Best directors'!A646)</f>
        <v>6</v>
      </c>
    </row>
    <row r="647" spans="1:7" x14ac:dyDescent="0.45">
      <c r="A647" s="2" t="s">
        <v>1453</v>
      </c>
      <c r="B647" s="8">
        <v>6.7666666666666657</v>
      </c>
      <c r="C647" s="3">
        <v>8.2992980347425802E-4</v>
      </c>
      <c r="D647" s="8">
        <v>257</v>
      </c>
      <c r="E647" s="8">
        <v>20.299999999999997</v>
      </c>
      <c r="F647" s="8">
        <v>243471008</v>
      </c>
      <c r="G647">
        <f>COUNTIF(IMDB_Movies!A:A,'4. Best directors'!A647)</f>
        <v>3</v>
      </c>
    </row>
    <row r="648" spans="1:7" x14ac:dyDescent="0.45">
      <c r="A648" s="2" t="s">
        <v>1188</v>
      </c>
      <c r="B648" s="8">
        <v>6.7666666666666657</v>
      </c>
      <c r="C648" s="3">
        <v>8.2992980347425802E-4</v>
      </c>
      <c r="D648" s="8">
        <v>257</v>
      </c>
      <c r="E648" s="8">
        <v>20.299999999999997</v>
      </c>
      <c r="F648" s="8">
        <v>95100000</v>
      </c>
      <c r="G648">
        <f>COUNTIF(IMDB_Movies!A:A,'4. Best directors'!A648)</f>
        <v>3</v>
      </c>
    </row>
    <row r="649" spans="1:7" x14ac:dyDescent="0.45">
      <c r="A649" s="2" t="s">
        <v>820</v>
      </c>
      <c r="B649" s="8">
        <v>6.7624999999999993</v>
      </c>
      <c r="C649" s="3">
        <v>2.2117833678796731E-3</v>
      </c>
      <c r="D649" s="8">
        <v>48</v>
      </c>
      <c r="E649" s="8">
        <v>54.099999999999994</v>
      </c>
      <c r="F649" s="8">
        <v>15726797</v>
      </c>
      <c r="G649">
        <f>COUNTIF(IMDB_Movies!A:A,'4. Best directors'!A649)</f>
        <v>8</v>
      </c>
    </row>
    <row r="650" spans="1:7" x14ac:dyDescent="0.45">
      <c r="A650" s="2" t="s">
        <v>432</v>
      </c>
      <c r="B650" s="8">
        <v>6.7600000000000007</v>
      </c>
      <c r="C650" s="3">
        <v>1.3818535644054154E-3</v>
      </c>
      <c r="D650" s="8">
        <v>125</v>
      </c>
      <c r="E650" s="8">
        <v>33.800000000000004</v>
      </c>
      <c r="F650" s="8">
        <v>203599150</v>
      </c>
      <c r="G650">
        <f>COUNTIF(IMDB_Movies!A:A,'4. Best directors'!A650)</f>
        <v>5</v>
      </c>
    </row>
    <row r="651" spans="1:7" x14ac:dyDescent="0.45">
      <c r="A651" s="2" t="s">
        <v>151</v>
      </c>
      <c r="B651" s="8">
        <v>6.76</v>
      </c>
      <c r="C651" s="3">
        <v>1.3818535644054149E-3</v>
      </c>
      <c r="D651" s="8">
        <v>126</v>
      </c>
      <c r="E651" s="8">
        <v>33.799999999999997</v>
      </c>
      <c r="F651" s="8">
        <v>156481894</v>
      </c>
      <c r="G651">
        <f>COUNTIF(IMDB_Movies!A:A,'4. Best directors'!A651)</f>
        <v>5</v>
      </c>
    </row>
    <row r="652" spans="1:7" x14ac:dyDescent="0.45">
      <c r="A652" s="2" t="s">
        <v>900</v>
      </c>
      <c r="B652" s="8">
        <v>6.7500000000000009</v>
      </c>
      <c r="C652" s="3">
        <v>1.103847521862314E-3</v>
      </c>
      <c r="D652" s="8">
        <v>177</v>
      </c>
      <c r="E652" s="8">
        <v>27.000000000000004</v>
      </c>
      <c r="F652" s="8">
        <v>130541336</v>
      </c>
      <c r="G652">
        <f>COUNTIF(IMDB_Movies!A:A,'4. Best directors'!A652)</f>
        <v>4</v>
      </c>
    </row>
    <row r="653" spans="1:7" x14ac:dyDescent="0.45">
      <c r="A653" s="2" t="s">
        <v>873</v>
      </c>
      <c r="B653" s="8">
        <v>6.75</v>
      </c>
      <c r="C653" s="3">
        <v>5.5192376093115691E-4</v>
      </c>
      <c r="D653" s="8">
        <v>332</v>
      </c>
      <c r="E653" s="8">
        <v>13.5</v>
      </c>
      <c r="F653" s="8">
        <v>-142169505</v>
      </c>
      <c r="G653">
        <f>COUNTIF(IMDB_Movies!A:A,'4. Best directors'!A653)</f>
        <v>2</v>
      </c>
    </row>
    <row r="654" spans="1:7" x14ac:dyDescent="0.45">
      <c r="A654" s="2" t="s">
        <v>1834</v>
      </c>
      <c r="B654" s="8">
        <v>6.75</v>
      </c>
      <c r="C654" s="3">
        <v>5.5192376093115691E-4</v>
      </c>
      <c r="D654" s="8">
        <v>332</v>
      </c>
      <c r="E654" s="8">
        <v>13.5</v>
      </c>
      <c r="F654" s="8">
        <v>20815702</v>
      </c>
      <c r="G654">
        <f>COUNTIF(IMDB_Movies!A:A,'4. Best directors'!A654)</f>
        <v>2</v>
      </c>
    </row>
    <row r="655" spans="1:7" x14ac:dyDescent="0.45">
      <c r="A655" s="2" t="s">
        <v>1283</v>
      </c>
      <c r="B655" s="8">
        <v>6.75</v>
      </c>
      <c r="C655" s="3">
        <v>1.1038475218623138E-3</v>
      </c>
      <c r="D655" s="8">
        <v>178</v>
      </c>
      <c r="E655" s="8">
        <v>27</v>
      </c>
      <c r="F655" s="8">
        <v>-38420886</v>
      </c>
      <c r="G655">
        <f>COUNTIF(IMDB_Movies!A:A,'4. Best directors'!A655)</f>
        <v>4</v>
      </c>
    </row>
    <row r="656" spans="1:7" x14ac:dyDescent="0.45">
      <c r="A656" s="2" t="s">
        <v>219</v>
      </c>
      <c r="B656" s="8">
        <v>6.75</v>
      </c>
      <c r="C656" s="3">
        <v>5.5192376093115691E-4</v>
      </c>
      <c r="D656" s="8">
        <v>332</v>
      </c>
      <c r="E656" s="8">
        <v>13.5</v>
      </c>
      <c r="F656" s="8">
        <v>117363015</v>
      </c>
      <c r="G656">
        <f>COUNTIF(IMDB_Movies!A:A,'4. Best directors'!A656)</f>
        <v>2</v>
      </c>
    </row>
    <row r="657" spans="1:7" x14ac:dyDescent="0.45">
      <c r="A657" s="2" t="s">
        <v>932</v>
      </c>
      <c r="B657" s="8">
        <v>6.7333333333333343</v>
      </c>
      <c r="C657" s="3">
        <v>8.2584147931921269E-4</v>
      </c>
      <c r="D657" s="8">
        <v>258</v>
      </c>
      <c r="E657" s="8">
        <v>20.200000000000003</v>
      </c>
      <c r="F657" s="8">
        <v>-26616900</v>
      </c>
      <c r="G657">
        <f>COUNTIF(IMDB_Movies!A:A,'4. Best directors'!A657)</f>
        <v>3</v>
      </c>
    </row>
    <row r="658" spans="1:7" x14ac:dyDescent="0.45">
      <c r="A658" s="2" t="s">
        <v>2185</v>
      </c>
      <c r="B658" s="8">
        <v>6.7333333333333334</v>
      </c>
      <c r="C658" s="3">
        <v>8.2584147931921259E-4</v>
      </c>
      <c r="D658" s="8">
        <v>259</v>
      </c>
      <c r="E658" s="8">
        <v>20.2</v>
      </c>
      <c r="F658" s="8">
        <v>75548363</v>
      </c>
      <c r="G658">
        <f>COUNTIF(IMDB_Movies!A:A,'4. Best directors'!A658)</f>
        <v>3</v>
      </c>
    </row>
    <row r="659" spans="1:7" x14ac:dyDescent="0.45">
      <c r="A659" s="2" t="s">
        <v>908</v>
      </c>
      <c r="B659" s="8">
        <v>6.7333333333333334</v>
      </c>
      <c r="C659" s="3">
        <v>8.2584147931921259E-4</v>
      </c>
      <c r="D659" s="8">
        <v>259</v>
      </c>
      <c r="E659" s="8">
        <v>20.2</v>
      </c>
      <c r="F659" s="8">
        <v>-2755236</v>
      </c>
      <c r="G659">
        <f>COUNTIF(IMDB_Movies!A:A,'4. Best directors'!A659)</f>
        <v>3</v>
      </c>
    </row>
    <row r="660" spans="1:7" x14ac:dyDescent="0.45">
      <c r="A660" s="2" t="s">
        <v>677</v>
      </c>
      <c r="B660" s="8">
        <v>6.7333333333333334</v>
      </c>
      <c r="C660" s="3">
        <v>8.2584147931921259E-4</v>
      </c>
      <c r="D660" s="8">
        <v>259</v>
      </c>
      <c r="E660" s="8">
        <v>20.2</v>
      </c>
      <c r="F660" s="8">
        <v>52798476</v>
      </c>
      <c r="G660">
        <f>COUNTIF(IMDB_Movies!A:A,'4. Best directors'!A660)</f>
        <v>3</v>
      </c>
    </row>
    <row r="661" spans="1:7" x14ac:dyDescent="0.45">
      <c r="A661" s="2" t="s">
        <v>242</v>
      </c>
      <c r="B661" s="8">
        <v>6.7333333333333334</v>
      </c>
      <c r="C661" s="3">
        <v>8.2584147931921259E-4</v>
      </c>
      <c r="D661" s="8">
        <v>259</v>
      </c>
      <c r="E661" s="8">
        <v>20.2</v>
      </c>
      <c r="F661" s="8">
        <v>-7249466</v>
      </c>
      <c r="G661">
        <f>COUNTIF(IMDB_Movies!A:A,'4. Best directors'!A661)</f>
        <v>3</v>
      </c>
    </row>
    <row r="662" spans="1:7" x14ac:dyDescent="0.45">
      <c r="A662" s="2" t="s">
        <v>824</v>
      </c>
      <c r="B662" s="8">
        <v>6.7333333333333334</v>
      </c>
      <c r="C662" s="3">
        <v>4.1292073965960626E-3</v>
      </c>
      <c r="D662" s="8">
        <v>6</v>
      </c>
      <c r="E662" s="8">
        <v>101</v>
      </c>
      <c r="F662" s="8">
        <v>78925427</v>
      </c>
      <c r="G662">
        <f>COUNTIF(IMDB_Movies!A:A,'4. Best directors'!A662)</f>
        <v>15</v>
      </c>
    </row>
    <row r="663" spans="1:7" x14ac:dyDescent="0.45">
      <c r="A663" s="2" t="s">
        <v>864</v>
      </c>
      <c r="B663" s="8">
        <v>6.7299999999999995</v>
      </c>
      <c r="C663" s="3">
        <v>2.7514421563456931E-3</v>
      </c>
      <c r="D663" s="8">
        <v>27</v>
      </c>
      <c r="E663" s="8">
        <v>67.3</v>
      </c>
      <c r="F663" s="8">
        <v>10655745</v>
      </c>
      <c r="G663">
        <f>COUNTIF(IMDB_Movies!A:A,'4. Best directors'!A663)</f>
        <v>10</v>
      </c>
    </row>
    <row r="664" spans="1:7" x14ac:dyDescent="0.45">
      <c r="A664" s="2" t="s">
        <v>825</v>
      </c>
      <c r="B664" s="8">
        <v>6.7200000000000006</v>
      </c>
      <c r="C664" s="3">
        <v>1.3736769160953241E-3</v>
      </c>
      <c r="D664" s="8">
        <v>127</v>
      </c>
      <c r="E664" s="8">
        <v>33.6</v>
      </c>
      <c r="F664" s="8">
        <v>19128271</v>
      </c>
      <c r="G664">
        <f>COUNTIF(IMDB_Movies!A:A,'4. Best directors'!A664)</f>
        <v>5</v>
      </c>
    </row>
    <row r="665" spans="1:7" x14ac:dyDescent="0.45">
      <c r="A665" s="2" t="s">
        <v>1600</v>
      </c>
      <c r="B665" s="8">
        <v>6.7</v>
      </c>
      <c r="C665" s="3">
        <v>2.7391771838805568E-4</v>
      </c>
      <c r="D665" s="8">
        <v>406</v>
      </c>
      <c r="E665" s="8">
        <v>6.7</v>
      </c>
      <c r="F665" s="8">
        <v>-13936740</v>
      </c>
      <c r="G665">
        <f>COUNTIF(IMDB_Movies!A:A,'4. Best directors'!A665)</f>
        <v>1</v>
      </c>
    </row>
    <row r="666" spans="1:7" x14ac:dyDescent="0.45">
      <c r="A666" s="2" t="s">
        <v>2195</v>
      </c>
      <c r="B666" s="8">
        <v>6.7</v>
      </c>
      <c r="C666" s="3">
        <v>2.7391771838805568E-4</v>
      </c>
      <c r="D666" s="8">
        <v>406</v>
      </c>
      <c r="E666" s="8">
        <v>6.7</v>
      </c>
      <c r="F666" s="8">
        <v>32000000</v>
      </c>
      <c r="G666">
        <f>COUNTIF(IMDB_Movies!A:A,'4. Best directors'!A666)</f>
        <v>1</v>
      </c>
    </row>
    <row r="667" spans="1:7" x14ac:dyDescent="0.45">
      <c r="A667" s="2" t="s">
        <v>2378</v>
      </c>
      <c r="B667" s="8">
        <v>6.7</v>
      </c>
      <c r="C667" s="3">
        <v>2.7391771838805568E-4</v>
      </c>
      <c r="D667" s="8">
        <v>406</v>
      </c>
      <c r="E667" s="8">
        <v>6.7</v>
      </c>
      <c r="F667" s="8">
        <v>-1496522</v>
      </c>
      <c r="G667">
        <f>COUNTIF(IMDB_Movies!A:A,'4. Best directors'!A667)</f>
        <v>1</v>
      </c>
    </row>
    <row r="668" spans="1:7" x14ac:dyDescent="0.45">
      <c r="A668" s="2" t="s">
        <v>1573</v>
      </c>
      <c r="B668" s="8">
        <v>6.7</v>
      </c>
      <c r="C668" s="3">
        <v>2.7391771838805568E-4</v>
      </c>
      <c r="D668" s="8">
        <v>406</v>
      </c>
      <c r="E668" s="8">
        <v>6.7</v>
      </c>
      <c r="F668" s="8">
        <v>25601508</v>
      </c>
      <c r="G668">
        <f>COUNTIF(IMDB_Movies!A:A,'4. Best directors'!A668)</f>
        <v>1</v>
      </c>
    </row>
    <row r="669" spans="1:7" x14ac:dyDescent="0.45">
      <c r="A669" s="2" t="s">
        <v>1963</v>
      </c>
      <c r="B669" s="8">
        <v>6.7</v>
      </c>
      <c r="C669" s="3">
        <v>2.7391771838805568E-4</v>
      </c>
      <c r="D669" s="8">
        <v>406</v>
      </c>
      <c r="E669" s="8">
        <v>6.7</v>
      </c>
      <c r="F669" s="8">
        <v>-7116045</v>
      </c>
      <c r="G669">
        <f>COUNTIF(IMDB_Movies!A:A,'4. Best directors'!A669)</f>
        <v>1</v>
      </c>
    </row>
    <row r="670" spans="1:7" x14ac:dyDescent="0.45">
      <c r="A670" s="2" t="s">
        <v>2116</v>
      </c>
      <c r="B670" s="8">
        <v>6.7</v>
      </c>
      <c r="C670" s="3">
        <v>2.7391771838805568E-4</v>
      </c>
      <c r="D670" s="8">
        <v>406</v>
      </c>
      <c r="E670" s="8">
        <v>6.7</v>
      </c>
      <c r="F670" s="8">
        <v>1239558</v>
      </c>
      <c r="G670">
        <f>COUNTIF(IMDB_Movies!A:A,'4. Best directors'!A670)</f>
        <v>1</v>
      </c>
    </row>
    <row r="671" spans="1:7" x14ac:dyDescent="0.45">
      <c r="A671" s="2" t="s">
        <v>467</v>
      </c>
      <c r="B671" s="8">
        <v>6.7</v>
      </c>
      <c r="C671" s="3">
        <v>1.0956708735522227E-3</v>
      </c>
      <c r="D671" s="8">
        <v>179</v>
      </c>
      <c r="E671" s="8">
        <v>26.8</v>
      </c>
      <c r="F671" s="8">
        <v>58931536</v>
      </c>
      <c r="G671">
        <f>COUNTIF(IMDB_Movies!A:A,'4. Best directors'!A671)</f>
        <v>4</v>
      </c>
    </row>
    <row r="672" spans="1:7" x14ac:dyDescent="0.45">
      <c r="A672" s="2" t="s">
        <v>1475</v>
      </c>
      <c r="B672" s="8">
        <v>6.7</v>
      </c>
      <c r="C672" s="3">
        <v>2.7391771838805568E-4</v>
      </c>
      <c r="D672" s="8">
        <v>406</v>
      </c>
      <c r="E672" s="8">
        <v>6.7</v>
      </c>
      <c r="F672" s="8">
        <v>15422828</v>
      </c>
      <c r="G672">
        <f>COUNTIF(IMDB_Movies!A:A,'4. Best directors'!A672)</f>
        <v>1</v>
      </c>
    </row>
    <row r="673" spans="1:7" x14ac:dyDescent="0.45">
      <c r="A673" s="2" t="s">
        <v>1810</v>
      </c>
      <c r="B673" s="8">
        <v>6.7</v>
      </c>
      <c r="C673" s="3">
        <v>2.7391771838805568E-4</v>
      </c>
      <c r="D673" s="8">
        <v>406</v>
      </c>
      <c r="E673" s="8">
        <v>6.7</v>
      </c>
      <c r="F673" s="8">
        <v>16089953</v>
      </c>
      <c r="G673">
        <f>COUNTIF(IMDB_Movies!A:A,'4. Best directors'!A673)</f>
        <v>1</v>
      </c>
    </row>
    <row r="674" spans="1:7" x14ac:dyDescent="0.45">
      <c r="A674" s="2" t="s">
        <v>2522</v>
      </c>
      <c r="B674" s="8">
        <v>6.7</v>
      </c>
      <c r="C674" s="3">
        <v>2.7391771838805568E-4</v>
      </c>
      <c r="D674" s="8">
        <v>406</v>
      </c>
      <c r="E674" s="8">
        <v>6.7</v>
      </c>
      <c r="F674" s="8">
        <v>3138210</v>
      </c>
      <c r="G674">
        <f>COUNTIF(IMDB_Movies!A:A,'4. Best directors'!A674)</f>
        <v>1</v>
      </c>
    </row>
    <row r="675" spans="1:7" x14ac:dyDescent="0.45">
      <c r="A675" s="2" t="s">
        <v>2179</v>
      </c>
      <c r="B675" s="8">
        <v>6.7</v>
      </c>
      <c r="C675" s="3">
        <v>2.7391771838805568E-4</v>
      </c>
      <c r="D675" s="8">
        <v>406</v>
      </c>
      <c r="E675" s="8">
        <v>6.7</v>
      </c>
      <c r="F675" s="8">
        <v>-2994861</v>
      </c>
      <c r="G675">
        <f>COUNTIF(IMDB_Movies!A:A,'4. Best directors'!A675)</f>
        <v>1</v>
      </c>
    </row>
    <row r="676" spans="1:7" x14ac:dyDescent="0.45">
      <c r="A676" s="2" t="s">
        <v>1835</v>
      </c>
      <c r="B676" s="8">
        <v>6.7</v>
      </c>
      <c r="C676" s="3">
        <v>2.7391771838805568E-4</v>
      </c>
      <c r="D676" s="8">
        <v>406</v>
      </c>
      <c r="E676" s="8">
        <v>6.7</v>
      </c>
      <c r="F676" s="8">
        <v>8088568</v>
      </c>
      <c r="G676">
        <f>COUNTIF(IMDB_Movies!A:A,'4. Best directors'!A676)</f>
        <v>1</v>
      </c>
    </row>
    <row r="677" spans="1:7" x14ac:dyDescent="0.45">
      <c r="A677" s="2" t="s">
        <v>2526</v>
      </c>
      <c r="B677" s="8">
        <v>6.7</v>
      </c>
      <c r="C677" s="3">
        <v>2.7391771838805568E-4</v>
      </c>
      <c r="D677" s="8">
        <v>406</v>
      </c>
      <c r="E677" s="8">
        <v>6.7</v>
      </c>
      <c r="F677" s="8">
        <v>4790000</v>
      </c>
      <c r="G677">
        <f>COUNTIF(IMDB_Movies!A:A,'4. Best directors'!A677)</f>
        <v>1</v>
      </c>
    </row>
    <row r="678" spans="1:7" x14ac:dyDescent="0.45">
      <c r="A678" s="2" t="s">
        <v>324</v>
      </c>
      <c r="B678" s="8">
        <v>6.7</v>
      </c>
      <c r="C678" s="3">
        <v>2.7391771838805568E-4</v>
      </c>
      <c r="D678" s="8">
        <v>406</v>
      </c>
      <c r="E678" s="8">
        <v>6.7</v>
      </c>
      <c r="F678" s="8">
        <v>-2960148</v>
      </c>
      <c r="G678">
        <f>COUNTIF(IMDB_Movies!A:A,'4. Best directors'!A678)</f>
        <v>1</v>
      </c>
    </row>
    <row r="679" spans="1:7" x14ac:dyDescent="0.45">
      <c r="A679" s="2" t="s">
        <v>2551</v>
      </c>
      <c r="B679" s="8">
        <v>6.7</v>
      </c>
      <c r="C679" s="3">
        <v>2.7391771838805568E-4</v>
      </c>
      <c r="D679" s="8">
        <v>406</v>
      </c>
      <c r="E679" s="8">
        <v>6.7</v>
      </c>
      <c r="F679" s="8">
        <v>-18769</v>
      </c>
      <c r="G679">
        <f>COUNTIF(IMDB_Movies!A:A,'4. Best directors'!A679)</f>
        <v>1</v>
      </c>
    </row>
    <row r="680" spans="1:7" x14ac:dyDescent="0.45">
      <c r="A680" s="2" t="s">
        <v>2379</v>
      </c>
      <c r="B680" s="8">
        <v>6.7</v>
      </c>
      <c r="C680" s="3">
        <v>2.7391771838805568E-4</v>
      </c>
      <c r="D680" s="8">
        <v>406</v>
      </c>
      <c r="E680" s="8">
        <v>6.7</v>
      </c>
      <c r="F680" s="8">
        <v>-1947834</v>
      </c>
      <c r="G680">
        <f>COUNTIF(IMDB_Movies!A:A,'4. Best directors'!A680)</f>
        <v>1</v>
      </c>
    </row>
    <row r="681" spans="1:7" x14ac:dyDescent="0.45">
      <c r="A681" s="2" t="s">
        <v>1929</v>
      </c>
      <c r="B681" s="8">
        <v>6.7</v>
      </c>
      <c r="C681" s="3">
        <v>2.7391771838805568E-4</v>
      </c>
      <c r="D681" s="8">
        <v>406</v>
      </c>
      <c r="E681" s="8">
        <v>6.7</v>
      </c>
      <c r="F681" s="8">
        <v>-2235973</v>
      </c>
      <c r="G681">
        <f>COUNTIF(IMDB_Movies!A:A,'4. Best directors'!A681)</f>
        <v>1</v>
      </c>
    </row>
    <row r="682" spans="1:7" x14ac:dyDescent="0.45">
      <c r="A682" s="2" t="s">
        <v>1414</v>
      </c>
      <c r="B682" s="8">
        <v>6.7</v>
      </c>
      <c r="C682" s="3">
        <v>2.7391771838805568E-4</v>
      </c>
      <c r="D682" s="8">
        <v>406</v>
      </c>
      <c r="E682" s="8">
        <v>6.7</v>
      </c>
      <c r="F682" s="8">
        <v>-10217492</v>
      </c>
      <c r="G682">
        <f>COUNTIF(IMDB_Movies!A:A,'4. Best directors'!A682)</f>
        <v>1</v>
      </c>
    </row>
    <row r="683" spans="1:7" x14ac:dyDescent="0.45">
      <c r="A683" s="2" t="s">
        <v>2381</v>
      </c>
      <c r="B683" s="8">
        <v>6.7</v>
      </c>
      <c r="C683" s="3">
        <v>2.7391771838805568E-4</v>
      </c>
      <c r="D683" s="8">
        <v>406</v>
      </c>
      <c r="E683" s="8">
        <v>6.7</v>
      </c>
      <c r="F683" s="8">
        <v>-1095876</v>
      </c>
      <c r="G683">
        <f>COUNTIF(IMDB_Movies!A:A,'4. Best directors'!A683)</f>
        <v>1</v>
      </c>
    </row>
    <row r="684" spans="1:7" x14ac:dyDescent="0.45">
      <c r="A684" s="2" t="s">
        <v>1547</v>
      </c>
      <c r="B684" s="8">
        <v>6.7</v>
      </c>
      <c r="C684" s="3">
        <v>2.7391771838805568E-4</v>
      </c>
      <c r="D684" s="8">
        <v>406</v>
      </c>
      <c r="E684" s="8">
        <v>6.7</v>
      </c>
      <c r="F684" s="8">
        <v>-18935723</v>
      </c>
      <c r="G684">
        <f>COUNTIF(IMDB_Movies!A:A,'4. Best directors'!A684)</f>
        <v>1</v>
      </c>
    </row>
    <row r="685" spans="1:7" x14ac:dyDescent="0.45">
      <c r="A685" s="2" t="s">
        <v>1921</v>
      </c>
      <c r="B685" s="8">
        <v>6.7</v>
      </c>
      <c r="C685" s="3">
        <v>2.7391771838805568E-4</v>
      </c>
      <c r="D685" s="8">
        <v>406</v>
      </c>
      <c r="E685" s="8">
        <v>6.7</v>
      </c>
      <c r="F685" s="8">
        <v>-3380827</v>
      </c>
      <c r="G685">
        <f>COUNTIF(IMDB_Movies!A:A,'4. Best directors'!A685)</f>
        <v>1</v>
      </c>
    </row>
    <row r="686" spans="1:7" x14ac:dyDescent="0.45">
      <c r="A686" s="2" t="s">
        <v>2339</v>
      </c>
      <c r="B686" s="8">
        <v>6.7</v>
      </c>
      <c r="C686" s="3">
        <v>2.7391771838805568E-4</v>
      </c>
      <c r="D686" s="8">
        <v>406</v>
      </c>
      <c r="E686" s="8">
        <v>6.7</v>
      </c>
      <c r="F686" s="8">
        <v>-1875506</v>
      </c>
      <c r="G686">
        <f>COUNTIF(IMDB_Movies!A:A,'4. Best directors'!A686)</f>
        <v>1</v>
      </c>
    </row>
    <row r="687" spans="1:7" x14ac:dyDescent="0.45">
      <c r="A687" s="2" t="s">
        <v>1588</v>
      </c>
      <c r="B687" s="8">
        <v>6.7</v>
      </c>
      <c r="C687" s="3">
        <v>2.7391771838805568E-4</v>
      </c>
      <c r="D687" s="8">
        <v>406</v>
      </c>
      <c r="E687" s="8">
        <v>6.7</v>
      </c>
      <c r="F687" s="8">
        <v>-12000000</v>
      </c>
      <c r="G687">
        <f>COUNTIF(IMDB_Movies!A:A,'4. Best directors'!A687)</f>
        <v>1</v>
      </c>
    </row>
    <row r="688" spans="1:7" x14ac:dyDescent="0.45">
      <c r="A688" s="2" t="s">
        <v>1224</v>
      </c>
      <c r="B688" s="8">
        <v>6.7</v>
      </c>
      <c r="C688" s="3">
        <v>2.7391771838805568E-4</v>
      </c>
      <c r="D688" s="8">
        <v>406</v>
      </c>
      <c r="E688" s="8">
        <v>6.7</v>
      </c>
      <c r="F688" s="8">
        <v>4703228</v>
      </c>
      <c r="G688">
        <f>COUNTIF(IMDB_Movies!A:A,'4. Best directors'!A688)</f>
        <v>1</v>
      </c>
    </row>
    <row r="689" spans="1:7" x14ac:dyDescent="0.45">
      <c r="A689" s="2" t="s">
        <v>2360</v>
      </c>
      <c r="B689" s="8">
        <v>6.7</v>
      </c>
      <c r="C689" s="3">
        <v>2.7391771838805568E-4</v>
      </c>
      <c r="D689" s="8">
        <v>406</v>
      </c>
      <c r="E689" s="8">
        <v>6.7</v>
      </c>
      <c r="F689" s="8">
        <v>-354460</v>
      </c>
      <c r="G689">
        <f>COUNTIF(IMDB_Movies!A:A,'4. Best directors'!A689)</f>
        <v>1</v>
      </c>
    </row>
    <row r="690" spans="1:7" x14ac:dyDescent="0.45">
      <c r="A690" s="2" t="s">
        <v>2249</v>
      </c>
      <c r="B690" s="8">
        <v>6.7</v>
      </c>
      <c r="C690" s="3">
        <v>2.7391771838805568E-4</v>
      </c>
      <c r="D690" s="8">
        <v>406</v>
      </c>
      <c r="E690" s="8">
        <v>6.7</v>
      </c>
      <c r="F690" s="8">
        <v>-535874</v>
      </c>
      <c r="G690">
        <f>COUNTIF(IMDB_Movies!A:A,'4. Best directors'!A690)</f>
        <v>1</v>
      </c>
    </row>
    <row r="691" spans="1:7" x14ac:dyDescent="0.45">
      <c r="A691" s="2" t="s">
        <v>1960</v>
      </c>
      <c r="B691" s="8">
        <v>6.7</v>
      </c>
      <c r="C691" s="3">
        <v>2.7391771838805568E-4</v>
      </c>
      <c r="D691" s="8">
        <v>406</v>
      </c>
      <c r="E691" s="8">
        <v>6.7</v>
      </c>
      <c r="F691" s="8">
        <v>-6429473</v>
      </c>
      <c r="G691">
        <f>COUNTIF(IMDB_Movies!A:A,'4. Best directors'!A691)</f>
        <v>1</v>
      </c>
    </row>
    <row r="692" spans="1:7" x14ac:dyDescent="0.45">
      <c r="A692" s="2" t="s">
        <v>2292</v>
      </c>
      <c r="B692" s="8">
        <v>6.7</v>
      </c>
      <c r="C692" s="3">
        <v>2.7391771838805568E-4</v>
      </c>
      <c r="D692" s="8">
        <v>406</v>
      </c>
      <c r="E692" s="8">
        <v>6.7</v>
      </c>
      <c r="F692" s="8">
        <v>29730907</v>
      </c>
      <c r="G692">
        <f>COUNTIF(IMDB_Movies!A:A,'4. Best directors'!A692)</f>
        <v>1</v>
      </c>
    </row>
    <row r="693" spans="1:7" x14ac:dyDescent="0.45">
      <c r="A693" s="2" t="s">
        <v>2541</v>
      </c>
      <c r="B693" s="8">
        <v>6.7</v>
      </c>
      <c r="C693" s="3">
        <v>2.7391771838805568E-4</v>
      </c>
      <c r="D693" s="8">
        <v>406</v>
      </c>
      <c r="E693" s="8">
        <v>6.7</v>
      </c>
      <c r="F693" s="8">
        <v>1448712</v>
      </c>
      <c r="G693">
        <f>COUNTIF(IMDB_Movies!A:A,'4. Best directors'!A693)</f>
        <v>1</v>
      </c>
    </row>
    <row r="694" spans="1:7" x14ac:dyDescent="0.45">
      <c r="A694" s="2" t="s">
        <v>1825</v>
      </c>
      <c r="B694" s="8">
        <v>6.7</v>
      </c>
      <c r="C694" s="3">
        <v>2.7391771838805568E-4</v>
      </c>
      <c r="D694" s="8">
        <v>406</v>
      </c>
      <c r="E694" s="8">
        <v>6.7</v>
      </c>
      <c r="F694" s="8">
        <v>42724272</v>
      </c>
      <c r="G694">
        <f>COUNTIF(IMDB_Movies!A:A,'4. Best directors'!A694)</f>
        <v>1</v>
      </c>
    </row>
    <row r="695" spans="1:7" x14ac:dyDescent="0.45">
      <c r="A695" s="2" t="s">
        <v>719</v>
      </c>
      <c r="B695" s="8">
        <v>6.7</v>
      </c>
      <c r="C695" s="3">
        <v>2.7391771838805568E-4</v>
      </c>
      <c r="D695" s="8">
        <v>406</v>
      </c>
      <c r="E695" s="8">
        <v>6.7</v>
      </c>
      <c r="F695" s="8">
        <v>-33711680</v>
      </c>
      <c r="G695">
        <f>COUNTIF(IMDB_Movies!A:A,'4. Best directors'!A695)</f>
        <v>1</v>
      </c>
    </row>
    <row r="696" spans="1:7" x14ac:dyDescent="0.45">
      <c r="A696" s="2" t="s">
        <v>2518</v>
      </c>
      <c r="B696" s="8">
        <v>6.7</v>
      </c>
      <c r="C696" s="3">
        <v>2.7391771838805568E-4</v>
      </c>
      <c r="D696" s="8">
        <v>406</v>
      </c>
      <c r="E696" s="8">
        <v>6.7</v>
      </c>
      <c r="F696" s="8">
        <v>652835</v>
      </c>
      <c r="G696">
        <f>COUNTIF(IMDB_Movies!A:A,'4. Best directors'!A696)</f>
        <v>1</v>
      </c>
    </row>
    <row r="697" spans="1:7" x14ac:dyDescent="0.45">
      <c r="A697" s="2" t="s">
        <v>949</v>
      </c>
      <c r="B697" s="8">
        <v>6.7</v>
      </c>
      <c r="C697" s="3">
        <v>8.2175315516416704E-4</v>
      </c>
      <c r="D697" s="8">
        <v>260</v>
      </c>
      <c r="E697" s="8">
        <v>20.100000000000001</v>
      </c>
      <c r="F697" s="8">
        <v>-38957213</v>
      </c>
      <c r="G697">
        <f>COUNTIF(IMDB_Movies!A:A,'4. Best directors'!A697)</f>
        <v>3</v>
      </c>
    </row>
    <row r="698" spans="1:7" x14ac:dyDescent="0.45">
      <c r="A698" s="2" t="s">
        <v>1908</v>
      </c>
      <c r="B698" s="8">
        <v>6.7</v>
      </c>
      <c r="C698" s="3">
        <v>2.7391771838805568E-4</v>
      </c>
      <c r="D698" s="8">
        <v>406</v>
      </c>
      <c r="E698" s="8">
        <v>6.7</v>
      </c>
      <c r="F698" s="8">
        <v>7655201</v>
      </c>
      <c r="G698">
        <f>COUNTIF(IMDB_Movies!A:A,'4. Best directors'!A698)</f>
        <v>1</v>
      </c>
    </row>
    <row r="699" spans="1:7" x14ac:dyDescent="0.45">
      <c r="A699" s="2" t="s">
        <v>2372</v>
      </c>
      <c r="B699" s="8">
        <v>6.7</v>
      </c>
      <c r="C699" s="3">
        <v>2.7391771838805568E-4</v>
      </c>
      <c r="D699" s="8">
        <v>406</v>
      </c>
      <c r="E699" s="8">
        <v>6.7</v>
      </c>
      <c r="F699" s="8">
        <v>-787706</v>
      </c>
      <c r="G699">
        <f>COUNTIF(IMDB_Movies!A:A,'4. Best directors'!A699)</f>
        <v>1</v>
      </c>
    </row>
    <row r="700" spans="1:7" x14ac:dyDescent="0.45">
      <c r="A700" s="2" t="s">
        <v>1026</v>
      </c>
      <c r="B700" s="8">
        <v>6.7</v>
      </c>
      <c r="C700" s="3">
        <v>2.7391771838805568E-4</v>
      </c>
      <c r="D700" s="8">
        <v>406</v>
      </c>
      <c r="E700" s="8">
        <v>6.7</v>
      </c>
      <c r="F700" s="8">
        <v>-14821835</v>
      </c>
      <c r="G700">
        <f>COUNTIF(IMDB_Movies!A:A,'4. Best directors'!A700)</f>
        <v>1</v>
      </c>
    </row>
    <row r="701" spans="1:7" x14ac:dyDescent="0.45">
      <c r="A701" s="2" t="s">
        <v>2026</v>
      </c>
      <c r="B701" s="8">
        <v>6.7</v>
      </c>
      <c r="C701" s="3">
        <v>2.7391771838805568E-4</v>
      </c>
      <c r="D701" s="8">
        <v>406</v>
      </c>
      <c r="E701" s="8">
        <v>6.7</v>
      </c>
      <c r="F701" s="8">
        <v>24833860</v>
      </c>
      <c r="G701">
        <f>COUNTIF(IMDB_Movies!A:A,'4. Best directors'!A701)</f>
        <v>1</v>
      </c>
    </row>
    <row r="702" spans="1:7" x14ac:dyDescent="0.45">
      <c r="A702" s="2" t="s">
        <v>2057</v>
      </c>
      <c r="B702" s="8">
        <v>6.7</v>
      </c>
      <c r="C702" s="3">
        <v>2.7391771838805568E-4</v>
      </c>
      <c r="D702" s="8">
        <v>406</v>
      </c>
      <c r="E702" s="8">
        <v>6.7</v>
      </c>
      <c r="F702" s="8">
        <v>-6803933</v>
      </c>
      <c r="G702">
        <f>COUNTIF(IMDB_Movies!A:A,'4. Best directors'!A702)</f>
        <v>1</v>
      </c>
    </row>
    <row r="703" spans="1:7" x14ac:dyDescent="0.45">
      <c r="A703" s="2" t="s">
        <v>1327</v>
      </c>
      <c r="B703" s="8">
        <v>6.7</v>
      </c>
      <c r="C703" s="3">
        <v>2.7391771838805568E-4</v>
      </c>
      <c r="D703" s="8">
        <v>406</v>
      </c>
      <c r="E703" s="8">
        <v>6.7</v>
      </c>
      <c r="F703" s="8">
        <v>45500556</v>
      </c>
      <c r="G703">
        <f>COUNTIF(IMDB_Movies!A:A,'4. Best directors'!A703)</f>
        <v>1</v>
      </c>
    </row>
    <row r="704" spans="1:7" x14ac:dyDescent="0.45">
      <c r="A704" s="2" t="s">
        <v>1069</v>
      </c>
      <c r="B704" s="8">
        <v>6.6999999999999993</v>
      </c>
      <c r="C704" s="3">
        <v>1.0956708735522225E-3</v>
      </c>
      <c r="D704" s="8">
        <v>180</v>
      </c>
      <c r="E704" s="8">
        <v>26.799999999999997</v>
      </c>
      <c r="F704" s="8">
        <v>58708850</v>
      </c>
      <c r="G704">
        <f>COUNTIF(IMDB_Movies!A:A,'4. Best directors'!A704)</f>
        <v>4</v>
      </c>
    </row>
    <row r="705" spans="1:7" x14ac:dyDescent="0.45">
      <c r="A705" s="2" t="s">
        <v>157</v>
      </c>
      <c r="B705" s="8">
        <v>6.6833333333333336</v>
      </c>
      <c r="C705" s="3">
        <v>1.6394179861732884E-3</v>
      </c>
      <c r="D705" s="8">
        <v>92</v>
      </c>
      <c r="E705" s="8">
        <v>40.1</v>
      </c>
      <c r="F705" s="8">
        <v>-169872</v>
      </c>
      <c r="G705">
        <f>COUNTIF(IMDB_Movies!A:A,'4. Best directors'!A705)</f>
        <v>6</v>
      </c>
    </row>
    <row r="706" spans="1:7" x14ac:dyDescent="0.45">
      <c r="A706" s="2" t="s">
        <v>278</v>
      </c>
      <c r="B706" s="8">
        <v>6.6800000000000006</v>
      </c>
      <c r="C706" s="3">
        <v>4.0965008033556983E-3</v>
      </c>
      <c r="D706" s="8">
        <v>7</v>
      </c>
      <c r="E706" s="8">
        <v>100.2</v>
      </c>
      <c r="F706" s="8">
        <v>405375226</v>
      </c>
      <c r="G706">
        <f>COUNTIF(IMDB_Movies!A:A,'4. Best directors'!A706)</f>
        <v>15</v>
      </c>
    </row>
    <row r="707" spans="1:7" x14ac:dyDescent="0.45">
      <c r="A707" s="2" t="s">
        <v>103</v>
      </c>
      <c r="B707" s="8">
        <v>6.68</v>
      </c>
      <c r="C707" s="3">
        <v>1.3655002677852325E-3</v>
      </c>
      <c r="D707" s="8">
        <v>128</v>
      </c>
      <c r="E707" s="8">
        <v>33.4</v>
      </c>
      <c r="F707" s="8">
        <v>47154139</v>
      </c>
      <c r="G707">
        <f>COUNTIF(IMDB_Movies!A:A,'4. Best directors'!A707)</f>
        <v>5</v>
      </c>
    </row>
    <row r="708" spans="1:7" x14ac:dyDescent="0.45">
      <c r="A708" s="2" t="s">
        <v>254</v>
      </c>
      <c r="B708" s="8">
        <v>6.6750000000000007</v>
      </c>
      <c r="C708" s="3">
        <v>1.0915825493971771E-3</v>
      </c>
      <c r="D708" s="8">
        <v>181</v>
      </c>
      <c r="E708" s="8">
        <v>26.700000000000003</v>
      </c>
      <c r="F708" s="8">
        <v>-25646097</v>
      </c>
      <c r="G708">
        <f>COUNTIF(IMDB_Movies!A:A,'4. Best directors'!A708)</f>
        <v>4</v>
      </c>
    </row>
    <row r="709" spans="1:7" x14ac:dyDescent="0.45">
      <c r="A709" s="2" t="s">
        <v>2003</v>
      </c>
      <c r="B709" s="8">
        <v>6.6750000000000007</v>
      </c>
      <c r="C709" s="3">
        <v>1.0915825493971771E-3</v>
      </c>
      <c r="D709" s="8">
        <v>181</v>
      </c>
      <c r="E709" s="8">
        <v>26.700000000000003</v>
      </c>
      <c r="F709" s="8">
        <v>20618077</v>
      </c>
      <c r="G709">
        <f>COUNTIF(IMDB_Movies!A:A,'4. Best directors'!A709)</f>
        <v>4</v>
      </c>
    </row>
    <row r="710" spans="1:7" x14ac:dyDescent="0.45">
      <c r="A710" s="2" t="s">
        <v>587</v>
      </c>
      <c r="B710" s="8">
        <v>6.6749999999999998</v>
      </c>
      <c r="C710" s="3">
        <v>1.0915825493971771E-3</v>
      </c>
      <c r="D710" s="8">
        <v>182</v>
      </c>
      <c r="E710" s="8">
        <v>26.7</v>
      </c>
      <c r="F710" s="8">
        <v>33694587</v>
      </c>
      <c r="G710">
        <f>COUNTIF(IMDB_Movies!A:A,'4. Best directors'!A710)</f>
        <v>4</v>
      </c>
    </row>
    <row r="711" spans="1:7" x14ac:dyDescent="0.45">
      <c r="A711" s="2" t="s">
        <v>870</v>
      </c>
      <c r="B711" s="8">
        <v>6.666666666666667</v>
      </c>
      <c r="C711" s="3">
        <v>1.6353296620182428E-3</v>
      </c>
      <c r="D711" s="8">
        <v>93</v>
      </c>
      <c r="E711" s="8">
        <v>40</v>
      </c>
      <c r="F711" s="8">
        <v>5617369</v>
      </c>
      <c r="G711">
        <f>COUNTIF(IMDB_Movies!A:A,'4. Best directors'!A711)</f>
        <v>6</v>
      </c>
    </row>
    <row r="712" spans="1:7" x14ac:dyDescent="0.45">
      <c r="A712" s="2" t="s">
        <v>1303</v>
      </c>
      <c r="B712" s="8">
        <v>6.666666666666667</v>
      </c>
      <c r="C712" s="3">
        <v>8.1766483100912139E-4</v>
      </c>
      <c r="D712" s="8">
        <v>261</v>
      </c>
      <c r="E712" s="8">
        <v>20</v>
      </c>
      <c r="F712" s="8">
        <v>-8514929</v>
      </c>
      <c r="G712">
        <f>COUNTIF(IMDB_Movies!A:A,'4. Best directors'!A712)</f>
        <v>3</v>
      </c>
    </row>
    <row r="713" spans="1:7" x14ac:dyDescent="0.45">
      <c r="A713" s="2" t="s">
        <v>1223</v>
      </c>
      <c r="B713" s="8">
        <v>6.666666666666667</v>
      </c>
      <c r="C713" s="3">
        <v>8.1766483100912139E-4</v>
      </c>
      <c r="D713" s="8">
        <v>261</v>
      </c>
      <c r="E713" s="8">
        <v>20</v>
      </c>
      <c r="F713" s="8">
        <v>712314</v>
      </c>
      <c r="G713">
        <f>COUNTIF(IMDB_Movies!A:A,'4. Best directors'!A713)</f>
        <v>3</v>
      </c>
    </row>
    <row r="714" spans="1:7" x14ac:dyDescent="0.45">
      <c r="A714" s="2" t="s">
        <v>326</v>
      </c>
      <c r="B714" s="8">
        <v>6.666666666666667</v>
      </c>
      <c r="C714" s="3">
        <v>8.1766483100912139E-4</v>
      </c>
      <c r="D714" s="8">
        <v>261</v>
      </c>
      <c r="E714" s="8">
        <v>20</v>
      </c>
      <c r="F714" s="8">
        <v>-53759171</v>
      </c>
      <c r="G714">
        <f>COUNTIF(IMDB_Movies!A:A,'4. Best directors'!A714)</f>
        <v>3</v>
      </c>
    </row>
    <row r="715" spans="1:7" x14ac:dyDescent="0.45">
      <c r="A715" s="2" t="s">
        <v>918</v>
      </c>
      <c r="B715" s="8">
        <v>6.666666666666667</v>
      </c>
      <c r="C715" s="3">
        <v>8.1766483100912139E-4</v>
      </c>
      <c r="D715" s="8">
        <v>261</v>
      </c>
      <c r="E715" s="8">
        <v>20</v>
      </c>
      <c r="F715" s="8">
        <v>86789872</v>
      </c>
      <c r="G715">
        <f>COUNTIF(IMDB_Movies!A:A,'4. Best directors'!A715)</f>
        <v>3</v>
      </c>
    </row>
    <row r="716" spans="1:7" x14ac:dyDescent="0.45">
      <c r="A716" s="2" t="s">
        <v>50</v>
      </c>
      <c r="B716" s="8">
        <v>6.666666666666667</v>
      </c>
      <c r="C716" s="3">
        <v>1.6353296620182428E-3</v>
      </c>
      <c r="D716" s="8">
        <v>93</v>
      </c>
      <c r="E716" s="8">
        <v>40</v>
      </c>
      <c r="F716" s="8">
        <v>-40959813</v>
      </c>
      <c r="G716">
        <f>COUNTIF(IMDB_Movies!A:A,'4. Best directors'!A716)</f>
        <v>6</v>
      </c>
    </row>
    <row r="717" spans="1:7" x14ac:dyDescent="0.45">
      <c r="A717" s="2" t="s">
        <v>917</v>
      </c>
      <c r="B717" s="8">
        <v>6.666666666666667</v>
      </c>
      <c r="C717" s="3">
        <v>8.1766483100912139E-4</v>
      </c>
      <c r="D717" s="8">
        <v>261</v>
      </c>
      <c r="E717" s="8">
        <v>20</v>
      </c>
      <c r="F717" s="8">
        <v>130419331</v>
      </c>
      <c r="G717">
        <f>COUNTIF(IMDB_Movies!A:A,'4. Best directors'!A717)</f>
        <v>3</v>
      </c>
    </row>
    <row r="718" spans="1:7" x14ac:dyDescent="0.45">
      <c r="A718" s="2" t="s">
        <v>208</v>
      </c>
      <c r="B718" s="8">
        <v>6.6666666666666652</v>
      </c>
      <c r="C718" s="3">
        <v>1.6353296620182423E-3</v>
      </c>
      <c r="D718" s="8">
        <v>94</v>
      </c>
      <c r="E718" s="8">
        <v>39.999999999999993</v>
      </c>
      <c r="F718" s="8">
        <v>60322337</v>
      </c>
      <c r="G718">
        <f>COUNTIF(IMDB_Movies!A:A,'4. Best directors'!A718)</f>
        <v>6</v>
      </c>
    </row>
    <row r="719" spans="1:7" x14ac:dyDescent="0.45">
      <c r="A719" s="2" t="s">
        <v>457</v>
      </c>
      <c r="B719" s="8">
        <v>6.6571428571428575</v>
      </c>
      <c r="C719" s="3">
        <v>1.9051590562512528E-3</v>
      </c>
      <c r="D719" s="8">
        <v>72</v>
      </c>
      <c r="E719" s="8">
        <v>46.6</v>
      </c>
      <c r="F719" s="8">
        <v>581756030</v>
      </c>
      <c r="G719">
        <f>COUNTIF(IMDB_Movies!A:A,'4. Best directors'!A719)</f>
        <v>7</v>
      </c>
    </row>
    <row r="720" spans="1:7" x14ac:dyDescent="0.45">
      <c r="A720" s="2" t="s">
        <v>232</v>
      </c>
      <c r="B720" s="8">
        <v>6.6545454545454552</v>
      </c>
      <c r="C720" s="3">
        <v>2.9926532814933842E-3</v>
      </c>
      <c r="D720" s="8">
        <v>21</v>
      </c>
      <c r="E720" s="8">
        <v>73.2</v>
      </c>
      <c r="F720" s="8">
        <v>941707624</v>
      </c>
      <c r="G720">
        <f>COUNTIF(IMDB_Movies!A:A,'4. Best directors'!A720)</f>
        <v>11</v>
      </c>
    </row>
    <row r="721" spans="1:7" x14ac:dyDescent="0.45">
      <c r="A721" s="2" t="s">
        <v>1559</v>
      </c>
      <c r="B721" s="8">
        <v>6.65</v>
      </c>
      <c r="C721" s="3">
        <v>5.4374711262106571E-4</v>
      </c>
      <c r="D721" s="8">
        <v>333</v>
      </c>
      <c r="E721" s="8">
        <v>13.3</v>
      </c>
      <c r="F721" s="8">
        <v>-25916199</v>
      </c>
      <c r="G721">
        <f>COUNTIF(IMDB_Movies!A:A,'4. Best directors'!A721)</f>
        <v>2</v>
      </c>
    </row>
    <row r="722" spans="1:7" x14ac:dyDescent="0.45">
      <c r="A722" s="2" t="s">
        <v>808</v>
      </c>
      <c r="B722" s="8">
        <v>6.65</v>
      </c>
      <c r="C722" s="3">
        <v>1.0874942252421314E-3</v>
      </c>
      <c r="D722" s="8">
        <v>183</v>
      </c>
      <c r="E722" s="8">
        <v>26.6</v>
      </c>
      <c r="F722" s="8">
        <v>-13598958</v>
      </c>
      <c r="G722">
        <f>COUNTIF(IMDB_Movies!A:A,'4. Best directors'!A722)</f>
        <v>4</v>
      </c>
    </row>
    <row r="723" spans="1:7" x14ac:dyDescent="0.45">
      <c r="A723" s="2" t="s">
        <v>974</v>
      </c>
      <c r="B723" s="8">
        <v>6.65</v>
      </c>
      <c r="C723" s="3">
        <v>5.4374711262106571E-4</v>
      </c>
      <c r="D723" s="8">
        <v>333</v>
      </c>
      <c r="E723" s="8">
        <v>13.3</v>
      </c>
      <c r="F723" s="8">
        <v>31575377</v>
      </c>
      <c r="G723">
        <f>COUNTIF(IMDB_Movies!A:A,'4. Best directors'!A723)</f>
        <v>2</v>
      </c>
    </row>
    <row r="724" spans="1:7" x14ac:dyDescent="0.45">
      <c r="A724" s="2" t="s">
        <v>848</v>
      </c>
      <c r="B724" s="8">
        <v>6.65</v>
      </c>
      <c r="C724" s="3">
        <v>5.4374711262106571E-4</v>
      </c>
      <c r="D724" s="8">
        <v>333</v>
      </c>
      <c r="E724" s="8">
        <v>13.3</v>
      </c>
      <c r="F724" s="8">
        <v>32811446</v>
      </c>
      <c r="G724">
        <f>COUNTIF(IMDB_Movies!A:A,'4. Best directors'!A724)</f>
        <v>2</v>
      </c>
    </row>
    <row r="725" spans="1:7" x14ac:dyDescent="0.45">
      <c r="A725" s="2" t="s">
        <v>1423</v>
      </c>
      <c r="B725" s="8">
        <v>6.65</v>
      </c>
      <c r="C725" s="3">
        <v>5.4374711262106571E-4</v>
      </c>
      <c r="D725" s="8">
        <v>333</v>
      </c>
      <c r="E725" s="8">
        <v>13.3</v>
      </c>
      <c r="F725" s="8">
        <v>27555370</v>
      </c>
      <c r="G725">
        <f>COUNTIF(IMDB_Movies!A:A,'4. Best directors'!A725)</f>
        <v>2</v>
      </c>
    </row>
    <row r="726" spans="1:7" x14ac:dyDescent="0.45">
      <c r="A726" s="2" t="s">
        <v>1350</v>
      </c>
      <c r="B726" s="8">
        <v>6.65</v>
      </c>
      <c r="C726" s="3">
        <v>5.4374711262106571E-4</v>
      </c>
      <c r="D726" s="8">
        <v>333</v>
      </c>
      <c r="E726" s="8">
        <v>13.3</v>
      </c>
      <c r="F726" s="8">
        <v>-2100000</v>
      </c>
      <c r="G726">
        <f>COUNTIF(IMDB_Movies!A:A,'4. Best directors'!A726)</f>
        <v>2</v>
      </c>
    </row>
    <row r="727" spans="1:7" x14ac:dyDescent="0.45">
      <c r="A727" s="2" t="s">
        <v>1844</v>
      </c>
      <c r="B727" s="8">
        <v>6.6333333333333329</v>
      </c>
      <c r="C727" s="3">
        <v>8.1357650685407574E-4</v>
      </c>
      <c r="D727" s="8">
        <v>262</v>
      </c>
      <c r="E727" s="8">
        <v>19.899999999999999</v>
      </c>
      <c r="F727" s="8">
        <v>21815510</v>
      </c>
      <c r="G727">
        <f>COUNTIF(IMDB_Movies!A:A,'4. Best directors'!A727)</f>
        <v>3</v>
      </c>
    </row>
    <row r="728" spans="1:7" x14ac:dyDescent="0.45">
      <c r="A728" s="2" t="s">
        <v>139</v>
      </c>
      <c r="B728" s="8">
        <v>6.6333333333333329</v>
      </c>
      <c r="C728" s="3">
        <v>8.1357650685407574E-4</v>
      </c>
      <c r="D728" s="8">
        <v>262</v>
      </c>
      <c r="E728" s="8">
        <v>19.899999999999999</v>
      </c>
      <c r="F728" s="8">
        <v>-48348561</v>
      </c>
      <c r="G728">
        <f>COUNTIF(IMDB_Movies!A:A,'4. Best directors'!A728)</f>
        <v>3</v>
      </c>
    </row>
    <row r="729" spans="1:7" x14ac:dyDescent="0.45">
      <c r="A729" s="2" t="s">
        <v>196</v>
      </c>
      <c r="B729" s="8">
        <v>6.6333333333333329</v>
      </c>
      <c r="C729" s="3">
        <v>2.440729520562227E-3</v>
      </c>
      <c r="D729" s="8">
        <v>35</v>
      </c>
      <c r="E729" s="8">
        <v>59.699999999999996</v>
      </c>
      <c r="F729" s="8">
        <v>82416927</v>
      </c>
      <c r="G729">
        <f>COUNTIF(IMDB_Movies!A:A,'4. Best directors'!A729)</f>
        <v>9</v>
      </c>
    </row>
    <row r="730" spans="1:7" x14ac:dyDescent="0.45">
      <c r="A730" s="2" t="s">
        <v>240</v>
      </c>
      <c r="B730" s="8">
        <v>6.63</v>
      </c>
      <c r="C730" s="3">
        <v>2.710558914795237E-3</v>
      </c>
      <c r="D730" s="8">
        <v>29</v>
      </c>
      <c r="E730" s="8">
        <v>66.3</v>
      </c>
      <c r="F730" s="8">
        <v>80153838</v>
      </c>
      <c r="G730">
        <f>COUNTIF(IMDB_Movies!A:A,'4. Best directors'!A730)</f>
        <v>10</v>
      </c>
    </row>
    <row r="731" spans="1:7" x14ac:dyDescent="0.45">
      <c r="A731" s="2" t="s">
        <v>369</v>
      </c>
      <c r="B731" s="8">
        <v>6.625</v>
      </c>
      <c r="C731" s="3">
        <v>1.0834059010870858E-3</v>
      </c>
      <c r="D731" s="8">
        <v>184</v>
      </c>
      <c r="E731" s="8">
        <v>26.5</v>
      </c>
      <c r="F731" s="8">
        <v>-389650527</v>
      </c>
      <c r="G731">
        <f>COUNTIF(IMDB_Movies!A:A,'4. Best directors'!A731)</f>
        <v>4</v>
      </c>
    </row>
    <row r="732" spans="1:7" x14ac:dyDescent="0.45">
      <c r="A732" s="2" t="s">
        <v>583</v>
      </c>
      <c r="B732" s="8">
        <v>6.625</v>
      </c>
      <c r="C732" s="3">
        <v>1.0834059010870858E-3</v>
      </c>
      <c r="D732" s="8">
        <v>184</v>
      </c>
      <c r="E732" s="8">
        <v>26.5</v>
      </c>
      <c r="F732" s="8">
        <v>129139327</v>
      </c>
      <c r="G732">
        <f>COUNTIF(IMDB_Movies!A:A,'4. Best directors'!A732)</f>
        <v>4</v>
      </c>
    </row>
    <row r="733" spans="1:7" x14ac:dyDescent="0.45">
      <c r="A733" s="2" t="s">
        <v>62</v>
      </c>
      <c r="B733" s="8">
        <v>6.6166666666666671</v>
      </c>
      <c r="C733" s="3">
        <v>3.2461293791062121E-3</v>
      </c>
      <c r="D733" s="8">
        <v>16</v>
      </c>
      <c r="E733" s="8">
        <v>79.400000000000006</v>
      </c>
      <c r="F733" s="8">
        <v>734443511</v>
      </c>
      <c r="G733">
        <f>COUNTIF(IMDB_Movies!A:A,'4. Best directors'!A733)</f>
        <v>12</v>
      </c>
    </row>
    <row r="734" spans="1:7" x14ac:dyDescent="0.45">
      <c r="A734" s="2" t="s">
        <v>839</v>
      </c>
      <c r="B734" s="8">
        <v>6.6166666666666663</v>
      </c>
      <c r="C734" s="3">
        <v>1.6230646895531058E-3</v>
      </c>
      <c r="D734" s="8">
        <v>95</v>
      </c>
      <c r="E734" s="8">
        <v>39.699999999999996</v>
      </c>
      <c r="F734" s="8">
        <v>-34493309</v>
      </c>
      <c r="G734">
        <f>COUNTIF(IMDB_Movies!A:A,'4. Best directors'!A734)</f>
        <v>6</v>
      </c>
    </row>
    <row r="735" spans="1:7" x14ac:dyDescent="0.45">
      <c r="A735" s="2" t="s">
        <v>853</v>
      </c>
      <c r="B735" s="8">
        <v>6.6000000000000005</v>
      </c>
      <c r="C735" s="3">
        <v>8.0948818269903019E-4</v>
      </c>
      <c r="D735" s="8">
        <v>263</v>
      </c>
      <c r="E735" s="8">
        <v>19.8</v>
      </c>
      <c r="F735" s="8">
        <v>-16342076</v>
      </c>
      <c r="G735">
        <f>COUNTIF(IMDB_Movies!A:A,'4. Best directors'!A735)</f>
        <v>3</v>
      </c>
    </row>
    <row r="736" spans="1:7" x14ac:dyDescent="0.45">
      <c r="A736" s="2" t="s">
        <v>601</v>
      </c>
      <c r="B736" s="8">
        <v>6.6000000000000005</v>
      </c>
      <c r="C736" s="3">
        <v>8.0948818269903019E-4</v>
      </c>
      <c r="D736" s="8">
        <v>263</v>
      </c>
      <c r="E736" s="8">
        <v>19.8</v>
      </c>
      <c r="F736" s="8">
        <v>-33251646</v>
      </c>
      <c r="G736">
        <f>COUNTIF(IMDB_Movies!A:A,'4. Best directors'!A736)</f>
        <v>3</v>
      </c>
    </row>
    <row r="737" spans="1:7" x14ac:dyDescent="0.45">
      <c r="A737" s="2" t="s">
        <v>665</v>
      </c>
      <c r="B737" s="8">
        <v>6.6000000000000005</v>
      </c>
      <c r="C737" s="3">
        <v>1.0793175769320403E-3</v>
      </c>
      <c r="D737" s="8">
        <v>185</v>
      </c>
      <c r="E737" s="8">
        <v>26.400000000000002</v>
      </c>
      <c r="F737" s="8">
        <v>172624584</v>
      </c>
      <c r="G737">
        <f>COUNTIF(IMDB_Movies!A:A,'4. Best directors'!A737)</f>
        <v>4</v>
      </c>
    </row>
    <row r="738" spans="1:7" x14ac:dyDescent="0.45">
      <c r="A738" s="2" t="s">
        <v>980</v>
      </c>
      <c r="B738" s="8">
        <v>6.6</v>
      </c>
      <c r="C738" s="3">
        <v>2.6982939423301003E-4</v>
      </c>
      <c r="D738" s="8">
        <v>407</v>
      </c>
      <c r="E738" s="8">
        <v>6.6</v>
      </c>
      <c r="F738" s="8">
        <v>-23399089</v>
      </c>
      <c r="G738">
        <f>COUNTIF(IMDB_Movies!A:A,'4. Best directors'!A738)</f>
        <v>1</v>
      </c>
    </row>
    <row r="739" spans="1:7" x14ac:dyDescent="0.45">
      <c r="A739" s="2" t="s">
        <v>413</v>
      </c>
      <c r="B739" s="8">
        <v>6.6</v>
      </c>
      <c r="C739" s="3">
        <v>2.6982939423301007E-3</v>
      </c>
      <c r="D739" s="8">
        <v>30</v>
      </c>
      <c r="E739" s="8">
        <v>66</v>
      </c>
      <c r="F739" s="8">
        <v>103340267</v>
      </c>
      <c r="G739">
        <f>COUNTIF(IMDB_Movies!A:A,'4. Best directors'!A739)</f>
        <v>10</v>
      </c>
    </row>
    <row r="740" spans="1:7" x14ac:dyDescent="0.45">
      <c r="A740" s="2" t="s">
        <v>1808</v>
      </c>
      <c r="B740" s="8">
        <v>6.6</v>
      </c>
      <c r="C740" s="3">
        <v>2.6982939423301003E-4</v>
      </c>
      <c r="D740" s="8">
        <v>407</v>
      </c>
      <c r="E740" s="8">
        <v>6.6</v>
      </c>
      <c r="F740" s="8">
        <v>-11272676</v>
      </c>
      <c r="G740">
        <f>COUNTIF(IMDB_Movies!A:A,'4. Best directors'!A740)</f>
        <v>1</v>
      </c>
    </row>
    <row r="741" spans="1:7" x14ac:dyDescent="0.45">
      <c r="A741" s="2" t="s">
        <v>1340</v>
      </c>
      <c r="B741" s="8">
        <v>6.6</v>
      </c>
      <c r="C741" s="3">
        <v>2.6982939423301003E-4</v>
      </c>
      <c r="D741" s="8">
        <v>407</v>
      </c>
      <c r="E741" s="8">
        <v>6.6</v>
      </c>
      <c r="F741" s="8">
        <v>11833473</v>
      </c>
      <c r="G741">
        <f>COUNTIF(IMDB_Movies!A:A,'4. Best directors'!A741)</f>
        <v>1</v>
      </c>
    </row>
    <row r="742" spans="1:7" x14ac:dyDescent="0.45">
      <c r="A742" s="2" t="s">
        <v>1975</v>
      </c>
      <c r="B742" s="8">
        <v>6.6</v>
      </c>
      <c r="C742" s="3">
        <v>2.6982939423301003E-4</v>
      </c>
      <c r="D742" s="8">
        <v>407</v>
      </c>
      <c r="E742" s="8">
        <v>6.6</v>
      </c>
      <c r="F742" s="8">
        <v>-399545745</v>
      </c>
      <c r="G742">
        <f>COUNTIF(IMDB_Movies!A:A,'4. Best directors'!A742)</f>
        <v>1</v>
      </c>
    </row>
    <row r="743" spans="1:7" x14ac:dyDescent="0.45">
      <c r="A743" s="2" t="s">
        <v>505</v>
      </c>
      <c r="B743" s="8">
        <v>6.6</v>
      </c>
      <c r="C743" s="3">
        <v>2.6982939423301003E-4</v>
      </c>
      <c r="D743" s="8">
        <v>407</v>
      </c>
      <c r="E743" s="8">
        <v>6.6</v>
      </c>
      <c r="F743" s="8">
        <v>-16893131</v>
      </c>
      <c r="G743">
        <f>COUNTIF(IMDB_Movies!A:A,'4. Best directors'!A743)</f>
        <v>1</v>
      </c>
    </row>
    <row r="744" spans="1:7" x14ac:dyDescent="0.45">
      <c r="A744" s="2" t="s">
        <v>845</v>
      </c>
      <c r="B744" s="8">
        <v>6.6</v>
      </c>
      <c r="C744" s="3">
        <v>2.6982939423301003E-4</v>
      </c>
      <c r="D744" s="8">
        <v>407</v>
      </c>
      <c r="E744" s="8">
        <v>6.6</v>
      </c>
      <c r="F744" s="8">
        <v>-3017368</v>
      </c>
      <c r="G744">
        <f>COUNTIF(IMDB_Movies!A:A,'4. Best directors'!A744)</f>
        <v>1</v>
      </c>
    </row>
    <row r="745" spans="1:7" x14ac:dyDescent="0.45">
      <c r="A745" s="2" t="s">
        <v>1861</v>
      </c>
      <c r="B745" s="8">
        <v>6.6</v>
      </c>
      <c r="C745" s="3">
        <v>2.6982939423301003E-4</v>
      </c>
      <c r="D745" s="8">
        <v>407</v>
      </c>
      <c r="E745" s="8">
        <v>6.6</v>
      </c>
      <c r="F745" s="8">
        <v>-4863568</v>
      </c>
      <c r="G745">
        <f>COUNTIF(IMDB_Movies!A:A,'4. Best directors'!A745)</f>
        <v>1</v>
      </c>
    </row>
    <row r="746" spans="1:7" x14ac:dyDescent="0.45">
      <c r="A746" s="2" t="s">
        <v>1948</v>
      </c>
      <c r="B746" s="8">
        <v>6.6</v>
      </c>
      <c r="C746" s="3">
        <v>2.6982939423301003E-4</v>
      </c>
      <c r="D746" s="8">
        <v>407</v>
      </c>
      <c r="E746" s="8">
        <v>6.6</v>
      </c>
      <c r="F746" s="8">
        <v>-59768583</v>
      </c>
      <c r="G746">
        <f>COUNTIF(IMDB_Movies!A:A,'4. Best directors'!A746)</f>
        <v>1</v>
      </c>
    </row>
    <row r="747" spans="1:7" x14ac:dyDescent="0.45">
      <c r="A747" s="2" t="s">
        <v>1186</v>
      </c>
      <c r="B747" s="8">
        <v>6.6</v>
      </c>
      <c r="C747" s="3">
        <v>5.3965878846602006E-4</v>
      </c>
      <c r="D747" s="8">
        <v>335</v>
      </c>
      <c r="E747" s="8">
        <v>13.2</v>
      </c>
      <c r="F747" s="8">
        <v>-25292026</v>
      </c>
      <c r="G747">
        <f>COUNTIF(IMDB_Movies!A:A,'4. Best directors'!A747)</f>
        <v>2</v>
      </c>
    </row>
    <row r="748" spans="1:7" x14ac:dyDescent="0.45">
      <c r="A748" s="2" t="s">
        <v>1070</v>
      </c>
      <c r="B748" s="8">
        <v>6.6</v>
      </c>
      <c r="C748" s="3">
        <v>2.6982939423301003E-4</v>
      </c>
      <c r="D748" s="8">
        <v>407</v>
      </c>
      <c r="E748" s="8">
        <v>6.6</v>
      </c>
      <c r="F748" s="8">
        <v>40668868</v>
      </c>
      <c r="G748">
        <f>COUNTIF(IMDB_Movies!A:A,'4. Best directors'!A748)</f>
        <v>1</v>
      </c>
    </row>
    <row r="749" spans="1:7" x14ac:dyDescent="0.45">
      <c r="A749" s="2" t="s">
        <v>549</v>
      </c>
      <c r="B749" s="8">
        <v>6.6</v>
      </c>
      <c r="C749" s="3">
        <v>2.6982939423301003E-4</v>
      </c>
      <c r="D749" s="8">
        <v>407</v>
      </c>
      <c r="E749" s="8">
        <v>6.6</v>
      </c>
      <c r="F749" s="8">
        <v>-17363557</v>
      </c>
      <c r="G749">
        <f>COUNTIF(IMDB_Movies!A:A,'4. Best directors'!A749)</f>
        <v>1</v>
      </c>
    </row>
    <row r="750" spans="1:7" x14ac:dyDescent="0.45">
      <c r="A750" s="2" t="s">
        <v>1667</v>
      </c>
      <c r="B750" s="8">
        <v>6.6</v>
      </c>
      <c r="C750" s="3">
        <v>2.6982939423301003E-4</v>
      </c>
      <c r="D750" s="8">
        <v>407</v>
      </c>
      <c r="E750" s="8">
        <v>6.6</v>
      </c>
      <c r="F750" s="8">
        <v>-15218475</v>
      </c>
      <c r="G750">
        <f>COUNTIF(IMDB_Movies!A:A,'4. Best directors'!A750)</f>
        <v>1</v>
      </c>
    </row>
    <row r="751" spans="1:7" x14ac:dyDescent="0.45">
      <c r="A751" s="2" t="s">
        <v>1685</v>
      </c>
      <c r="B751" s="8">
        <v>6.6</v>
      </c>
      <c r="C751" s="3">
        <v>2.6982939423301003E-4</v>
      </c>
      <c r="D751" s="8">
        <v>407</v>
      </c>
      <c r="E751" s="8">
        <v>6.6</v>
      </c>
      <c r="F751" s="8">
        <v>17721635</v>
      </c>
      <c r="G751">
        <f>COUNTIF(IMDB_Movies!A:A,'4. Best directors'!A751)</f>
        <v>1</v>
      </c>
    </row>
    <row r="752" spans="1:7" x14ac:dyDescent="0.45">
      <c r="A752" s="2" t="s">
        <v>1969</v>
      </c>
      <c r="B752" s="8">
        <v>6.6</v>
      </c>
      <c r="C752" s="3">
        <v>2.6982939423301003E-4</v>
      </c>
      <c r="D752" s="8">
        <v>407</v>
      </c>
      <c r="E752" s="8">
        <v>6.6</v>
      </c>
      <c r="F752" s="8">
        <v>-6428265</v>
      </c>
      <c r="G752">
        <f>COUNTIF(IMDB_Movies!A:A,'4. Best directors'!A752)</f>
        <v>1</v>
      </c>
    </row>
    <row r="753" spans="1:7" x14ac:dyDescent="0.45">
      <c r="A753" s="2" t="s">
        <v>1514</v>
      </c>
      <c r="B753" s="8">
        <v>6.6</v>
      </c>
      <c r="C753" s="3">
        <v>2.6982939423301003E-4</v>
      </c>
      <c r="D753" s="8">
        <v>407</v>
      </c>
      <c r="E753" s="8">
        <v>6.6</v>
      </c>
      <c r="F753" s="8">
        <v>-12000000</v>
      </c>
      <c r="G753">
        <f>COUNTIF(IMDB_Movies!A:A,'4. Best directors'!A753)</f>
        <v>1</v>
      </c>
    </row>
    <row r="754" spans="1:7" x14ac:dyDescent="0.45">
      <c r="A754" s="2" t="s">
        <v>2514</v>
      </c>
      <c r="B754" s="8">
        <v>6.6</v>
      </c>
      <c r="C754" s="3">
        <v>2.6982939423301003E-4</v>
      </c>
      <c r="D754" s="8">
        <v>407</v>
      </c>
      <c r="E754" s="8">
        <v>6.6</v>
      </c>
      <c r="F754" s="8">
        <v>-194801</v>
      </c>
      <c r="G754">
        <f>COUNTIF(IMDB_Movies!A:A,'4. Best directors'!A754)</f>
        <v>1</v>
      </c>
    </row>
    <row r="755" spans="1:7" x14ac:dyDescent="0.45">
      <c r="A755" s="2" t="s">
        <v>1888</v>
      </c>
      <c r="B755" s="8">
        <v>6.6</v>
      </c>
      <c r="C755" s="3">
        <v>2.6982939423301003E-4</v>
      </c>
      <c r="D755" s="8">
        <v>407</v>
      </c>
      <c r="E755" s="8">
        <v>6.6</v>
      </c>
      <c r="F755" s="8">
        <v>-5149694</v>
      </c>
      <c r="G755">
        <f>COUNTIF(IMDB_Movies!A:A,'4. Best directors'!A755)</f>
        <v>1</v>
      </c>
    </row>
    <row r="756" spans="1:7" x14ac:dyDescent="0.45">
      <c r="A756" s="2" t="s">
        <v>430</v>
      </c>
      <c r="B756" s="8">
        <v>6.6</v>
      </c>
      <c r="C756" s="3">
        <v>5.3965878846602006E-4</v>
      </c>
      <c r="D756" s="8">
        <v>335</v>
      </c>
      <c r="E756" s="8">
        <v>13.2</v>
      </c>
      <c r="F756" s="8">
        <v>-7644210</v>
      </c>
      <c r="G756">
        <f>COUNTIF(IMDB_Movies!A:A,'4. Best directors'!A756)</f>
        <v>2</v>
      </c>
    </row>
    <row r="757" spans="1:7" x14ac:dyDescent="0.45">
      <c r="A757" s="2" t="s">
        <v>2511</v>
      </c>
      <c r="B757" s="8">
        <v>6.6</v>
      </c>
      <c r="C757" s="3">
        <v>2.6982939423301003E-4</v>
      </c>
      <c r="D757" s="8">
        <v>407</v>
      </c>
      <c r="E757" s="8">
        <v>6.6</v>
      </c>
      <c r="F757" s="8">
        <v>8115878</v>
      </c>
      <c r="G757">
        <f>COUNTIF(IMDB_Movies!A:A,'4. Best directors'!A757)</f>
        <v>1</v>
      </c>
    </row>
    <row r="758" spans="1:7" x14ac:dyDescent="0.45">
      <c r="A758" s="2" t="s">
        <v>2343</v>
      </c>
      <c r="B758" s="8">
        <v>6.6</v>
      </c>
      <c r="C758" s="3">
        <v>2.6982939423301003E-4</v>
      </c>
      <c r="D758" s="8">
        <v>407</v>
      </c>
      <c r="E758" s="8">
        <v>6.6</v>
      </c>
      <c r="F758" s="8">
        <v>-1333</v>
      </c>
      <c r="G758">
        <f>COUNTIF(IMDB_Movies!A:A,'4. Best directors'!A758)</f>
        <v>1</v>
      </c>
    </row>
    <row r="759" spans="1:7" x14ac:dyDescent="0.45">
      <c r="A759" s="2" t="s">
        <v>18</v>
      </c>
      <c r="B759" s="8">
        <v>6.6</v>
      </c>
      <c r="C759" s="3">
        <v>2.6982939423301003E-4</v>
      </c>
      <c r="D759" s="8">
        <v>407</v>
      </c>
      <c r="E759" s="8">
        <v>6.6</v>
      </c>
      <c r="F759" s="8">
        <v>21475193</v>
      </c>
      <c r="G759">
        <f>COUNTIF(IMDB_Movies!A:A,'4. Best directors'!A759)</f>
        <v>1</v>
      </c>
    </row>
    <row r="760" spans="1:7" x14ac:dyDescent="0.45">
      <c r="A760" s="2" t="s">
        <v>2117</v>
      </c>
      <c r="B760" s="8">
        <v>6.6</v>
      </c>
      <c r="C760" s="3">
        <v>2.6982939423301003E-4</v>
      </c>
      <c r="D760" s="8">
        <v>407</v>
      </c>
      <c r="E760" s="8">
        <v>6.6</v>
      </c>
      <c r="F760" s="8">
        <v>-3943898</v>
      </c>
      <c r="G760">
        <f>COUNTIF(IMDB_Movies!A:A,'4. Best directors'!A760)</f>
        <v>1</v>
      </c>
    </row>
    <row r="761" spans="1:7" x14ac:dyDescent="0.45">
      <c r="A761" s="2" t="s">
        <v>1645</v>
      </c>
      <c r="B761" s="8">
        <v>6.6</v>
      </c>
      <c r="C761" s="3">
        <v>2.6982939423301003E-4</v>
      </c>
      <c r="D761" s="8">
        <v>407</v>
      </c>
      <c r="E761" s="8">
        <v>6.6</v>
      </c>
      <c r="F761" s="8">
        <v>-11975825</v>
      </c>
      <c r="G761">
        <f>COUNTIF(IMDB_Movies!A:A,'4. Best directors'!A761)</f>
        <v>1</v>
      </c>
    </row>
    <row r="762" spans="1:7" x14ac:dyDescent="0.45">
      <c r="A762" s="2" t="s">
        <v>969</v>
      </c>
      <c r="B762" s="8">
        <v>6.6</v>
      </c>
      <c r="C762" s="3">
        <v>1.3491469711650504E-3</v>
      </c>
      <c r="D762" s="8">
        <v>130</v>
      </c>
      <c r="E762" s="8">
        <v>33</v>
      </c>
      <c r="F762" s="8">
        <v>118852912</v>
      </c>
      <c r="G762">
        <f>COUNTIF(IMDB_Movies!A:A,'4. Best directors'!A762)</f>
        <v>5</v>
      </c>
    </row>
    <row r="763" spans="1:7" x14ac:dyDescent="0.45">
      <c r="A763" s="2" t="s">
        <v>1365</v>
      </c>
      <c r="B763" s="8">
        <v>6.6</v>
      </c>
      <c r="C763" s="3">
        <v>2.6982939423301003E-4</v>
      </c>
      <c r="D763" s="8">
        <v>407</v>
      </c>
      <c r="E763" s="8">
        <v>6.6</v>
      </c>
      <c r="F763" s="8">
        <v>-7281777</v>
      </c>
      <c r="G763">
        <f>COUNTIF(IMDB_Movies!A:A,'4. Best directors'!A763)</f>
        <v>1</v>
      </c>
    </row>
    <row r="764" spans="1:7" x14ac:dyDescent="0.45">
      <c r="A764" s="2" t="s">
        <v>816</v>
      </c>
      <c r="B764" s="8">
        <v>6.6</v>
      </c>
      <c r="C764" s="3">
        <v>2.6982939423301003E-4</v>
      </c>
      <c r="D764" s="8">
        <v>407</v>
      </c>
      <c r="E764" s="8">
        <v>6.6</v>
      </c>
      <c r="F764" s="8">
        <v>-1906509</v>
      </c>
      <c r="G764">
        <f>COUNTIF(IMDB_Movies!A:A,'4. Best directors'!A764)</f>
        <v>1</v>
      </c>
    </row>
    <row r="765" spans="1:7" x14ac:dyDescent="0.45">
      <c r="A765" s="2" t="s">
        <v>759</v>
      </c>
      <c r="B765" s="8">
        <v>6.6</v>
      </c>
      <c r="C765" s="3">
        <v>2.6982939423301003E-4</v>
      </c>
      <c r="D765" s="8">
        <v>407</v>
      </c>
      <c r="E765" s="8">
        <v>6.6</v>
      </c>
      <c r="F765" s="8">
        <v>86600000</v>
      </c>
      <c r="G765">
        <f>COUNTIF(IMDB_Movies!A:A,'4. Best directors'!A765)</f>
        <v>1</v>
      </c>
    </row>
    <row r="766" spans="1:7" x14ac:dyDescent="0.45">
      <c r="A766" s="2" t="s">
        <v>561</v>
      </c>
      <c r="B766" s="8">
        <v>6.6</v>
      </c>
      <c r="C766" s="3">
        <v>1.3491469711650504E-3</v>
      </c>
      <c r="D766" s="8">
        <v>130</v>
      </c>
      <c r="E766" s="8">
        <v>33</v>
      </c>
      <c r="F766" s="8">
        <v>286323538</v>
      </c>
      <c r="G766">
        <f>COUNTIF(IMDB_Movies!A:A,'4. Best directors'!A766)</f>
        <v>5</v>
      </c>
    </row>
    <row r="767" spans="1:7" x14ac:dyDescent="0.45">
      <c r="A767" s="2" t="s">
        <v>836</v>
      </c>
      <c r="B767" s="8">
        <v>6.6</v>
      </c>
      <c r="C767" s="3">
        <v>2.6982939423301003E-4</v>
      </c>
      <c r="D767" s="8">
        <v>407</v>
      </c>
      <c r="E767" s="8">
        <v>6.6</v>
      </c>
      <c r="F767" s="8">
        <v>8336565</v>
      </c>
      <c r="G767">
        <f>COUNTIF(IMDB_Movies!A:A,'4. Best directors'!A767)</f>
        <v>1</v>
      </c>
    </row>
    <row r="768" spans="1:7" x14ac:dyDescent="0.45">
      <c r="A768" s="2" t="s">
        <v>2344</v>
      </c>
      <c r="B768" s="8">
        <v>6.6</v>
      </c>
      <c r="C768" s="3">
        <v>2.6982939423301003E-4</v>
      </c>
      <c r="D768" s="8">
        <v>407</v>
      </c>
      <c r="E768" s="8">
        <v>6.6</v>
      </c>
      <c r="F768" s="8">
        <v>-1801593</v>
      </c>
      <c r="G768">
        <f>COUNTIF(IMDB_Movies!A:A,'4. Best directors'!A768)</f>
        <v>1</v>
      </c>
    </row>
    <row r="769" spans="1:7" x14ac:dyDescent="0.45">
      <c r="A769" s="2" t="s">
        <v>1086</v>
      </c>
      <c r="B769" s="8">
        <v>6.6</v>
      </c>
      <c r="C769" s="3">
        <v>1.3491469711650504E-3</v>
      </c>
      <c r="D769" s="8">
        <v>130</v>
      </c>
      <c r="E769" s="8">
        <v>33</v>
      </c>
      <c r="F769" s="8">
        <v>74444109</v>
      </c>
      <c r="G769">
        <f>COUNTIF(IMDB_Movies!A:A,'4. Best directors'!A769)</f>
        <v>5</v>
      </c>
    </row>
    <row r="770" spans="1:7" x14ac:dyDescent="0.45">
      <c r="A770" s="2" t="s">
        <v>463</v>
      </c>
      <c r="B770" s="8">
        <v>6.6</v>
      </c>
      <c r="C770" s="3">
        <v>2.6982939423301003E-4</v>
      </c>
      <c r="D770" s="8">
        <v>407</v>
      </c>
      <c r="E770" s="8">
        <v>6.6</v>
      </c>
      <c r="F770" s="8">
        <v>11122105</v>
      </c>
      <c r="G770">
        <f>COUNTIF(IMDB_Movies!A:A,'4. Best directors'!A770)</f>
        <v>1</v>
      </c>
    </row>
    <row r="771" spans="1:7" x14ac:dyDescent="0.45">
      <c r="A771" s="2" t="s">
        <v>1111</v>
      </c>
      <c r="B771" s="8">
        <v>6.6</v>
      </c>
      <c r="C771" s="3">
        <v>2.6982939423301003E-4</v>
      </c>
      <c r="D771" s="8">
        <v>407</v>
      </c>
      <c r="E771" s="8">
        <v>6.6</v>
      </c>
      <c r="F771" s="8">
        <v>10802315</v>
      </c>
      <c r="G771">
        <f>COUNTIF(IMDB_Movies!A:A,'4. Best directors'!A771)</f>
        <v>1</v>
      </c>
    </row>
    <row r="772" spans="1:7" x14ac:dyDescent="0.45">
      <c r="A772" s="2" t="s">
        <v>725</v>
      </c>
      <c r="B772" s="8">
        <v>6.6</v>
      </c>
      <c r="C772" s="3">
        <v>1.3491469711650504E-3</v>
      </c>
      <c r="D772" s="8">
        <v>130</v>
      </c>
      <c r="E772" s="8">
        <v>33</v>
      </c>
      <c r="F772" s="8">
        <v>-69149201</v>
      </c>
      <c r="G772">
        <f>COUNTIF(IMDB_Movies!A:A,'4. Best directors'!A772)</f>
        <v>5</v>
      </c>
    </row>
    <row r="773" spans="1:7" x14ac:dyDescent="0.45">
      <c r="A773" s="2" t="s">
        <v>1166</v>
      </c>
      <c r="B773" s="8">
        <v>6.6</v>
      </c>
      <c r="C773" s="3">
        <v>5.3965878846602006E-4</v>
      </c>
      <c r="D773" s="8">
        <v>335</v>
      </c>
      <c r="E773" s="8">
        <v>13.2</v>
      </c>
      <c r="F773" s="8">
        <v>3461333</v>
      </c>
      <c r="G773">
        <f>COUNTIF(IMDB_Movies!A:A,'4. Best directors'!A773)</f>
        <v>2</v>
      </c>
    </row>
    <row r="774" spans="1:7" x14ac:dyDescent="0.45">
      <c r="A774" s="2" t="s">
        <v>1937</v>
      </c>
      <c r="B774" s="8">
        <v>6.6</v>
      </c>
      <c r="C774" s="3">
        <v>2.6982939423301003E-4</v>
      </c>
      <c r="D774" s="8">
        <v>407</v>
      </c>
      <c r="E774" s="8">
        <v>6.6</v>
      </c>
      <c r="F774" s="8">
        <v>-8224415</v>
      </c>
      <c r="G774">
        <f>COUNTIF(IMDB_Movies!A:A,'4. Best directors'!A774)</f>
        <v>1</v>
      </c>
    </row>
    <row r="775" spans="1:7" x14ac:dyDescent="0.45">
      <c r="A775" s="2" t="s">
        <v>37</v>
      </c>
      <c r="B775" s="8">
        <v>6.6</v>
      </c>
      <c r="C775" s="3">
        <v>1.3491469711650504E-3</v>
      </c>
      <c r="D775" s="8">
        <v>130</v>
      </c>
      <c r="E775" s="8">
        <v>33</v>
      </c>
      <c r="F775" s="8">
        <v>106430006</v>
      </c>
      <c r="G775">
        <f>COUNTIF(IMDB_Movies!A:A,'4. Best directors'!A775)</f>
        <v>5</v>
      </c>
    </row>
    <row r="776" spans="1:7" x14ac:dyDescent="0.45">
      <c r="A776" s="2" t="s">
        <v>2203</v>
      </c>
      <c r="B776" s="8">
        <v>6.6</v>
      </c>
      <c r="C776" s="3">
        <v>5.3965878846602006E-4</v>
      </c>
      <c r="D776" s="8">
        <v>335</v>
      </c>
      <c r="E776" s="8">
        <v>13.2</v>
      </c>
      <c r="F776" s="8">
        <v>1444715</v>
      </c>
      <c r="G776">
        <f>COUNTIF(IMDB_Movies!A:A,'4. Best directors'!A776)</f>
        <v>2</v>
      </c>
    </row>
    <row r="777" spans="1:7" x14ac:dyDescent="0.45">
      <c r="A777" s="2" t="s">
        <v>1839</v>
      </c>
      <c r="B777" s="8">
        <v>6.6</v>
      </c>
      <c r="C777" s="3">
        <v>2.6982939423301003E-4</v>
      </c>
      <c r="D777" s="8">
        <v>407</v>
      </c>
      <c r="E777" s="8">
        <v>6.6</v>
      </c>
      <c r="F777" s="8">
        <v>-4081717</v>
      </c>
      <c r="G777">
        <f>COUNTIF(IMDB_Movies!A:A,'4. Best directors'!A777)</f>
        <v>1</v>
      </c>
    </row>
    <row r="778" spans="1:7" x14ac:dyDescent="0.45">
      <c r="A778" s="2" t="s">
        <v>2382</v>
      </c>
      <c r="B778" s="8">
        <v>6.6</v>
      </c>
      <c r="C778" s="3">
        <v>2.6982939423301003E-4</v>
      </c>
      <c r="D778" s="8">
        <v>407</v>
      </c>
      <c r="E778" s="8">
        <v>6.6</v>
      </c>
      <c r="F778" s="8">
        <v>-1363170</v>
      </c>
      <c r="G778">
        <f>COUNTIF(IMDB_Movies!A:A,'4. Best directors'!A778)</f>
        <v>1</v>
      </c>
    </row>
    <row r="779" spans="1:7" x14ac:dyDescent="0.45">
      <c r="A779" s="2" t="s">
        <v>673</v>
      </c>
      <c r="B779" s="8">
        <v>6.6</v>
      </c>
      <c r="C779" s="3">
        <v>5.3965878846602006E-4</v>
      </c>
      <c r="D779" s="8">
        <v>335</v>
      </c>
      <c r="E779" s="8">
        <v>13.2</v>
      </c>
      <c r="F779" s="8">
        <v>89101193</v>
      </c>
      <c r="G779">
        <f>COUNTIF(IMDB_Movies!A:A,'4. Best directors'!A779)</f>
        <v>2</v>
      </c>
    </row>
    <row r="780" spans="1:7" x14ac:dyDescent="0.45">
      <c r="A780" s="2" t="s">
        <v>2072</v>
      </c>
      <c r="B780" s="8">
        <v>6.6</v>
      </c>
      <c r="C780" s="3">
        <v>2.6982939423301003E-4</v>
      </c>
      <c r="D780" s="8">
        <v>407</v>
      </c>
      <c r="E780" s="8">
        <v>6.6</v>
      </c>
      <c r="F780" s="8">
        <v>-4475146</v>
      </c>
      <c r="G780">
        <f>COUNTIF(IMDB_Movies!A:A,'4. Best directors'!A780)</f>
        <v>1</v>
      </c>
    </row>
    <row r="781" spans="1:7" x14ac:dyDescent="0.45">
      <c r="A781" s="2" t="s">
        <v>2212</v>
      </c>
      <c r="B781" s="8">
        <v>6.6</v>
      </c>
      <c r="C781" s="3">
        <v>2.6982939423301003E-4</v>
      </c>
      <c r="D781" s="8">
        <v>407</v>
      </c>
      <c r="E781" s="8">
        <v>6.6</v>
      </c>
      <c r="F781" s="8">
        <v>-2697796</v>
      </c>
      <c r="G781">
        <f>COUNTIF(IMDB_Movies!A:A,'4. Best directors'!A781)</f>
        <v>1</v>
      </c>
    </row>
    <row r="782" spans="1:7" x14ac:dyDescent="0.45">
      <c r="A782" s="2" t="s">
        <v>723</v>
      </c>
      <c r="B782" s="8">
        <v>6.6</v>
      </c>
      <c r="C782" s="3">
        <v>2.6982939423301003E-4</v>
      </c>
      <c r="D782" s="8">
        <v>407</v>
      </c>
      <c r="E782" s="8">
        <v>6.6</v>
      </c>
      <c r="F782" s="8">
        <v>-46917712</v>
      </c>
      <c r="G782">
        <f>COUNTIF(IMDB_Movies!A:A,'4. Best directors'!A782)</f>
        <v>1</v>
      </c>
    </row>
    <row r="783" spans="1:7" x14ac:dyDescent="0.45">
      <c r="A783" s="2" t="s">
        <v>2301</v>
      </c>
      <c r="B783" s="8">
        <v>6.6</v>
      </c>
      <c r="C783" s="3">
        <v>2.6982939423301003E-4</v>
      </c>
      <c r="D783" s="8">
        <v>407</v>
      </c>
      <c r="E783" s="8">
        <v>6.6</v>
      </c>
      <c r="F783" s="8">
        <v>-2381334</v>
      </c>
      <c r="G783">
        <f>COUNTIF(IMDB_Movies!A:A,'4. Best directors'!A783)</f>
        <v>1</v>
      </c>
    </row>
    <row r="784" spans="1:7" x14ac:dyDescent="0.45">
      <c r="A784" s="2" t="s">
        <v>2468</v>
      </c>
      <c r="B784" s="8">
        <v>6.6</v>
      </c>
      <c r="C784" s="3">
        <v>2.6982939423301003E-4</v>
      </c>
      <c r="D784" s="8">
        <v>407</v>
      </c>
      <c r="E784" s="8">
        <v>6.6</v>
      </c>
      <c r="F784" s="8">
        <v>-586507</v>
      </c>
      <c r="G784">
        <f>COUNTIF(IMDB_Movies!A:A,'4. Best directors'!A784)</f>
        <v>1</v>
      </c>
    </row>
    <row r="785" spans="1:7" x14ac:dyDescent="0.45">
      <c r="A785" s="2" t="s">
        <v>1973</v>
      </c>
      <c r="B785" s="8">
        <v>6.6</v>
      </c>
      <c r="C785" s="3">
        <v>2.6982939423301003E-4</v>
      </c>
      <c r="D785" s="8">
        <v>407</v>
      </c>
      <c r="E785" s="8">
        <v>6.6</v>
      </c>
      <c r="F785" s="8">
        <v>480318</v>
      </c>
      <c r="G785">
        <f>COUNTIF(IMDB_Movies!A:A,'4. Best directors'!A785)</f>
        <v>1</v>
      </c>
    </row>
    <row r="786" spans="1:7" x14ac:dyDescent="0.45">
      <c r="A786" s="2" t="s">
        <v>192</v>
      </c>
      <c r="B786" s="8">
        <v>6.5999999999999988</v>
      </c>
      <c r="C786" s="3">
        <v>8.0948818269903008E-4</v>
      </c>
      <c r="D786" s="8">
        <v>264</v>
      </c>
      <c r="E786" s="8">
        <v>19.799999999999997</v>
      </c>
      <c r="F786" s="8">
        <v>300894092</v>
      </c>
      <c r="G786">
        <f>COUNTIF(IMDB_Movies!A:A,'4. Best directors'!A786)</f>
        <v>3</v>
      </c>
    </row>
    <row r="787" spans="1:7" x14ac:dyDescent="0.45">
      <c r="A787" s="2" t="s">
        <v>531</v>
      </c>
      <c r="B787" s="8">
        <v>6.58</v>
      </c>
      <c r="C787" s="3">
        <v>1.3450586470100045E-3</v>
      </c>
      <c r="D787" s="8">
        <v>131</v>
      </c>
      <c r="E787" s="8">
        <v>32.9</v>
      </c>
      <c r="F787" s="8">
        <v>-76106199</v>
      </c>
      <c r="G787">
        <f>COUNTIF(IMDB_Movies!A:A,'4. Best directors'!A787)</f>
        <v>5</v>
      </c>
    </row>
    <row r="788" spans="1:7" x14ac:dyDescent="0.45">
      <c r="A788" s="2" t="s">
        <v>408</v>
      </c>
      <c r="B788" s="8">
        <v>6.58</v>
      </c>
      <c r="C788" s="3">
        <v>1.3450586470100045E-3</v>
      </c>
      <c r="D788" s="8">
        <v>131</v>
      </c>
      <c r="E788" s="8">
        <v>32.9</v>
      </c>
      <c r="F788" s="8">
        <v>287218684</v>
      </c>
      <c r="G788">
        <f>COUNTIF(IMDB_Movies!A:A,'4. Best directors'!A788)</f>
        <v>5</v>
      </c>
    </row>
    <row r="789" spans="1:7" x14ac:dyDescent="0.45">
      <c r="A789" s="2" t="s">
        <v>542</v>
      </c>
      <c r="B789" s="8">
        <v>6.5769230769230766</v>
      </c>
      <c r="C789" s="3">
        <v>3.4955171525639941E-3</v>
      </c>
      <c r="D789" s="8">
        <v>13</v>
      </c>
      <c r="E789" s="8">
        <v>85.5</v>
      </c>
      <c r="F789" s="8">
        <v>194709246</v>
      </c>
      <c r="G789">
        <f>COUNTIF(IMDB_Movies!A:A,'4. Best directors'!A789)</f>
        <v>13</v>
      </c>
    </row>
    <row r="790" spans="1:7" x14ac:dyDescent="0.45">
      <c r="A790" s="2" t="s">
        <v>368</v>
      </c>
      <c r="B790" s="8">
        <v>6.5714285714285712</v>
      </c>
      <c r="C790" s="3">
        <v>1.8806291113209791E-3</v>
      </c>
      <c r="D790" s="8">
        <v>73</v>
      </c>
      <c r="E790" s="8">
        <v>46</v>
      </c>
      <c r="F790" s="8">
        <v>642524555</v>
      </c>
      <c r="G790">
        <f>COUNTIF(IMDB_Movies!A:A,'4. Best directors'!A790)</f>
        <v>7</v>
      </c>
    </row>
    <row r="791" spans="1:7" x14ac:dyDescent="0.45">
      <c r="A791" s="2" t="s">
        <v>966</v>
      </c>
      <c r="B791" s="8">
        <v>6.5666666666666664</v>
      </c>
      <c r="C791" s="3">
        <v>8.0539985854398454E-4</v>
      </c>
      <c r="D791" s="8">
        <v>265</v>
      </c>
      <c r="E791" s="8">
        <v>19.7</v>
      </c>
      <c r="F791" s="8">
        <v>62440027</v>
      </c>
      <c r="G791">
        <f>COUNTIF(IMDB_Movies!A:A,'4. Best directors'!A791)</f>
        <v>3</v>
      </c>
    </row>
    <row r="792" spans="1:7" x14ac:dyDescent="0.45">
      <c r="A792" s="2" t="s">
        <v>1400</v>
      </c>
      <c r="B792" s="8">
        <v>6.5666666666666664</v>
      </c>
      <c r="C792" s="3">
        <v>8.0539985854398454E-4</v>
      </c>
      <c r="D792" s="8">
        <v>265</v>
      </c>
      <c r="E792" s="8">
        <v>19.7</v>
      </c>
      <c r="F792" s="8">
        <v>21262398</v>
      </c>
      <c r="G792">
        <f>COUNTIF(IMDB_Movies!A:A,'4. Best directors'!A792)</f>
        <v>3</v>
      </c>
    </row>
    <row r="793" spans="1:7" x14ac:dyDescent="0.45">
      <c r="A793" s="2" t="s">
        <v>732</v>
      </c>
      <c r="B793" s="8">
        <v>6.5666666666666664</v>
      </c>
      <c r="C793" s="3">
        <v>8.0539985854398454E-4</v>
      </c>
      <c r="D793" s="8">
        <v>265</v>
      </c>
      <c r="E793" s="8">
        <v>19.7</v>
      </c>
      <c r="F793" s="8">
        <v>-26113852</v>
      </c>
      <c r="G793">
        <f>COUNTIF(IMDB_Movies!A:A,'4. Best directors'!A793)</f>
        <v>3</v>
      </c>
    </row>
    <row r="794" spans="1:7" x14ac:dyDescent="0.45">
      <c r="A794" s="2" t="s">
        <v>205</v>
      </c>
      <c r="B794" s="8">
        <v>6.56</v>
      </c>
      <c r="C794" s="3">
        <v>1.3409703228549588E-3</v>
      </c>
      <c r="D794" s="8">
        <v>132</v>
      </c>
      <c r="E794" s="8">
        <v>32.799999999999997</v>
      </c>
      <c r="F794" s="8">
        <v>182996112</v>
      </c>
      <c r="G794">
        <f>COUNTIF(IMDB_Movies!A:A,'4. Best directors'!A794)</f>
        <v>5</v>
      </c>
    </row>
    <row r="795" spans="1:7" x14ac:dyDescent="0.45">
      <c r="A795" s="2" t="s">
        <v>239</v>
      </c>
      <c r="B795" s="8">
        <v>6.56</v>
      </c>
      <c r="C795" s="3">
        <v>1.3409703228549588E-3</v>
      </c>
      <c r="D795" s="8">
        <v>132</v>
      </c>
      <c r="E795" s="8">
        <v>32.799999999999997</v>
      </c>
      <c r="F795" s="8">
        <v>-58976321</v>
      </c>
      <c r="G795">
        <f>COUNTIF(IMDB_Movies!A:A,'4. Best directors'!A795)</f>
        <v>5</v>
      </c>
    </row>
    <row r="796" spans="1:7" x14ac:dyDescent="0.45">
      <c r="A796" s="2" t="s">
        <v>66</v>
      </c>
      <c r="B796" s="8">
        <v>6.5500000000000007</v>
      </c>
      <c r="C796" s="3">
        <v>2.142281857243898E-3</v>
      </c>
      <c r="D796" s="8">
        <v>51</v>
      </c>
      <c r="E796" s="8">
        <v>52.400000000000006</v>
      </c>
      <c r="F796" s="8">
        <v>-92445537</v>
      </c>
      <c r="G796">
        <f>COUNTIF(IMDB_Movies!A:A,'4. Best directors'!A796)</f>
        <v>8</v>
      </c>
    </row>
    <row r="797" spans="1:7" x14ac:dyDescent="0.45">
      <c r="A797" s="2" t="s">
        <v>1430</v>
      </c>
      <c r="B797" s="8">
        <v>6.5500000000000007</v>
      </c>
      <c r="C797" s="3">
        <v>5.3557046431097451E-4</v>
      </c>
      <c r="D797" s="8">
        <v>336</v>
      </c>
      <c r="E797" s="8">
        <v>13.100000000000001</v>
      </c>
      <c r="F797" s="8">
        <v>-27967742</v>
      </c>
      <c r="G797">
        <f>COUNTIF(IMDB_Movies!A:A,'4. Best directors'!A797)</f>
        <v>2</v>
      </c>
    </row>
    <row r="798" spans="1:7" x14ac:dyDescent="0.45">
      <c r="A798" s="2" t="s">
        <v>540</v>
      </c>
      <c r="B798" s="8">
        <v>6.55</v>
      </c>
      <c r="C798" s="3">
        <v>5.3557046431097451E-4</v>
      </c>
      <c r="D798" s="8">
        <v>337</v>
      </c>
      <c r="E798" s="8">
        <v>13.1</v>
      </c>
      <c r="F798" s="8">
        <v>-48467297</v>
      </c>
      <c r="G798">
        <f>COUNTIF(IMDB_Movies!A:A,'4. Best directors'!A798)</f>
        <v>2</v>
      </c>
    </row>
    <row r="799" spans="1:7" x14ac:dyDescent="0.45">
      <c r="A799" s="2" t="s">
        <v>2164</v>
      </c>
      <c r="B799" s="8">
        <v>6.55</v>
      </c>
      <c r="C799" s="3">
        <v>5.3557046431097451E-4</v>
      </c>
      <c r="D799" s="8">
        <v>337</v>
      </c>
      <c r="E799" s="8">
        <v>13.1</v>
      </c>
      <c r="F799" s="8">
        <v>-6049714</v>
      </c>
      <c r="G799">
        <f>COUNTIF(IMDB_Movies!A:A,'4. Best directors'!A799)</f>
        <v>2</v>
      </c>
    </row>
    <row r="800" spans="1:7" x14ac:dyDescent="0.45">
      <c r="A800" s="2" t="s">
        <v>734</v>
      </c>
      <c r="B800" s="8">
        <v>6.55</v>
      </c>
      <c r="C800" s="3">
        <v>1.071140928621949E-3</v>
      </c>
      <c r="D800" s="8">
        <v>187</v>
      </c>
      <c r="E800" s="8">
        <v>26.2</v>
      </c>
      <c r="F800" s="8">
        <v>-48174683</v>
      </c>
      <c r="G800">
        <f>COUNTIF(IMDB_Movies!A:A,'4. Best directors'!A800)</f>
        <v>4</v>
      </c>
    </row>
    <row r="801" spans="1:7" x14ac:dyDescent="0.45">
      <c r="A801" s="2" t="s">
        <v>701</v>
      </c>
      <c r="B801" s="8">
        <v>6.55</v>
      </c>
      <c r="C801" s="3">
        <v>2.142281857243898E-3</v>
      </c>
      <c r="D801" s="8">
        <v>52</v>
      </c>
      <c r="E801" s="8">
        <v>52.4</v>
      </c>
      <c r="F801" s="8">
        <v>133642374</v>
      </c>
      <c r="G801">
        <f>COUNTIF(IMDB_Movies!A:A,'4. Best directors'!A801)</f>
        <v>8</v>
      </c>
    </row>
    <row r="802" spans="1:7" x14ac:dyDescent="0.45">
      <c r="A802" s="2" t="s">
        <v>627</v>
      </c>
      <c r="B802" s="8">
        <v>6.55</v>
      </c>
      <c r="C802" s="3">
        <v>1.071140928621949E-3</v>
      </c>
      <c r="D802" s="8">
        <v>187</v>
      </c>
      <c r="E802" s="8">
        <v>26.2</v>
      </c>
      <c r="F802" s="8">
        <v>-88508163</v>
      </c>
      <c r="G802">
        <f>COUNTIF(IMDB_Movies!A:A,'4. Best directors'!A802)</f>
        <v>4</v>
      </c>
    </row>
    <row r="803" spans="1:7" x14ac:dyDescent="0.45">
      <c r="A803" s="2" t="s">
        <v>1725</v>
      </c>
      <c r="B803" s="8">
        <v>6.55</v>
      </c>
      <c r="C803" s="3">
        <v>1.071140928621949E-3</v>
      </c>
      <c r="D803" s="8">
        <v>187</v>
      </c>
      <c r="E803" s="8">
        <v>26.2</v>
      </c>
      <c r="F803" s="8">
        <v>16435016</v>
      </c>
      <c r="G803">
        <f>COUNTIF(IMDB_Movies!A:A,'4. Best directors'!A803)</f>
        <v>4</v>
      </c>
    </row>
    <row r="804" spans="1:7" x14ac:dyDescent="0.45">
      <c r="A804" s="2" t="s">
        <v>1243</v>
      </c>
      <c r="B804" s="8">
        <v>6.55</v>
      </c>
      <c r="C804" s="3">
        <v>5.3557046431097451E-4</v>
      </c>
      <c r="D804" s="8">
        <v>337</v>
      </c>
      <c r="E804" s="8">
        <v>13.1</v>
      </c>
      <c r="F804" s="8">
        <v>-8876734</v>
      </c>
      <c r="G804">
        <f>COUNTIF(IMDB_Movies!A:A,'4. Best directors'!A804)</f>
        <v>2</v>
      </c>
    </row>
    <row r="805" spans="1:7" x14ac:dyDescent="0.45">
      <c r="A805" s="2" t="s">
        <v>126</v>
      </c>
      <c r="B805" s="8">
        <v>6.5499999999999989</v>
      </c>
      <c r="C805" s="3">
        <v>1.0711409286219488E-3</v>
      </c>
      <c r="D805" s="8">
        <v>188</v>
      </c>
      <c r="E805" s="8">
        <v>26.199999999999996</v>
      </c>
      <c r="F805" s="8">
        <v>-61892174</v>
      </c>
      <c r="G805">
        <f>COUNTIF(IMDB_Movies!A:A,'4. Best directors'!A805)</f>
        <v>4</v>
      </c>
    </row>
    <row r="806" spans="1:7" x14ac:dyDescent="0.45">
      <c r="A806" s="2" t="s">
        <v>1581</v>
      </c>
      <c r="B806" s="8">
        <v>6.5333333333333341</v>
      </c>
      <c r="C806" s="3">
        <v>8.01311534388939E-4</v>
      </c>
      <c r="D806" s="8">
        <v>266</v>
      </c>
      <c r="E806" s="8">
        <v>19.600000000000001</v>
      </c>
      <c r="F806" s="8">
        <v>13988266</v>
      </c>
      <c r="G806">
        <f>COUNTIF(IMDB_Movies!A:A,'4. Best directors'!A806)</f>
        <v>3</v>
      </c>
    </row>
    <row r="807" spans="1:7" x14ac:dyDescent="0.45">
      <c r="A807" s="2" t="s">
        <v>844</v>
      </c>
      <c r="B807" s="8">
        <v>6.5333333333333341</v>
      </c>
      <c r="C807" s="3">
        <v>8.01311534388939E-4</v>
      </c>
      <c r="D807" s="8">
        <v>266</v>
      </c>
      <c r="E807" s="8">
        <v>19.600000000000001</v>
      </c>
      <c r="F807" s="8">
        <v>-18823345</v>
      </c>
      <c r="G807">
        <f>COUNTIF(IMDB_Movies!A:A,'4. Best directors'!A807)</f>
        <v>3</v>
      </c>
    </row>
    <row r="808" spans="1:7" x14ac:dyDescent="0.45">
      <c r="A808" s="2" t="s">
        <v>611</v>
      </c>
      <c r="B808" s="8">
        <v>6.5250000000000004</v>
      </c>
      <c r="C808" s="3">
        <v>1.0670526044669034E-3</v>
      </c>
      <c r="D808" s="8">
        <v>189</v>
      </c>
      <c r="E808" s="8">
        <v>26.1</v>
      </c>
      <c r="F808" s="8">
        <v>32154719</v>
      </c>
      <c r="G808">
        <f>COUNTIF(IMDB_Movies!A:A,'4. Best directors'!A808)</f>
        <v>4</v>
      </c>
    </row>
    <row r="809" spans="1:7" x14ac:dyDescent="0.45">
      <c r="A809" s="2" t="s">
        <v>1403</v>
      </c>
      <c r="B809" s="8">
        <v>6.5250000000000004</v>
      </c>
      <c r="C809" s="3">
        <v>1.0670526044669034E-3</v>
      </c>
      <c r="D809" s="8">
        <v>189</v>
      </c>
      <c r="E809" s="8">
        <v>26.1</v>
      </c>
      <c r="F809" s="8">
        <v>3314622</v>
      </c>
      <c r="G809">
        <f>COUNTIF(IMDB_Movies!A:A,'4. Best directors'!A809)</f>
        <v>4</v>
      </c>
    </row>
    <row r="810" spans="1:7" x14ac:dyDescent="0.45">
      <c r="A810" s="2" t="s">
        <v>832</v>
      </c>
      <c r="B810" s="8">
        <v>6.5200000000000005</v>
      </c>
      <c r="C810" s="3">
        <v>1.332793674544868E-3</v>
      </c>
      <c r="D810" s="8">
        <v>133</v>
      </c>
      <c r="E810" s="8">
        <v>32.6</v>
      </c>
      <c r="F810" s="8">
        <v>88282796</v>
      </c>
      <c r="G810">
        <f>COUNTIF(IMDB_Movies!A:A,'4. Best directors'!A810)</f>
        <v>5</v>
      </c>
    </row>
    <row r="811" spans="1:7" x14ac:dyDescent="0.45">
      <c r="A811" s="2" t="s">
        <v>245</v>
      </c>
      <c r="B811" s="8">
        <v>6.5166666666666666</v>
      </c>
      <c r="C811" s="3">
        <v>1.5985347446228323E-3</v>
      </c>
      <c r="D811" s="8">
        <v>97</v>
      </c>
      <c r="E811" s="8">
        <v>39.1</v>
      </c>
      <c r="F811" s="8">
        <v>-490230964</v>
      </c>
      <c r="G811">
        <f>COUNTIF(IMDB_Movies!A:A,'4. Best directors'!A811)</f>
        <v>6</v>
      </c>
    </row>
    <row r="812" spans="1:7" x14ac:dyDescent="0.45">
      <c r="A812" s="2" t="s">
        <v>2246</v>
      </c>
      <c r="B812" s="8">
        <v>6.5</v>
      </c>
      <c r="C812" s="3">
        <v>2.6574107007796443E-4</v>
      </c>
      <c r="D812" s="8">
        <v>408</v>
      </c>
      <c r="E812" s="8">
        <v>6.5</v>
      </c>
      <c r="F812" s="8">
        <v>-73435</v>
      </c>
      <c r="G812">
        <f>COUNTIF(IMDB_Movies!A:A,'4. Best directors'!A812)</f>
        <v>1</v>
      </c>
    </row>
    <row r="813" spans="1:7" x14ac:dyDescent="0.45">
      <c r="A813" s="2" t="s">
        <v>1895</v>
      </c>
      <c r="B813" s="8">
        <v>6.5</v>
      </c>
      <c r="C813" s="3">
        <v>2.6574107007796443E-4</v>
      </c>
      <c r="D813" s="8">
        <v>408</v>
      </c>
      <c r="E813" s="8">
        <v>6.5</v>
      </c>
      <c r="F813" s="8">
        <v>13696761</v>
      </c>
      <c r="G813">
        <f>COUNTIF(IMDB_Movies!A:A,'4. Best directors'!A813)</f>
        <v>1</v>
      </c>
    </row>
    <row r="814" spans="1:7" x14ac:dyDescent="0.45">
      <c r="A814" s="2" t="s">
        <v>513</v>
      </c>
      <c r="B814" s="8">
        <v>6.5</v>
      </c>
      <c r="C814" s="3">
        <v>2.6574107007796443E-4</v>
      </c>
      <c r="D814" s="8">
        <v>408</v>
      </c>
      <c r="E814" s="8">
        <v>6.5</v>
      </c>
      <c r="F814" s="8">
        <v>41793567</v>
      </c>
      <c r="G814">
        <f>COUNTIF(IMDB_Movies!A:A,'4. Best directors'!A814)</f>
        <v>1</v>
      </c>
    </row>
    <row r="815" spans="1:7" x14ac:dyDescent="0.45">
      <c r="A815" s="2" t="s">
        <v>439</v>
      </c>
      <c r="B815" s="8">
        <v>6.5</v>
      </c>
      <c r="C815" s="3">
        <v>1.0629642803118577E-3</v>
      </c>
      <c r="D815" s="8">
        <v>190</v>
      </c>
      <c r="E815" s="8">
        <v>26</v>
      </c>
      <c r="F815" s="8">
        <v>112800363</v>
      </c>
      <c r="G815">
        <f>COUNTIF(IMDB_Movies!A:A,'4. Best directors'!A815)</f>
        <v>4</v>
      </c>
    </row>
    <row r="816" spans="1:7" x14ac:dyDescent="0.45">
      <c r="A816" s="2" t="s">
        <v>1603</v>
      </c>
      <c r="B816" s="8">
        <v>6.5</v>
      </c>
      <c r="C816" s="3">
        <v>2.6574107007796443E-4</v>
      </c>
      <c r="D816" s="8">
        <v>408</v>
      </c>
      <c r="E816" s="8">
        <v>6.5</v>
      </c>
      <c r="F816" s="8">
        <v>33553787</v>
      </c>
      <c r="G816">
        <f>COUNTIF(IMDB_Movies!A:A,'4. Best directors'!A816)</f>
        <v>1</v>
      </c>
    </row>
    <row r="817" spans="1:7" x14ac:dyDescent="0.45">
      <c r="A817" s="2" t="s">
        <v>1048</v>
      </c>
      <c r="B817" s="8">
        <v>6.5</v>
      </c>
      <c r="C817" s="3">
        <v>5.3148214015592886E-4</v>
      </c>
      <c r="D817" s="8">
        <v>338</v>
      </c>
      <c r="E817" s="8">
        <v>13</v>
      </c>
      <c r="F817" s="8">
        <v>-36425461</v>
      </c>
      <c r="G817">
        <f>COUNTIF(IMDB_Movies!A:A,'4. Best directors'!A817)</f>
        <v>2</v>
      </c>
    </row>
    <row r="818" spans="1:7" x14ac:dyDescent="0.45">
      <c r="A818" s="2" t="s">
        <v>2189</v>
      </c>
      <c r="B818" s="8">
        <v>6.5</v>
      </c>
      <c r="C818" s="3">
        <v>2.6574107007796443E-4</v>
      </c>
      <c r="D818" s="8">
        <v>408</v>
      </c>
      <c r="E818" s="8">
        <v>6.5</v>
      </c>
      <c r="F818" s="8">
        <v>-2407809</v>
      </c>
      <c r="G818">
        <f>COUNTIF(IMDB_Movies!A:A,'4. Best directors'!A818)</f>
        <v>1</v>
      </c>
    </row>
    <row r="819" spans="1:7" x14ac:dyDescent="0.45">
      <c r="A819" s="2" t="s">
        <v>2462</v>
      </c>
      <c r="B819" s="8">
        <v>6.5</v>
      </c>
      <c r="C819" s="3">
        <v>2.6574107007796443E-4</v>
      </c>
      <c r="D819" s="8">
        <v>408</v>
      </c>
      <c r="E819" s="8">
        <v>6.5</v>
      </c>
      <c r="F819" s="8">
        <v>1651777</v>
      </c>
      <c r="G819">
        <f>COUNTIF(IMDB_Movies!A:A,'4. Best directors'!A819)</f>
        <v>1</v>
      </c>
    </row>
    <row r="820" spans="1:7" x14ac:dyDescent="0.45">
      <c r="A820" s="2" t="s">
        <v>1986</v>
      </c>
      <c r="B820" s="8">
        <v>6.5</v>
      </c>
      <c r="C820" s="3">
        <v>2.6574107007796443E-4</v>
      </c>
      <c r="D820" s="8">
        <v>408</v>
      </c>
      <c r="E820" s="8">
        <v>6.5</v>
      </c>
      <c r="F820" s="8">
        <v>25517854</v>
      </c>
      <c r="G820">
        <f>COUNTIF(IMDB_Movies!A:A,'4. Best directors'!A820)</f>
        <v>1</v>
      </c>
    </row>
    <row r="821" spans="1:7" x14ac:dyDescent="0.45">
      <c r="A821" s="2" t="s">
        <v>175</v>
      </c>
      <c r="B821" s="8">
        <v>6.5</v>
      </c>
      <c r="C821" s="3">
        <v>1.0629642803118577E-3</v>
      </c>
      <c r="D821" s="8">
        <v>190</v>
      </c>
      <c r="E821" s="8">
        <v>26</v>
      </c>
      <c r="F821" s="8">
        <v>-71298796</v>
      </c>
      <c r="G821">
        <f>COUNTIF(IMDB_Movies!A:A,'4. Best directors'!A821)</f>
        <v>4</v>
      </c>
    </row>
    <row r="822" spans="1:7" x14ac:dyDescent="0.45">
      <c r="A822" s="2" t="s">
        <v>2014</v>
      </c>
      <c r="B822" s="8">
        <v>6.5</v>
      </c>
      <c r="C822" s="3">
        <v>2.6574107007796443E-4</v>
      </c>
      <c r="D822" s="8">
        <v>408</v>
      </c>
      <c r="E822" s="8">
        <v>6.5</v>
      </c>
      <c r="F822" s="8">
        <v>-7431305</v>
      </c>
      <c r="G822">
        <f>COUNTIF(IMDB_Movies!A:A,'4. Best directors'!A822)</f>
        <v>1</v>
      </c>
    </row>
    <row r="823" spans="1:7" x14ac:dyDescent="0.45">
      <c r="A823" s="2" t="s">
        <v>1622</v>
      </c>
      <c r="B823" s="8">
        <v>6.5</v>
      </c>
      <c r="C823" s="3">
        <v>2.6574107007796443E-4</v>
      </c>
      <c r="D823" s="8">
        <v>408</v>
      </c>
      <c r="E823" s="8">
        <v>6.5</v>
      </c>
      <c r="F823" s="8">
        <v>37239856</v>
      </c>
      <c r="G823">
        <f>COUNTIF(IMDB_Movies!A:A,'4. Best directors'!A823)</f>
        <v>1</v>
      </c>
    </row>
    <row r="824" spans="1:7" x14ac:dyDescent="0.45">
      <c r="A824" s="2" t="s">
        <v>2149</v>
      </c>
      <c r="B824" s="8">
        <v>6.5</v>
      </c>
      <c r="C824" s="3">
        <v>2.6574107007796443E-4</v>
      </c>
      <c r="D824" s="8">
        <v>408</v>
      </c>
      <c r="E824" s="8">
        <v>6.5</v>
      </c>
      <c r="F824" s="8">
        <v>4282851</v>
      </c>
      <c r="G824">
        <f>COUNTIF(IMDB_Movies!A:A,'4. Best directors'!A824)</f>
        <v>1</v>
      </c>
    </row>
    <row r="825" spans="1:7" x14ac:dyDescent="0.45">
      <c r="A825" s="2" t="s">
        <v>602</v>
      </c>
      <c r="B825" s="8">
        <v>6.5</v>
      </c>
      <c r="C825" s="3">
        <v>2.6574107007796443E-4</v>
      </c>
      <c r="D825" s="8">
        <v>408</v>
      </c>
      <c r="E825" s="8">
        <v>6.5</v>
      </c>
      <c r="F825" s="8">
        <v>-9906393</v>
      </c>
      <c r="G825">
        <f>COUNTIF(IMDB_Movies!A:A,'4. Best directors'!A825)</f>
        <v>1</v>
      </c>
    </row>
    <row r="826" spans="1:7" x14ac:dyDescent="0.45">
      <c r="A826" s="2" t="s">
        <v>1944</v>
      </c>
      <c r="B826" s="8">
        <v>6.5</v>
      </c>
      <c r="C826" s="3">
        <v>2.6574107007796443E-4</v>
      </c>
      <c r="D826" s="8">
        <v>408</v>
      </c>
      <c r="E826" s="8">
        <v>6.5</v>
      </c>
      <c r="F826" s="8">
        <v>-3525492</v>
      </c>
      <c r="G826">
        <f>COUNTIF(IMDB_Movies!A:A,'4. Best directors'!A826)</f>
        <v>1</v>
      </c>
    </row>
    <row r="827" spans="1:7" x14ac:dyDescent="0.45">
      <c r="A827" s="2" t="s">
        <v>227</v>
      </c>
      <c r="B827" s="8">
        <v>6.5</v>
      </c>
      <c r="C827" s="3">
        <v>2.6574107007796443E-4</v>
      </c>
      <c r="D827" s="8">
        <v>408</v>
      </c>
      <c r="E827" s="8">
        <v>6.5</v>
      </c>
      <c r="F827" s="8">
        <v>10248063</v>
      </c>
      <c r="G827">
        <f>COUNTIF(IMDB_Movies!A:A,'4. Best directors'!A827)</f>
        <v>1</v>
      </c>
    </row>
    <row r="828" spans="1:7" x14ac:dyDescent="0.45">
      <c r="A828" s="2" t="s">
        <v>2025</v>
      </c>
      <c r="B828" s="8">
        <v>6.5</v>
      </c>
      <c r="C828" s="3">
        <v>2.6574107007796443E-4</v>
      </c>
      <c r="D828" s="8">
        <v>408</v>
      </c>
      <c r="E828" s="8">
        <v>6.5</v>
      </c>
      <c r="F828" s="8">
        <v>-9117710</v>
      </c>
      <c r="G828">
        <f>COUNTIF(IMDB_Movies!A:A,'4. Best directors'!A828)</f>
        <v>1</v>
      </c>
    </row>
    <row r="829" spans="1:7" x14ac:dyDescent="0.45">
      <c r="A829" s="2" t="s">
        <v>212</v>
      </c>
      <c r="B829" s="8">
        <v>6.5</v>
      </c>
      <c r="C829" s="3">
        <v>2.6574107007796443E-4</v>
      </c>
      <c r="D829" s="8">
        <v>408</v>
      </c>
      <c r="E829" s="8">
        <v>6.5</v>
      </c>
      <c r="F829" s="8">
        <v>-51975100</v>
      </c>
      <c r="G829">
        <f>COUNTIF(IMDB_Movies!A:A,'4. Best directors'!A829)</f>
        <v>1</v>
      </c>
    </row>
    <row r="830" spans="1:7" x14ac:dyDescent="0.45">
      <c r="A830" s="2" t="s">
        <v>1982</v>
      </c>
      <c r="B830" s="8">
        <v>6.5</v>
      </c>
      <c r="C830" s="3">
        <v>2.6574107007796443E-4</v>
      </c>
      <c r="D830" s="8">
        <v>408</v>
      </c>
      <c r="E830" s="8">
        <v>6.5</v>
      </c>
      <c r="F830" s="8">
        <v>5773825</v>
      </c>
      <c r="G830">
        <f>COUNTIF(IMDB_Movies!A:A,'4. Best directors'!A830)</f>
        <v>1</v>
      </c>
    </row>
    <row r="831" spans="1:7" x14ac:dyDescent="0.45">
      <c r="A831" s="2" t="s">
        <v>1162</v>
      </c>
      <c r="B831" s="8">
        <v>6.5</v>
      </c>
      <c r="C831" s="3">
        <v>2.6574107007796443E-4</v>
      </c>
      <c r="D831" s="8">
        <v>408</v>
      </c>
      <c r="E831" s="8">
        <v>6.5</v>
      </c>
      <c r="F831" s="8">
        <v>682273</v>
      </c>
      <c r="G831">
        <f>COUNTIF(IMDB_Movies!A:A,'4. Best directors'!A831)</f>
        <v>1</v>
      </c>
    </row>
    <row r="832" spans="1:7" x14ac:dyDescent="0.45">
      <c r="A832" s="2" t="s">
        <v>1974</v>
      </c>
      <c r="B832" s="8">
        <v>6.5</v>
      </c>
      <c r="C832" s="3">
        <v>2.6574107007796443E-4</v>
      </c>
      <c r="D832" s="8">
        <v>408</v>
      </c>
      <c r="E832" s="8">
        <v>6.5</v>
      </c>
      <c r="F832" s="8">
        <v>-3649226</v>
      </c>
      <c r="G832">
        <f>COUNTIF(IMDB_Movies!A:A,'4. Best directors'!A832)</f>
        <v>1</v>
      </c>
    </row>
    <row r="833" spans="1:7" x14ac:dyDescent="0.45">
      <c r="A833" s="2" t="s">
        <v>2091</v>
      </c>
      <c r="B833" s="8">
        <v>6.5</v>
      </c>
      <c r="C833" s="3">
        <v>2.6574107007796443E-4</v>
      </c>
      <c r="D833" s="8">
        <v>408</v>
      </c>
      <c r="E833" s="8">
        <v>6.5</v>
      </c>
      <c r="F833" s="8">
        <v>1518876</v>
      </c>
      <c r="G833">
        <f>COUNTIF(IMDB_Movies!A:A,'4. Best directors'!A833)</f>
        <v>1</v>
      </c>
    </row>
    <row r="834" spans="1:7" x14ac:dyDescent="0.45">
      <c r="A834" s="2" t="s">
        <v>1885</v>
      </c>
      <c r="B834" s="8">
        <v>6.5</v>
      </c>
      <c r="C834" s="3">
        <v>2.6574107007796443E-4</v>
      </c>
      <c r="D834" s="8">
        <v>408</v>
      </c>
      <c r="E834" s="8">
        <v>6.5</v>
      </c>
      <c r="F834" s="8">
        <v>1043445</v>
      </c>
      <c r="G834">
        <f>COUNTIF(IMDB_Movies!A:A,'4. Best directors'!A834)</f>
        <v>1</v>
      </c>
    </row>
    <row r="835" spans="1:7" x14ac:dyDescent="0.45">
      <c r="A835" s="2" t="s">
        <v>1399</v>
      </c>
      <c r="B835" s="8">
        <v>6.5</v>
      </c>
      <c r="C835" s="3">
        <v>2.6574107007796443E-4</v>
      </c>
      <c r="D835" s="8">
        <v>408</v>
      </c>
      <c r="E835" s="8">
        <v>6.5</v>
      </c>
      <c r="F835" s="8">
        <v>71800000</v>
      </c>
      <c r="G835">
        <f>COUNTIF(IMDB_Movies!A:A,'4. Best directors'!A835)</f>
        <v>1</v>
      </c>
    </row>
    <row r="836" spans="1:7" x14ac:dyDescent="0.45">
      <c r="A836" s="2" t="s">
        <v>1765</v>
      </c>
      <c r="B836" s="8">
        <v>6.5</v>
      </c>
      <c r="C836" s="3">
        <v>2.6574107007796443E-4</v>
      </c>
      <c r="D836" s="8">
        <v>408</v>
      </c>
      <c r="E836" s="8">
        <v>6.5</v>
      </c>
      <c r="F836" s="8">
        <v>-13000000</v>
      </c>
      <c r="G836">
        <f>COUNTIF(IMDB_Movies!A:A,'4. Best directors'!A836)</f>
        <v>1</v>
      </c>
    </row>
    <row r="837" spans="1:7" x14ac:dyDescent="0.45">
      <c r="A837" s="2" t="s">
        <v>136</v>
      </c>
      <c r="B837" s="8">
        <v>6.5</v>
      </c>
      <c r="C837" s="3">
        <v>1.8601874905457511E-3</v>
      </c>
      <c r="D837" s="8">
        <v>74</v>
      </c>
      <c r="E837" s="8">
        <v>45.5</v>
      </c>
      <c r="F837" s="8">
        <v>137335180</v>
      </c>
      <c r="G837">
        <f>COUNTIF(IMDB_Movies!A:A,'4. Best directors'!A837)</f>
        <v>7</v>
      </c>
    </row>
    <row r="838" spans="1:7" x14ac:dyDescent="0.45">
      <c r="A838" s="2" t="s">
        <v>2461</v>
      </c>
      <c r="B838" s="8">
        <v>6.5</v>
      </c>
      <c r="C838" s="3">
        <v>2.6574107007796443E-4</v>
      </c>
      <c r="D838" s="8">
        <v>408</v>
      </c>
      <c r="E838" s="8">
        <v>6.5</v>
      </c>
      <c r="F838" s="8">
        <v>-689492</v>
      </c>
      <c r="G838">
        <f>COUNTIF(IMDB_Movies!A:A,'4. Best directors'!A838)</f>
        <v>1</v>
      </c>
    </row>
    <row r="839" spans="1:7" x14ac:dyDescent="0.45">
      <c r="A839" s="2" t="s">
        <v>2217</v>
      </c>
      <c r="B839" s="8">
        <v>6.5</v>
      </c>
      <c r="C839" s="3">
        <v>2.6574107007796443E-4</v>
      </c>
      <c r="D839" s="8">
        <v>408</v>
      </c>
      <c r="E839" s="8">
        <v>6.5</v>
      </c>
      <c r="F839" s="8">
        <v>-631531</v>
      </c>
      <c r="G839">
        <f>COUNTIF(IMDB_Movies!A:A,'4. Best directors'!A839)</f>
        <v>1</v>
      </c>
    </row>
    <row r="840" spans="1:7" x14ac:dyDescent="0.45">
      <c r="A840" s="2" t="s">
        <v>2391</v>
      </c>
      <c r="B840" s="8">
        <v>6.5</v>
      </c>
      <c r="C840" s="3">
        <v>5.3148214015592886E-4</v>
      </c>
      <c r="D840" s="8">
        <v>338</v>
      </c>
      <c r="E840" s="8">
        <v>13</v>
      </c>
      <c r="F840" s="8">
        <v>481039</v>
      </c>
      <c r="G840">
        <f>COUNTIF(IMDB_Movies!A:A,'4. Best directors'!A840)</f>
        <v>2</v>
      </c>
    </row>
    <row r="841" spans="1:7" x14ac:dyDescent="0.45">
      <c r="A841" s="2" t="s">
        <v>1480</v>
      </c>
      <c r="B841" s="8">
        <v>6.5</v>
      </c>
      <c r="C841" s="3">
        <v>2.6574107007796443E-4</v>
      </c>
      <c r="D841" s="8">
        <v>408</v>
      </c>
      <c r="E841" s="8">
        <v>6.5</v>
      </c>
      <c r="F841" s="8">
        <v>9753944</v>
      </c>
      <c r="G841">
        <f>COUNTIF(IMDB_Movies!A:A,'4. Best directors'!A841)</f>
        <v>1</v>
      </c>
    </row>
    <row r="842" spans="1:7" x14ac:dyDescent="0.45">
      <c r="A842" s="2" t="s">
        <v>258</v>
      </c>
      <c r="B842" s="8">
        <v>6.5</v>
      </c>
      <c r="C842" s="3">
        <v>7.9722321023389334E-4</v>
      </c>
      <c r="D842" s="8">
        <v>267</v>
      </c>
      <c r="E842" s="8">
        <v>19.5</v>
      </c>
      <c r="F842" s="8">
        <v>-30105585</v>
      </c>
      <c r="G842">
        <f>COUNTIF(IMDB_Movies!A:A,'4. Best directors'!A842)</f>
        <v>3</v>
      </c>
    </row>
    <row r="843" spans="1:7" x14ac:dyDescent="0.45">
      <c r="A843" s="2" t="s">
        <v>2517</v>
      </c>
      <c r="B843" s="8">
        <v>6.5</v>
      </c>
      <c r="C843" s="3">
        <v>2.6574107007796443E-4</v>
      </c>
      <c r="D843" s="8">
        <v>408</v>
      </c>
      <c r="E843" s="8">
        <v>6.5</v>
      </c>
      <c r="F843" s="8">
        <v>1727544</v>
      </c>
      <c r="G843">
        <f>COUNTIF(IMDB_Movies!A:A,'4. Best directors'!A843)</f>
        <v>1</v>
      </c>
    </row>
    <row r="844" spans="1:7" x14ac:dyDescent="0.45">
      <c r="A844" s="2" t="s">
        <v>2197</v>
      </c>
      <c r="B844" s="8">
        <v>6.5</v>
      </c>
      <c r="C844" s="3">
        <v>5.3148214015592886E-4</v>
      </c>
      <c r="D844" s="8">
        <v>338</v>
      </c>
      <c r="E844" s="8">
        <v>13</v>
      </c>
      <c r="F844" s="8">
        <v>24768140</v>
      </c>
      <c r="G844">
        <f>COUNTIF(IMDB_Movies!A:A,'4. Best directors'!A844)</f>
        <v>2</v>
      </c>
    </row>
    <row r="845" spans="1:7" x14ac:dyDescent="0.45">
      <c r="A845" s="2" t="s">
        <v>1818</v>
      </c>
      <c r="B845" s="8">
        <v>6.5</v>
      </c>
      <c r="C845" s="3">
        <v>2.6574107007796443E-4</v>
      </c>
      <c r="D845" s="8">
        <v>408</v>
      </c>
      <c r="E845" s="8">
        <v>6.5</v>
      </c>
      <c r="F845" s="8">
        <v>58011073</v>
      </c>
      <c r="G845">
        <f>COUNTIF(IMDB_Movies!A:A,'4. Best directors'!A845)</f>
        <v>1</v>
      </c>
    </row>
    <row r="846" spans="1:7" x14ac:dyDescent="0.45">
      <c r="A846" s="2" t="s">
        <v>1917</v>
      </c>
      <c r="B846" s="8">
        <v>6.5</v>
      </c>
      <c r="C846" s="3">
        <v>2.6574107007796443E-4</v>
      </c>
      <c r="D846" s="8">
        <v>408</v>
      </c>
      <c r="E846" s="8">
        <v>6.5</v>
      </c>
      <c r="F846" s="8">
        <v>561238</v>
      </c>
      <c r="G846">
        <f>COUNTIF(IMDB_Movies!A:A,'4. Best directors'!A846)</f>
        <v>1</v>
      </c>
    </row>
    <row r="847" spans="1:7" x14ac:dyDescent="0.45">
      <c r="A847" s="2" t="s">
        <v>1485</v>
      </c>
      <c r="B847" s="8">
        <v>6.5</v>
      </c>
      <c r="C847" s="3">
        <v>2.6574107007796443E-4</v>
      </c>
      <c r="D847" s="8">
        <v>408</v>
      </c>
      <c r="E847" s="8">
        <v>6.5</v>
      </c>
      <c r="F847" s="8">
        <v>9975979</v>
      </c>
      <c r="G847">
        <f>COUNTIF(IMDB_Movies!A:A,'4. Best directors'!A847)</f>
        <v>1</v>
      </c>
    </row>
    <row r="848" spans="1:7" x14ac:dyDescent="0.45">
      <c r="A848" s="2" t="s">
        <v>1697</v>
      </c>
      <c r="B848" s="8">
        <v>6.5</v>
      </c>
      <c r="C848" s="3">
        <v>5.3148214015592886E-4</v>
      </c>
      <c r="D848" s="8">
        <v>338</v>
      </c>
      <c r="E848" s="8">
        <v>13</v>
      </c>
      <c r="F848" s="8">
        <v>527726</v>
      </c>
      <c r="G848">
        <f>COUNTIF(IMDB_Movies!A:A,'4. Best directors'!A848)</f>
        <v>2</v>
      </c>
    </row>
    <row r="849" spans="1:7" x14ac:dyDescent="0.45">
      <c r="A849" s="2" t="s">
        <v>2135</v>
      </c>
      <c r="B849" s="8">
        <v>6.5</v>
      </c>
      <c r="C849" s="3">
        <v>2.6574107007796443E-4</v>
      </c>
      <c r="D849" s="8">
        <v>408</v>
      </c>
      <c r="E849" s="8">
        <v>6.5</v>
      </c>
      <c r="F849" s="8">
        <v>22689474</v>
      </c>
      <c r="G849">
        <f>COUNTIF(IMDB_Movies!A:A,'4. Best directors'!A849)</f>
        <v>1</v>
      </c>
    </row>
    <row r="850" spans="1:7" x14ac:dyDescent="0.45">
      <c r="A850" s="2" t="s">
        <v>2050</v>
      </c>
      <c r="B850" s="8">
        <v>6.5</v>
      </c>
      <c r="C850" s="3">
        <v>2.6574107007796443E-4</v>
      </c>
      <c r="D850" s="8">
        <v>408</v>
      </c>
      <c r="E850" s="8">
        <v>6.5</v>
      </c>
      <c r="F850" s="8">
        <v>-2279629</v>
      </c>
      <c r="G850">
        <f>COUNTIF(IMDB_Movies!A:A,'4. Best directors'!A850)</f>
        <v>1</v>
      </c>
    </row>
    <row r="851" spans="1:7" x14ac:dyDescent="0.45">
      <c r="A851" s="2" t="s">
        <v>1287</v>
      </c>
      <c r="B851" s="8">
        <v>6.5</v>
      </c>
      <c r="C851" s="3">
        <v>2.6574107007796443E-4</v>
      </c>
      <c r="D851" s="8">
        <v>408</v>
      </c>
      <c r="E851" s="8">
        <v>6.5</v>
      </c>
      <c r="F851" s="8">
        <v>-24224407</v>
      </c>
      <c r="G851">
        <f>COUNTIF(IMDB_Movies!A:A,'4. Best directors'!A851)</f>
        <v>1</v>
      </c>
    </row>
    <row r="852" spans="1:7" x14ac:dyDescent="0.45">
      <c r="A852" s="2" t="s">
        <v>2239</v>
      </c>
      <c r="B852" s="8">
        <v>6.5</v>
      </c>
      <c r="C852" s="3">
        <v>2.6574107007796443E-4</v>
      </c>
      <c r="D852" s="8">
        <v>408</v>
      </c>
      <c r="E852" s="8">
        <v>6.5</v>
      </c>
      <c r="F852" s="8">
        <v>-3279766</v>
      </c>
      <c r="G852">
        <f>COUNTIF(IMDB_Movies!A:A,'4. Best directors'!A852)</f>
        <v>1</v>
      </c>
    </row>
    <row r="853" spans="1:7" x14ac:dyDescent="0.45">
      <c r="A853" s="2" t="s">
        <v>1258</v>
      </c>
      <c r="B853" s="8">
        <v>6.5</v>
      </c>
      <c r="C853" s="3">
        <v>2.6574107007796443E-4</v>
      </c>
      <c r="D853" s="8">
        <v>408</v>
      </c>
      <c r="E853" s="8">
        <v>6.5</v>
      </c>
      <c r="F853" s="8">
        <v>-19119074</v>
      </c>
      <c r="G853">
        <f>COUNTIF(IMDB_Movies!A:A,'4. Best directors'!A853)</f>
        <v>1</v>
      </c>
    </row>
    <row r="854" spans="1:7" x14ac:dyDescent="0.45">
      <c r="A854" s="2" t="s">
        <v>2386</v>
      </c>
      <c r="B854" s="8">
        <v>6.5</v>
      </c>
      <c r="C854" s="3">
        <v>2.6574107007796443E-4</v>
      </c>
      <c r="D854" s="8">
        <v>408</v>
      </c>
      <c r="E854" s="8">
        <v>6.5</v>
      </c>
      <c r="F854" s="8">
        <v>-690958</v>
      </c>
      <c r="G854">
        <f>COUNTIF(IMDB_Movies!A:A,'4. Best directors'!A854)</f>
        <v>1</v>
      </c>
    </row>
    <row r="855" spans="1:7" x14ac:dyDescent="0.45">
      <c r="A855" s="2" t="s">
        <v>926</v>
      </c>
      <c r="B855" s="8">
        <v>6.5</v>
      </c>
      <c r="C855" s="3">
        <v>7.9722321023389334E-4</v>
      </c>
      <c r="D855" s="8">
        <v>267</v>
      </c>
      <c r="E855" s="8">
        <v>19.5</v>
      </c>
      <c r="F855" s="8">
        <v>2603927</v>
      </c>
      <c r="G855">
        <f>COUNTIF(IMDB_Movies!A:A,'4. Best directors'!A855)</f>
        <v>3</v>
      </c>
    </row>
    <row r="856" spans="1:7" x14ac:dyDescent="0.45">
      <c r="A856" s="2" t="s">
        <v>1981</v>
      </c>
      <c r="B856" s="8">
        <v>6.5</v>
      </c>
      <c r="C856" s="3">
        <v>2.6574107007796443E-4</v>
      </c>
      <c r="D856" s="8">
        <v>408</v>
      </c>
      <c r="E856" s="8">
        <v>6.5</v>
      </c>
      <c r="F856" s="8">
        <v>165835000</v>
      </c>
      <c r="G856">
        <f>COUNTIF(IMDB_Movies!A:A,'4. Best directors'!A856)</f>
        <v>1</v>
      </c>
    </row>
    <row r="857" spans="1:7" x14ac:dyDescent="0.45">
      <c r="A857" s="2" t="s">
        <v>277</v>
      </c>
      <c r="B857" s="8">
        <v>6.5</v>
      </c>
      <c r="C857" s="3">
        <v>7.9722321023389334E-4</v>
      </c>
      <c r="D857" s="8">
        <v>267</v>
      </c>
      <c r="E857" s="8">
        <v>19.5</v>
      </c>
      <c r="F857" s="8">
        <v>-71096543</v>
      </c>
      <c r="G857">
        <f>COUNTIF(IMDB_Movies!A:A,'4. Best directors'!A857)</f>
        <v>3</v>
      </c>
    </row>
    <row r="858" spans="1:7" x14ac:dyDescent="0.45">
      <c r="A858" s="2" t="s">
        <v>1625</v>
      </c>
      <c r="B858" s="8">
        <v>6.5</v>
      </c>
      <c r="C858" s="3">
        <v>2.6574107007796443E-4</v>
      </c>
      <c r="D858" s="8">
        <v>408</v>
      </c>
      <c r="E858" s="8">
        <v>6.5</v>
      </c>
      <c r="F858" s="8">
        <v>13050028</v>
      </c>
      <c r="G858">
        <f>COUNTIF(IMDB_Movies!A:A,'4. Best directors'!A858)</f>
        <v>1</v>
      </c>
    </row>
    <row r="859" spans="1:7" x14ac:dyDescent="0.45">
      <c r="A859" s="2" t="s">
        <v>1679</v>
      </c>
      <c r="B859" s="8">
        <v>6.5</v>
      </c>
      <c r="C859" s="3">
        <v>2.6574107007796443E-4</v>
      </c>
      <c r="D859" s="8">
        <v>408</v>
      </c>
      <c r="E859" s="8">
        <v>6.5</v>
      </c>
      <c r="F859" s="8">
        <v>27919096</v>
      </c>
      <c r="G859">
        <f>COUNTIF(IMDB_Movies!A:A,'4. Best directors'!A859)</f>
        <v>1</v>
      </c>
    </row>
    <row r="860" spans="1:7" x14ac:dyDescent="0.45">
      <c r="A860" s="2" t="s">
        <v>2376</v>
      </c>
      <c r="B860" s="8">
        <v>6.5</v>
      </c>
      <c r="C860" s="3">
        <v>2.6574107007796443E-4</v>
      </c>
      <c r="D860" s="8">
        <v>408</v>
      </c>
      <c r="E860" s="8">
        <v>6.5</v>
      </c>
      <c r="F860" s="8">
        <v>-1380159</v>
      </c>
      <c r="G860">
        <f>COUNTIF(IMDB_Movies!A:A,'4. Best directors'!A860)</f>
        <v>1</v>
      </c>
    </row>
    <row r="861" spans="1:7" x14ac:dyDescent="0.45">
      <c r="A861" s="2" t="s">
        <v>1729</v>
      </c>
      <c r="B861" s="8">
        <v>6.5</v>
      </c>
      <c r="C861" s="3">
        <v>2.6574107007796443E-4</v>
      </c>
      <c r="D861" s="8">
        <v>408</v>
      </c>
      <c r="E861" s="8">
        <v>6.5</v>
      </c>
      <c r="F861" s="8">
        <v>-10043599</v>
      </c>
      <c r="G861">
        <f>COUNTIF(IMDB_Movies!A:A,'4. Best directors'!A861)</f>
        <v>1</v>
      </c>
    </row>
    <row r="862" spans="1:7" x14ac:dyDescent="0.45">
      <c r="A862" s="2" t="s">
        <v>1575</v>
      </c>
      <c r="B862" s="8">
        <v>6.5</v>
      </c>
      <c r="C862" s="3">
        <v>5.3148214015592886E-4</v>
      </c>
      <c r="D862" s="8">
        <v>338</v>
      </c>
      <c r="E862" s="8">
        <v>13</v>
      </c>
      <c r="F862" s="8">
        <v>21265404</v>
      </c>
      <c r="G862">
        <f>COUNTIF(IMDB_Movies!A:A,'4. Best directors'!A862)</f>
        <v>2</v>
      </c>
    </row>
    <row r="863" spans="1:7" x14ac:dyDescent="0.45">
      <c r="A863" s="2" t="s">
        <v>68</v>
      </c>
      <c r="B863" s="8">
        <v>6.5</v>
      </c>
      <c r="C863" s="3">
        <v>5.3148214015592886E-4</v>
      </c>
      <c r="D863" s="8">
        <v>338</v>
      </c>
      <c r="E863" s="8">
        <v>13</v>
      </c>
      <c r="F863" s="8">
        <v>5375788</v>
      </c>
      <c r="G863">
        <f>COUNTIF(IMDB_Movies!A:A,'4. Best directors'!A863)</f>
        <v>2</v>
      </c>
    </row>
    <row r="864" spans="1:7" x14ac:dyDescent="0.45">
      <c r="A864" s="2" t="s">
        <v>2053</v>
      </c>
      <c r="B864" s="8">
        <v>6.5</v>
      </c>
      <c r="C864" s="3">
        <v>2.6574107007796443E-4</v>
      </c>
      <c r="D864" s="8">
        <v>408</v>
      </c>
      <c r="E864" s="8">
        <v>6.5</v>
      </c>
      <c r="F864" s="8">
        <v>-5110478</v>
      </c>
      <c r="G864">
        <f>COUNTIF(IMDB_Movies!A:A,'4. Best directors'!A864)</f>
        <v>1</v>
      </c>
    </row>
    <row r="865" spans="1:7" x14ac:dyDescent="0.45">
      <c r="A865" s="2" t="s">
        <v>454</v>
      </c>
      <c r="B865" s="8">
        <v>6.5</v>
      </c>
      <c r="C865" s="3">
        <v>7.9722321023389334E-4</v>
      </c>
      <c r="D865" s="8">
        <v>267</v>
      </c>
      <c r="E865" s="8">
        <v>19.5</v>
      </c>
      <c r="F865" s="8">
        <v>184501865</v>
      </c>
      <c r="G865">
        <f>COUNTIF(IMDB_Movies!A:A,'4. Best directors'!A865)</f>
        <v>3</v>
      </c>
    </row>
    <row r="866" spans="1:7" x14ac:dyDescent="0.45">
      <c r="A866" s="2" t="s">
        <v>625</v>
      </c>
      <c r="B866" s="8">
        <v>6.5</v>
      </c>
      <c r="C866" s="3">
        <v>2.6574107007796443E-4</v>
      </c>
      <c r="D866" s="8">
        <v>408</v>
      </c>
      <c r="E866" s="8">
        <v>6.5</v>
      </c>
      <c r="F866" s="8">
        <v>-22431493</v>
      </c>
      <c r="G866">
        <f>COUNTIF(IMDB_Movies!A:A,'4. Best directors'!A866)</f>
        <v>1</v>
      </c>
    </row>
    <row r="867" spans="1:7" x14ac:dyDescent="0.45">
      <c r="A867" s="2" t="s">
        <v>1158</v>
      </c>
      <c r="B867" s="8">
        <v>6.5</v>
      </c>
      <c r="C867" s="3">
        <v>2.6574107007796443E-4</v>
      </c>
      <c r="D867" s="8">
        <v>408</v>
      </c>
      <c r="E867" s="8">
        <v>6.5</v>
      </c>
      <c r="F867" s="8">
        <v>2057332</v>
      </c>
      <c r="G867">
        <f>COUNTIF(IMDB_Movies!A:A,'4. Best directors'!A867)</f>
        <v>1</v>
      </c>
    </row>
    <row r="868" spans="1:7" x14ac:dyDescent="0.45">
      <c r="A868" s="2" t="s">
        <v>2282</v>
      </c>
      <c r="B868" s="8">
        <v>6.5</v>
      </c>
      <c r="C868" s="3">
        <v>2.6574107007796443E-4</v>
      </c>
      <c r="D868" s="8">
        <v>408</v>
      </c>
      <c r="E868" s="8">
        <v>6.5</v>
      </c>
      <c r="F868" s="8">
        <v>1623749</v>
      </c>
      <c r="G868">
        <f>COUNTIF(IMDB_Movies!A:A,'4. Best directors'!A868)</f>
        <v>1</v>
      </c>
    </row>
    <row r="869" spans="1:7" x14ac:dyDescent="0.45">
      <c r="A869" s="2" t="s">
        <v>1306</v>
      </c>
      <c r="B869" s="8">
        <v>6.5</v>
      </c>
      <c r="C869" s="3">
        <v>2.6574107007796443E-4</v>
      </c>
      <c r="D869" s="8">
        <v>408</v>
      </c>
      <c r="E869" s="8">
        <v>6.5</v>
      </c>
      <c r="F869" s="8">
        <v>-2022635</v>
      </c>
      <c r="G869">
        <f>COUNTIF(IMDB_Movies!A:A,'4. Best directors'!A869)</f>
        <v>1</v>
      </c>
    </row>
    <row r="870" spans="1:7" x14ac:dyDescent="0.45">
      <c r="A870" s="2" t="s">
        <v>2491</v>
      </c>
      <c r="B870" s="8">
        <v>6.5</v>
      </c>
      <c r="C870" s="3">
        <v>2.6574107007796443E-4</v>
      </c>
      <c r="D870" s="8">
        <v>408</v>
      </c>
      <c r="E870" s="8">
        <v>6.5</v>
      </c>
      <c r="F870" s="8">
        <v>-487945</v>
      </c>
      <c r="G870">
        <f>COUNTIF(IMDB_Movies!A:A,'4. Best directors'!A870)</f>
        <v>1</v>
      </c>
    </row>
    <row r="871" spans="1:7" x14ac:dyDescent="0.45">
      <c r="A871" s="2" t="s">
        <v>1397</v>
      </c>
      <c r="B871" s="8">
        <v>6.5</v>
      </c>
      <c r="C871" s="3">
        <v>2.6574107007796443E-4</v>
      </c>
      <c r="D871" s="8">
        <v>408</v>
      </c>
      <c r="E871" s="8">
        <v>6.5</v>
      </c>
      <c r="F871" s="8">
        <v>-24870885</v>
      </c>
      <c r="G871">
        <f>COUNTIF(IMDB_Movies!A:A,'4. Best directors'!A871)</f>
        <v>1</v>
      </c>
    </row>
    <row r="872" spans="1:7" x14ac:dyDescent="0.45">
      <c r="A872" s="2" t="s">
        <v>1325</v>
      </c>
      <c r="B872" s="8">
        <v>6.4799999999999995</v>
      </c>
      <c r="C872" s="3">
        <v>1.3246170262347767E-3</v>
      </c>
      <c r="D872" s="8">
        <v>134</v>
      </c>
      <c r="E872" s="8">
        <v>32.4</v>
      </c>
      <c r="F872" s="8">
        <v>-48063691</v>
      </c>
      <c r="G872">
        <f>COUNTIF(IMDB_Movies!A:A,'4. Best directors'!A872)</f>
        <v>5</v>
      </c>
    </row>
    <row r="873" spans="1:7" x14ac:dyDescent="0.45">
      <c r="A873" s="2" t="s">
        <v>217</v>
      </c>
      <c r="B873" s="8">
        <v>6.4749999999999996</v>
      </c>
      <c r="C873" s="3">
        <v>1.0588759561568121E-3</v>
      </c>
      <c r="D873" s="8">
        <v>191</v>
      </c>
      <c r="E873" s="8">
        <v>25.9</v>
      </c>
      <c r="F873" s="8">
        <v>202908514</v>
      </c>
      <c r="G873">
        <f>COUNTIF(IMDB_Movies!A:A,'4. Best directors'!A873)</f>
        <v>4</v>
      </c>
    </row>
    <row r="874" spans="1:7" x14ac:dyDescent="0.45">
      <c r="A874" s="2" t="s">
        <v>1113</v>
      </c>
      <c r="B874" s="8">
        <v>6.4749999999999996</v>
      </c>
      <c r="C874" s="3">
        <v>1.0588759561568121E-3</v>
      </c>
      <c r="D874" s="8">
        <v>191</v>
      </c>
      <c r="E874" s="8">
        <v>25.9</v>
      </c>
      <c r="F874" s="8">
        <v>92886003</v>
      </c>
      <c r="G874">
        <f>COUNTIF(IMDB_Movies!A:A,'4. Best directors'!A874)</f>
        <v>4</v>
      </c>
    </row>
    <row r="875" spans="1:7" x14ac:dyDescent="0.45">
      <c r="A875" s="2" t="s">
        <v>648</v>
      </c>
      <c r="B875" s="8">
        <v>6.4666666666666659</v>
      </c>
      <c r="C875" s="3">
        <v>7.9313488607884769E-4</v>
      </c>
      <c r="D875" s="8">
        <v>268</v>
      </c>
      <c r="E875" s="8">
        <v>19.399999999999999</v>
      </c>
      <c r="F875" s="8">
        <v>-57368703</v>
      </c>
      <c r="G875">
        <f>COUNTIF(IMDB_Movies!A:A,'4. Best directors'!A875)</f>
        <v>3</v>
      </c>
    </row>
    <row r="876" spans="1:7" x14ac:dyDescent="0.45">
      <c r="A876" s="2" t="s">
        <v>1934</v>
      </c>
      <c r="B876" s="8">
        <v>6.4666666666666659</v>
      </c>
      <c r="C876" s="3">
        <v>7.9313488607884769E-4</v>
      </c>
      <c r="D876" s="8">
        <v>268</v>
      </c>
      <c r="E876" s="8">
        <v>19.399999999999999</v>
      </c>
      <c r="F876" s="8">
        <v>-5122931</v>
      </c>
      <c r="G876">
        <f>COUNTIF(IMDB_Movies!A:A,'4. Best directors'!A876)</f>
        <v>3</v>
      </c>
    </row>
    <row r="877" spans="1:7" x14ac:dyDescent="0.45">
      <c r="A877" s="2" t="s">
        <v>796</v>
      </c>
      <c r="B877" s="8">
        <v>6.4666666666666659</v>
      </c>
      <c r="C877" s="3">
        <v>7.9313488607884769E-4</v>
      </c>
      <c r="D877" s="8">
        <v>268</v>
      </c>
      <c r="E877" s="8">
        <v>19.399999999999999</v>
      </c>
      <c r="F877" s="8">
        <v>75155005</v>
      </c>
      <c r="G877">
        <f>COUNTIF(IMDB_Movies!A:A,'4. Best directors'!A877)</f>
        <v>3</v>
      </c>
    </row>
    <row r="878" spans="1:7" x14ac:dyDescent="0.45">
      <c r="A878" s="2" t="s">
        <v>735</v>
      </c>
      <c r="B878" s="8">
        <v>6.4599999999999991</v>
      </c>
      <c r="C878" s="3">
        <v>1.3205287020797308E-3</v>
      </c>
      <c r="D878" s="8">
        <v>135</v>
      </c>
      <c r="E878" s="8">
        <v>32.299999999999997</v>
      </c>
      <c r="F878" s="8">
        <v>-56990381</v>
      </c>
      <c r="G878">
        <f>COUNTIF(IMDB_Movies!A:A,'4. Best directors'!A878)</f>
        <v>5</v>
      </c>
    </row>
    <row r="879" spans="1:7" x14ac:dyDescent="0.45">
      <c r="A879" s="2" t="s">
        <v>38</v>
      </c>
      <c r="B879" s="8">
        <v>6.4571428571428564</v>
      </c>
      <c r="C879" s="3">
        <v>1.8479225180806141E-3</v>
      </c>
      <c r="D879" s="8">
        <v>76</v>
      </c>
      <c r="E879" s="8">
        <v>45.199999999999996</v>
      </c>
      <c r="F879" s="8">
        <v>192924214</v>
      </c>
      <c r="G879">
        <f>COUNTIF(IMDB_Movies!A:A,'4. Best directors'!A879)</f>
        <v>7</v>
      </c>
    </row>
    <row r="880" spans="1:7" x14ac:dyDescent="0.45">
      <c r="A880" s="2" t="s">
        <v>57</v>
      </c>
      <c r="B880" s="8">
        <v>6.4555555555555566</v>
      </c>
      <c r="C880" s="3">
        <v>2.3753163340814979E-3</v>
      </c>
      <c r="D880" s="8">
        <v>38</v>
      </c>
      <c r="E880" s="8">
        <v>58.100000000000009</v>
      </c>
      <c r="F880" s="8">
        <v>153338122</v>
      </c>
      <c r="G880">
        <f>COUNTIF(IMDB_Movies!A:A,'4. Best directors'!A880)</f>
        <v>9</v>
      </c>
    </row>
    <row r="881" spans="1:7" x14ac:dyDescent="0.45">
      <c r="A881" s="2" t="s">
        <v>1418</v>
      </c>
      <c r="B881" s="8">
        <v>6.45</v>
      </c>
      <c r="C881" s="3">
        <v>5.2739381600088332E-4</v>
      </c>
      <c r="D881" s="8">
        <v>339</v>
      </c>
      <c r="E881" s="8">
        <v>12.9</v>
      </c>
      <c r="F881" s="8">
        <v>-29003800</v>
      </c>
      <c r="G881">
        <f>COUNTIF(IMDB_Movies!A:A,'4. Best directors'!A881)</f>
        <v>2</v>
      </c>
    </row>
    <row r="882" spans="1:7" x14ac:dyDescent="0.45">
      <c r="A882" s="2" t="s">
        <v>371</v>
      </c>
      <c r="B882" s="8">
        <v>6.45</v>
      </c>
      <c r="C882" s="3">
        <v>5.2739381600088332E-4</v>
      </c>
      <c r="D882" s="8">
        <v>339</v>
      </c>
      <c r="E882" s="8">
        <v>12.9</v>
      </c>
      <c r="F882" s="8">
        <v>41564683</v>
      </c>
      <c r="G882">
        <f>COUNTIF(IMDB_Movies!A:A,'4. Best directors'!A882)</f>
        <v>2</v>
      </c>
    </row>
    <row r="883" spans="1:7" x14ac:dyDescent="0.45">
      <c r="A883" s="2" t="s">
        <v>2447</v>
      </c>
      <c r="B883" s="8">
        <v>6.45</v>
      </c>
      <c r="C883" s="3">
        <v>5.2739381600088332E-4</v>
      </c>
      <c r="D883" s="8">
        <v>339</v>
      </c>
      <c r="E883" s="8">
        <v>12.9</v>
      </c>
      <c r="F883" s="8">
        <v>-498124</v>
      </c>
      <c r="G883">
        <f>COUNTIF(IMDB_Movies!A:A,'4. Best directors'!A883)</f>
        <v>2</v>
      </c>
    </row>
    <row r="884" spans="1:7" x14ac:dyDescent="0.45">
      <c r="A884" s="2" t="s">
        <v>1440</v>
      </c>
      <c r="B884" s="8">
        <v>6.45</v>
      </c>
      <c r="C884" s="3">
        <v>5.2739381600088332E-4</v>
      </c>
      <c r="D884" s="8">
        <v>339</v>
      </c>
      <c r="E884" s="8">
        <v>12.9</v>
      </c>
      <c r="F884" s="8">
        <v>-31556286</v>
      </c>
      <c r="G884">
        <f>COUNTIF(IMDB_Movies!A:A,'4. Best directors'!A884)</f>
        <v>2</v>
      </c>
    </row>
    <row r="885" spans="1:7" x14ac:dyDescent="0.45">
      <c r="A885" s="2" t="s">
        <v>1962</v>
      </c>
      <c r="B885" s="8">
        <v>6.45</v>
      </c>
      <c r="C885" s="3">
        <v>5.2739381600088332E-4</v>
      </c>
      <c r="D885" s="8">
        <v>339</v>
      </c>
      <c r="E885" s="8">
        <v>12.9</v>
      </c>
      <c r="F885" s="8">
        <v>28642639</v>
      </c>
      <c r="G885">
        <f>COUNTIF(IMDB_Movies!A:A,'4. Best directors'!A885)</f>
        <v>2</v>
      </c>
    </row>
    <row r="886" spans="1:7" x14ac:dyDescent="0.45">
      <c r="A886" s="2" t="s">
        <v>1419</v>
      </c>
      <c r="B886" s="8">
        <v>6.45</v>
      </c>
      <c r="C886" s="3">
        <v>1.0547876320017666E-3</v>
      </c>
      <c r="D886" s="8">
        <v>192</v>
      </c>
      <c r="E886" s="8">
        <v>25.8</v>
      </c>
      <c r="F886" s="8">
        <v>-7057254</v>
      </c>
      <c r="G886">
        <f>COUNTIF(IMDB_Movies!A:A,'4. Best directors'!A886)</f>
        <v>4</v>
      </c>
    </row>
    <row r="887" spans="1:7" x14ac:dyDescent="0.45">
      <c r="A887" s="2" t="s">
        <v>777</v>
      </c>
      <c r="B887" s="8">
        <v>6.45</v>
      </c>
      <c r="C887" s="3">
        <v>1.0547876320017666E-3</v>
      </c>
      <c r="D887" s="8">
        <v>192</v>
      </c>
      <c r="E887" s="8">
        <v>25.8</v>
      </c>
      <c r="F887" s="8">
        <v>126586390</v>
      </c>
      <c r="G887">
        <f>COUNTIF(IMDB_Movies!A:A,'4. Best directors'!A887)</f>
        <v>4</v>
      </c>
    </row>
    <row r="888" spans="1:7" x14ac:dyDescent="0.45">
      <c r="A888" s="2" t="s">
        <v>1632</v>
      </c>
      <c r="B888" s="8">
        <v>6.4499999999999993</v>
      </c>
      <c r="C888" s="3">
        <v>5.2739381600088321E-4</v>
      </c>
      <c r="D888" s="8">
        <v>340</v>
      </c>
      <c r="E888" s="8">
        <v>12.899999999999999</v>
      </c>
      <c r="F888" s="8">
        <v>103147242</v>
      </c>
      <c r="G888">
        <f>COUNTIF(IMDB_Movies!A:A,'4. Best directors'!A888)</f>
        <v>2</v>
      </c>
    </row>
    <row r="889" spans="1:7" x14ac:dyDescent="0.45">
      <c r="A889" s="2" t="s">
        <v>1029</v>
      </c>
      <c r="B889" s="8">
        <v>6.4499999999999993</v>
      </c>
      <c r="C889" s="3">
        <v>1.0547876320017664E-3</v>
      </c>
      <c r="D889" s="8">
        <v>193</v>
      </c>
      <c r="E889" s="8">
        <v>25.799999999999997</v>
      </c>
      <c r="F889" s="8">
        <v>-18046827</v>
      </c>
      <c r="G889">
        <f>COUNTIF(IMDB_Movies!A:A,'4. Best directors'!A889)</f>
        <v>4</v>
      </c>
    </row>
    <row r="890" spans="1:7" x14ac:dyDescent="0.45">
      <c r="A890" s="2" t="s">
        <v>1281</v>
      </c>
      <c r="B890" s="8">
        <v>6.4499999999999993</v>
      </c>
      <c r="C890" s="3">
        <v>1.0547876320017664E-3</v>
      </c>
      <c r="D890" s="8">
        <v>193</v>
      </c>
      <c r="E890" s="8">
        <v>25.799999999999997</v>
      </c>
      <c r="F890" s="8">
        <v>46048155</v>
      </c>
      <c r="G890">
        <f>COUNTIF(IMDB_Movies!A:A,'4. Best directors'!A890)</f>
        <v>4</v>
      </c>
    </row>
    <row r="891" spans="1:7" x14ac:dyDescent="0.45">
      <c r="A891" s="2" t="s">
        <v>1000</v>
      </c>
      <c r="B891" s="8">
        <v>6.4499999999999993</v>
      </c>
      <c r="C891" s="3">
        <v>1.0547876320017664E-3</v>
      </c>
      <c r="D891" s="8">
        <v>193</v>
      </c>
      <c r="E891" s="8">
        <v>25.799999999999997</v>
      </c>
      <c r="F891" s="8">
        <v>183870265</v>
      </c>
      <c r="G891">
        <f>COUNTIF(IMDB_Movies!A:A,'4. Best directors'!A891)</f>
        <v>4</v>
      </c>
    </row>
    <row r="892" spans="1:7" x14ac:dyDescent="0.45">
      <c r="A892" s="2" t="s">
        <v>305</v>
      </c>
      <c r="B892" s="8">
        <v>6.4499999999999993</v>
      </c>
      <c r="C892" s="3">
        <v>5.2739381600088321E-4</v>
      </c>
      <c r="D892" s="8">
        <v>340</v>
      </c>
      <c r="E892" s="8">
        <v>12.899999999999999</v>
      </c>
      <c r="F892" s="8">
        <v>264560</v>
      </c>
      <c r="G892">
        <f>COUNTIF(IMDB_Movies!A:A,'4. Best directors'!A892)</f>
        <v>2</v>
      </c>
    </row>
    <row r="893" spans="1:7" x14ac:dyDescent="0.45">
      <c r="A893" s="2" t="s">
        <v>523</v>
      </c>
      <c r="B893" s="8">
        <v>6.4499999999999993</v>
      </c>
      <c r="C893" s="3">
        <v>5.2739381600088321E-4</v>
      </c>
      <c r="D893" s="8">
        <v>340</v>
      </c>
      <c r="E893" s="8">
        <v>12.899999999999999</v>
      </c>
      <c r="F893" s="8">
        <v>13463665</v>
      </c>
      <c r="G893">
        <f>COUNTIF(IMDB_Movies!A:A,'4. Best directors'!A893)</f>
        <v>2</v>
      </c>
    </row>
    <row r="894" spans="1:7" x14ac:dyDescent="0.45">
      <c r="A894" s="2" t="s">
        <v>544</v>
      </c>
      <c r="B894" s="8">
        <v>6.4333333333333336</v>
      </c>
      <c r="C894" s="3">
        <v>7.8904656192380215E-4</v>
      </c>
      <c r="D894" s="8">
        <v>269</v>
      </c>
      <c r="E894" s="8">
        <v>19.3</v>
      </c>
      <c r="F894" s="8">
        <v>186838964</v>
      </c>
      <c r="G894">
        <f>COUNTIF(IMDB_Movies!A:A,'4. Best directors'!A894)</f>
        <v>3</v>
      </c>
    </row>
    <row r="895" spans="1:7" x14ac:dyDescent="0.45">
      <c r="A895" s="2" t="s">
        <v>1496</v>
      </c>
      <c r="B895" s="8">
        <v>6.4333333333333336</v>
      </c>
      <c r="C895" s="3">
        <v>7.8904656192380215E-4</v>
      </c>
      <c r="D895" s="8">
        <v>269</v>
      </c>
      <c r="E895" s="8">
        <v>19.3</v>
      </c>
      <c r="F895" s="8">
        <v>2728548</v>
      </c>
      <c r="G895">
        <f>COUNTIF(IMDB_Movies!A:A,'4. Best directors'!A895)</f>
        <v>3</v>
      </c>
    </row>
    <row r="896" spans="1:7" x14ac:dyDescent="0.45">
      <c r="A896" s="2" t="s">
        <v>961</v>
      </c>
      <c r="B896" s="8">
        <v>6.4250000000000007</v>
      </c>
      <c r="C896" s="3">
        <v>1.050699307846721E-3</v>
      </c>
      <c r="D896" s="8">
        <v>194</v>
      </c>
      <c r="E896" s="8">
        <v>25.700000000000003</v>
      </c>
      <c r="F896" s="8">
        <v>9875581</v>
      </c>
      <c r="G896">
        <f>COUNTIF(IMDB_Movies!A:A,'4. Best directors'!A896)</f>
        <v>4</v>
      </c>
    </row>
    <row r="897" spans="1:7" x14ac:dyDescent="0.45">
      <c r="A897" s="2" t="s">
        <v>827</v>
      </c>
      <c r="B897" s="8">
        <v>6.4249999999999998</v>
      </c>
      <c r="C897" s="3">
        <v>1.050699307846721E-3</v>
      </c>
      <c r="D897" s="8">
        <v>195</v>
      </c>
      <c r="E897" s="8">
        <v>25.7</v>
      </c>
      <c r="F897" s="8">
        <v>99483657</v>
      </c>
      <c r="G897">
        <f>COUNTIF(IMDB_Movies!A:A,'4. Best directors'!A897)</f>
        <v>4</v>
      </c>
    </row>
    <row r="898" spans="1:7" x14ac:dyDescent="0.45">
      <c r="A898" s="2" t="s">
        <v>365</v>
      </c>
      <c r="B898" s="8">
        <v>6.4142857142857137</v>
      </c>
      <c r="C898" s="3">
        <v>1.8356575456154774E-3</v>
      </c>
      <c r="D898" s="8">
        <v>78</v>
      </c>
      <c r="E898" s="8">
        <v>44.9</v>
      </c>
      <c r="F898" s="8">
        <v>16682034</v>
      </c>
      <c r="G898">
        <f>COUNTIF(IMDB_Movies!A:A,'4. Best directors'!A898)</f>
        <v>7</v>
      </c>
    </row>
    <row r="899" spans="1:7" x14ac:dyDescent="0.45">
      <c r="A899" s="2" t="s">
        <v>2240</v>
      </c>
      <c r="B899" s="8">
        <v>6.4</v>
      </c>
      <c r="C899" s="3">
        <v>2.6165274592291883E-4</v>
      </c>
      <c r="D899" s="8">
        <v>409</v>
      </c>
      <c r="E899" s="8">
        <v>6.4</v>
      </c>
      <c r="F899" s="8">
        <v>-3398772</v>
      </c>
      <c r="G899">
        <f>COUNTIF(IMDB_Movies!A:A,'4. Best directors'!A899)</f>
        <v>1</v>
      </c>
    </row>
    <row r="900" spans="1:7" x14ac:dyDescent="0.45">
      <c r="A900" s="2" t="s">
        <v>2204</v>
      </c>
      <c r="B900" s="8">
        <v>6.4</v>
      </c>
      <c r="C900" s="3">
        <v>5.2330549184583766E-4</v>
      </c>
      <c r="D900" s="8">
        <v>341</v>
      </c>
      <c r="E900" s="8">
        <v>12.8</v>
      </c>
      <c r="F900" s="8">
        <v>229171</v>
      </c>
      <c r="G900">
        <f>COUNTIF(IMDB_Movies!A:A,'4. Best directors'!A900)</f>
        <v>2</v>
      </c>
    </row>
    <row r="901" spans="1:7" x14ac:dyDescent="0.45">
      <c r="A901" s="2" t="s">
        <v>140</v>
      </c>
      <c r="B901" s="8">
        <v>6.4</v>
      </c>
      <c r="C901" s="3">
        <v>5.2330549184583766E-4</v>
      </c>
      <c r="D901" s="8">
        <v>341</v>
      </c>
      <c r="E901" s="8">
        <v>12.8</v>
      </c>
      <c r="F901" s="8">
        <v>179941412</v>
      </c>
      <c r="G901">
        <f>COUNTIF(IMDB_Movies!A:A,'4. Best directors'!A901)</f>
        <v>2</v>
      </c>
    </row>
    <row r="902" spans="1:7" x14ac:dyDescent="0.45">
      <c r="A902" s="2" t="s">
        <v>1145</v>
      </c>
      <c r="B902" s="8">
        <v>6.4</v>
      </c>
      <c r="C902" s="3">
        <v>2.6165274592291883E-4</v>
      </c>
      <c r="D902" s="8">
        <v>409</v>
      </c>
      <c r="E902" s="8">
        <v>6.4</v>
      </c>
      <c r="F902" s="8">
        <v>-32778006</v>
      </c>
      <c r="G902">
        <f>COUNTIF(IMDB_Movies!A:A,'4. Best directors'!A902)</f>
        <v>1</v>
      </c>
    </row>
    <row r="903" spans="1:7" x14ac:dyDescent="0.45">
      <c r="A903" s="2" t="s">
        <v>1039</v>
      </c>
      <c r="B903" s="8">
        <v>6.4</v>
      </c>
      <c r="C903" s="3">
        <v>2.6165274592291883E-4</v>
      </c>
      <c r="D903" s="8">
        <v>409</v>
      </c>
      <c r="E903" s="8">
        <v>6.4</v>
      </c>
      <c r="F903" s="8">
        <v>-3024316</v>
      </c>
      <c r="G903">
        <f>COUNTIF(IMDB_Movies!A:A,'4. Best directors'!A903)</f>
        <v>1</v>
      </c>
    </row>
    <row r="904" spans="1:7" x14ac:dyDescent="0.45">
      <c r="A904" s="2" t="s">
        <v>1713</v>
      </c>
      <c r="B904" s="8">
        <v>6.4</v>
      </c>
      <c r="C904" s="3">
        <v>2.6165274592291883E-4</v>
      </c>
      <c r="D904" s="8">
        <v>409</v>
      </c>
      <c r="E904" s="8">
        <v>6.4</v>
      </c>
      <c r="F904" s="8">
        <v>-10639452</v>
      </c>
      <c r="G904">
        <f>COUNTIF(IMDB_Movies!A:A,'4. Best directors'!A904)</f>
        <v>1</v>
      </c>
    </row>
    <row r="905" spans="1:7" x14ac:dyDescent="0.45">
      <c r="A905" s="2" t="s">
        <v>841</v>
      </c>
      <c r="B905" s="8">
        <v>6.4</v>
      </c>
      <c r="C905" s="3">
        <v>1.0466109836916753E-3</v>
      </c>
      <c r="D905" s="8">
        <v>196</v>
      </c>
      <c r="E905" s="8">
        <v>25.6</v>
      </c>
      <c r="F905" s="8">
        <v>226033012</v>
      </c>
      <c r="G905">
        <f>COUNTIF(IMDB_Movies!A:A,'4. Best directors'!A905)</f>
        <v>4</v>
      </c>
    </row>
    <row r="906" spans="1:7" x14ac:dyDescent="0.45">
      <c r="A906" s="2" t="s">
        <v>1272</v>
      </c>
      <c r="B906" s="8">
        <v>6.4</v>
      </c>
      <c r="C906" s="3">
        <v>2.6165274592291883E-4</v>
      </c>
      <c r="D906" s="8">
        <v>409</v>
      </c>
      <c r="E906" s="8">
        <v>6.4</v>
      </c>
      <c r="F906" s="8">
        <v>7036404</v>
      </c>
      <c r="G906">
        <f>COUNTIF(IMDB_Movies!A:A,'4. Best directors'!A906)</f>
        <v>1</v>
      </c>
    </row>
    <row r="907" spans="1:7" x14ac:dyDescent="0.45">
      <c r="A907" s="2" t="s">
        <v>2519</v>
      </c>
      <c r="B907" s="8">
        <v>6.4</v>
      </c>
      <c r="C907" s="3">
        <v>2.6165274592291883E-4</v>
      </c>
      <c r="D907" s="8">
        <v>409</v>
      </c>
      <c r="E907" s="8">
        <v>6.4</v>
      </c>
      <c r="F907" s="8">
        <v>-37715</v>
      </c>
      <c r="G907">
        <f>COUNTIF(IMDB_Movies!A:A,'4. Best directors'!A907)</f>
        <v>1</v>
      </c>
    </row>
    <row r="908" spans="1:7" x14ac:dyDescent="0.45">
      <c r="A908" s="2" t="s">
        <v>2464</v>
      </c>
      <c r="B908" s="8">
        <v>6.4</v>
      </c>
      <c r="C908" s="3">
        <v>2.6165274592291883E-4</v>
      </c>
      <c r="D908" s="8">
        <v>409</v>
      </c>
      <c r="E908" s="8">
        <v>6.4</v>
      </c>
      <c r="F908" s="8">
        <v>140470114</v>
      </c>
      <c r="G908">
        <f>COUNTIF(IMDB_Movies!A:A,'4. Best directors'!A908)</f>
        <v>1</v>
      </c>
    </row>
    <row r="909" spans="1:7" x14ac:dyDescent="0.45">
      <c r="A909" s="2" t="s">
        <v>2516</v>
      </c>
      <c r="B909" s="8">
        <v>6.4</v>
      </c>
      <c r="C909" s="3">
        <v>2.6165274592291883E-4</v>
      </c>
      <c r="D909" s="8">
        <v>409</v>
      </c>
      <c r="E909" s="8">
        <v>6.4</v>
      </c>
      <c r="F909" s="8">
        <v>48622</v>
      </c>
      <c r="G909">
        <f>COUNTIF(IMDB_Movies!A:A,'4. Best directors'!A909)</f>
        <v>1</v>
      </c>
    </row>
    <row r="910" spans="1:7" x14ac:dyDescent="0.45">
      <c r="A910" s="2" t="s">
        <v>2529</v>
      </c>
      <c r="B910" s="8">
        <v>6.4</v>
      </c>
      <c r="C910" s="3">
        <v>2.6165274592291883E-4</v>
      </c>
      <c r="D910" s="8">
        <v>409</v>
      </c>
      <c r="E910" s="8">
        <v>6.4</v>
      </c>
      <c r="F910" s="8">
        <v>2228241</v>
      </c>
      <c r="G910">
        <f>COUNTIF(IMDB_Movies!A:A,'4. Best directors'!A910)</f>
        <v>1</v>
      </c>
    </row>
    <row r="911" spans="1:7" x14ac:dyDescent="0.45">
      <c r="A911" s="2" t="s">
        <v>1504</v>
      </c>
      <c r="B911" s="8">
        <v>6.4</v>
      </c>
      <c r="C911" s="3">
        <v>2.6165274592291883E-4</v>
      </c>
      <c r="D911" s="8">
        <v>409</v>
      </c>
      <c r="E911" s="8">
        <v>6.4</v>
      </c>
      <c r="F911" s="8">
        <v>-1918374</v>
      </c>
      <c r="G911">
        <f>COUNTIF(IMDB_Movies!A:A,'4. Best directors'!A911)</f>
        <v>1</v>
      </c>
    </row>
    <row r="912" spans="1:7" x14ac:dyDescent="0.45">
      <c r="A912" s="2" t="s">
        <v>2250</v>
      </c>
      <c r="B912" s="8">
        <v>6.4</v>
      </c>
      <c r="C912" s="3">
        <v>2.6165274592291883E-4</v>
      </c>
      <c r="D912" s="8">
        <v>409</v>
      </c>
      <c r="E912" s="8">
        <v>6.4</v>
      </c>
      <c r="F912" s="8">
        <v>-1992320</v>
      </c>
      <c r="G912">
        <f>COUNTIF(IMDB_Movies!A:A,'4. Best directors'!A912)</f>
        <v>1</v>
      </c>
    </row>
    <row r="913" spans="1:7" x14ac:dyDescent="0.45">
      <c r="A913" s="2" t="s">
        <v>1840</v>
      </c>
      <c r="B913" s="8">
        <v>6.4</v>
      </c>
      <c r="C913" s="3">
        <v>2.6165274592291883E-4</v>
      </c>
      <c r="D913" s="8">
        <v>409</v>
      </c>
      <c r="E913" s="8">
        <v>6.4</v>
      </c>
      <c r="F913" s="8">
        <v>10331028</v>
      </c>
      <c r="G913">
        <f>COUNTIF(IMDB_Movies!A:A,'4. Best directors'!A913)</f>
        <v>1</v>
      </c>
    </row>
    <row r="914" spans="1:7" x14ac:dyDescent="0.45">
      <c r="A914" s="2" t="s">
        <v>1301</v>
      </c>
      <c r="B914" s="8">
        <v>6.4</v>
      </c>
      <c r="C914" s="3">
        <v>5.2330549184583766E-4</v>
      </c>
      <c r="D914" s="8">
        <v>341</v>
      </c>
      <c r="E914" s="8">
        <v>12.8</v>
      </c>
      <c r="F914" s="8">
        <v>-18008419</v>
      </c>
      <c r="G914">
        <f>COUNTIF(IMDB_Movies!A:A,'4. Best directors'!A914)</f>
        <v>2</v>
      </c>
    </row>
    <row r="915" spans="1:7" x14ac:dyDescent="0.45">
      <c r="A915" s="2" t="s">
        <v>2160</v>
      </c>
      <c r="B915" s="8">
        <v>6.4</v>
      </c>
      <c r="C915" s="3">
        <v>2.6165274592291883E-4</v>
      </c>
      <c r="D915" s="8">
        <v>409</v>
      </c>
      <c r="E915" s="8">
        <v>6.4</v>
      </c>
      <c r="F915" s="8">
        <v>-2288790</v>
      </c>
      <c r="G915">
        <f>COUNTIF(IMDB_Movies!A:A,'4. Best directors'!A915)</f>
        <v>1</v>
      </c>
    </row>
    <row r="916" spans="1:7" x14ac:dyDescent="0.45">
      <c r="A916" s="2" t="s">
        <v>2490</v>
      </c>
      <c r="B916" s="8">
        <v>6.4</v>
      </c>
      <c r="C916" s="3">
        <v>2.6165274592291883E-4</v>
      </c>
      <c r="D916" s="8">
        <v>409</v>
      </c>
      <c r="E916" s="8">
        <v>6.4</v>
      </c>
      <c r="F916" s="8">
        <v>-262699</v>
      </c>
      <c r="G916">
        <f>COUNTIF(IMDB_Movies!A:A,'4. Best directors'!A916)</f>
        <v>1</v>
      </c>
    </row>
    <row r="917" spans="1:7" x14ac:dyDescent="0.45">
      <c r="A917" s="2" t="s">
        <v>1887</v>
      </c>
      <c r="B917" s="8">
        <v>6.4</v>
      </c>
      <c r="C917" s="3">
        <v>2.6165274592291883E-4</v>
      </c>
      <c r="D917" s="8">
        <v>409</v>
      </c>
      <c r="E917" s="8">
        <v>6.4</v>
      </c>
      <c r="F917" s="8">
        <v>-10374831</v>
      </c>
      <c r="G917">
        <f>COUNTIF(IMDB_Movies!A:A,'4. Best directors'!A917)</f>
        <v>1</v>
      </c>
    </row>
    <row r="918" spans="1:7" x14ac:dyDescent="0.45">
      <c r="A918" s="2" t="s">
        <v>2062</v>
      </c>
      <c r="B918" s="8">
        <v>6.4</v>
      </c>
      <c r="C918" s="3">
        <v>2.6165274592291883E-4</v>
      </c>
      <c r="D918" s="8">
        <v>409</v>
      </c>
      <c r="E918" s="8">
        <v>6.4</v>
      </c>
      <c r="F918" s="8">
        <v>-6789304</v>
      </c>
      <c r="G918">
        <f>COUNTIF(IMDB_Movies!A:A,'4. Best directors'!A918)</f>
        <v>1</v>
      </c>
    </row>
    <row r="919" spans="1:7" x14ac:dyDescent="0.45">
      <c r="A919" s="2" t="s">
        <v>1486</v>
      </c>
      <c r="B919" s="8">
        <v>6.4</v>
      </c>
      <c r="C919" s="3">
        <v>2.6165274592291883E-4</v>
      </c>
      <c r="D919" s="8">
        <v>409</v>
      </c>
      <c r="E919" s="8">
        <v>6.4</v>
      </c>
      <c r="F919" s="8">
        <v>11584722</v>
      </c>
      <c r="G919">
        <f>COUNTIF(IMDB_Movies!A:A,'4. Best directors'!A919)</f>
        <v>1</v>
      </c>
    </row>
    <row r="920" spans="1:7" x14ac:dyDescent="0.45">
      <c r="A920" s="2" t="s">
        <v>1079</v>
      </c>
      <c r="B920" s="8">
        <v>6.4</v>
      </c>
      <c r="C920" s="3">
        <v>2.6165274592291883E-4</v>
      </c>
      <c r="D920" s="8">
        <v>409</v>
      </c>
      <c r="E920" s="8">
        <v>6.4</v>
      </c>
      <c r="F920" s="8">
        <v>-30517805</v>
      </c>
      <c r="G920">
        <f>COUNTIF(IMDB_Movies!A:A,'4. Best directors'!A920)</f>
        <v>1</v>
      </c>
    </row>
    <row r="921" spans="1:7" x14ac:dyDescent="0.45">
      <c r="A921" s="2" t="s">
        <v>1384</v>
      </c>
      <c r="B921" s="8">
        <v>6.4</v>
      </c>
      <c r="C921" s="3">
        <v>2.6165274592291883E-4</v>
      </c>
      <c r="D921" s="8">
        <v>409</v>
      </c>
      <c r="E921" s="8">
        <v>6.4</v>
      </c>
      <c r="F921" s="8">
        <v>-14885685</v>
      </c>
      <c r="G921">
        <f>COUNTIF(IMDB_Movies!A:A,'4. Best directors'!A921)</f>
        <v>1</v>
      </c>
    </row>
    <row r="922" spans="1:7" x14ac:dyDescent="0.45">
      <c r="A922" s="2" t="s">
        <v>1736</v>
      </c>
      <c r="B922" s="8">
        <v>6.4</v>
      </c>
      <c r="C922" s="3">
        <v>2.6165274592291883E-4</v>
      </c>
      <c r="D922" s="8">
        <v>409</v>
      </c>
      <c r="E922" s="8">
        <v>6.4</v>
      </c>
      <c r="F922" s="8">
        <v>-14386444</v>
      </c>
      <c r="G922">
        <f>COUNTIF(IMDB_Movies!A:A,'4. Best directors'!A922)</f>
        <v>1</v>
      </c>
    </row>
    <row r="923" spans="1:7" x14ac:dyDescent="0.45">
      <c r="A923" s="2" t="s">
        <v>201</v>
      </c>
      <c r="B923" s="8">
        <v>6.4</v>
      </c>
      <c r="C923" s="3">
        <v>2.6165274592291883E-4</v>
      </c>
      <c r="D923" s="8">
        <v>409</v>
      </c>
      <c r="E923" s="8">
        <v>6.4</v>
      </c>
      <c r="F923" s="8">
        <v>-104868170</v>
      </c>
      <c r="G923">
        <f>COUNTIF(IMDB_Movies!A:A,'4. Best directors'!A923)</f>
        <v>1</v>
      </c>
    </row>
    <row r="924" spans="1:7" x14ac:dyDescent="0.45">
      <c r="A924" s="2" t="s">
        <v>2283</v>
      </c>
      <c r="B924" s="8">
        <v>6.4</v>
      </c>
      <c r="C924" s="3">
        <v>2.6165274592291883E-4</v>
      </c>
      <c r="D924" s="8">
        <v>409</v>
      </c>
      <c r="E924" s="8">
        <v>6.4</v>
      </c>
      <c r="F924" s="8">
        <v>-2899325</v>
      </c>
      <c r="G924">
        <f>COUNTIF(IMDB_Movies!A:A,'4. Best directors'!A924)</f>
        <v>1</v>
      </c>
    </row>
    <row r="925" spans="1:7" x14ac:dyDescent="0.45">
      <c r="A925" s="2" t="s">
        <v>1155</v>
      </c>
      <c r="B925" s="8">
        <v>6.4</v>
      </c>
      <c r="C925" s="3">
        <v>5.2330549184583766E-4</v>
      </c>
      <c r="D925" s="8">
        <v>341</v>
      </c>
      <c r="E925" s="8">
        <v>12.8</v>
      </c>
      <c r="F925" s="8">
        <v>25843194</v>
      </c>
      <c r="G925">
        <f>COUNTIF(IMDB_Movies!A:A,'4. Best directors'!A925)</f>
        <v>2</v>
      </c>
    </row>
    <row r="926" spans="1:7" x14ac:dyDescent="0.45">
      <c r="A926" s="2" t="s">
        <v>1676</v>
      </c>
      <c r="B926" s="8">
        <v>6.4</v>
      </c>
      <c r="C926" s="3">
        <v>2.6165274592291883E-4</v>
      </c>
      <c r="D926" s="8">
        <v>409</v>
      </c>
      <c r="E926" s="8">
        <v>6.4</v>
      </c>
      <c r="F926" s="8">
        <v>37322273</v>
      </c>
      <c r="G926">
        <f>COUNTIF(IMDB_Movies!A:A,'4. Best directors'!A926)</f>
        <v>1</v>
      </c>
    </row>
    <row r="927" spans="1:7" x14ac:dyDescent="0.45">
      <c r="A927" s="2" t="s">
        <v>2015</v>
      </c>
      <c r="B927" s="8">
        <v>6.4</v>
      </c>
      <c r="C927" s="3">
        <v>5.2330549184583766E-4</v>
      </c>
      <c r="D927" s="8">
        <v>341</v>
      </c>
      <c r="E927" s="8">
        <v>12.8</v>
      </c>
      <c r="F927" s="8">
        <v>-7309405</v>
      </c>
      <c r="G927">
        <f>COUNTIF(IMDB_Movies!A:A,'4. Best directors'!A927)</f>
        <v>2</v>
      </c>
    </row>
    <row r="928" spans="1:7" x14ac:dyDescent="0.45">
      <c r="A928" s="2" t="s">
        <v>557</v>
      </c>
      <c r="B928" s="8">
        <v>6.4</v>
      </c>
      <c r="C928" s="3">
        <v>2.6165274592291883E-4</v>
      </c>
      <c r="D928" s="8">
        <v>409</v>
      </c>
      <c r="E928" s="8">
        <v>6.4</v>
      </c>
      <c r="F928" s="8">
        <v>262029560</v>
      </c>
      <c r="G928">
        <f>COUNTIF(IMDB_Movies!A:A,'4. Best directors'!A928)</f>
        <v>1</v>
      </c>
    </row>
    <row r="929" spans="1:7" x14ac:dyDescent="0.45">
      <c r="A929" s="2" t="s">
        <v>31</v>
      </c>
      <c r="B929" s="8">
        <v>6.4</v>
      </c>
      <c r="C929" s="3">
        <v>5.2330549184583766E-4</v>
      </c>
      <c r="D929" s="8">
        <v>341</v>
      </c>
      <c r="E929" s="8">
        <v>12.8</v>
      </c>
      <c r="F929" s="8">
        <v>-21528886</v>
      </c>
      <c r="G929">
        <f>COUNTIF(IMDB_Movies!A:A,'4. Best directors'!A929)</f>
        <v>2</v>
      </c>
    </row>
    <row r="930" spans="1:7" x14ac:dyDescent="0.45">
      <c r="A930" s="2" t="s">
        <v>598</v>
      </c>
      <c r="B930" s="8">
        <v>6.4</v>
      </c>
      <c r="C930" s="3">
        <v>2.6165274592291883E-4</v>
      </c>
      <c r="D930" s="8">
        <v>409</v>
      </c>
      <c r="E930" s="8">
        <v>6.4</v>
      </c>
      <c r="F930" s="8">
        <v>-7678961</v>
      </c>
      <c r="G930">
        <f>COUNTIF(IMDB_Movies!A:A,'4. Best directors'!A930)</f>
        <v>1</v>
      </c>
    </row>
    <row r="931" spans="1:7" x14ac:dyDescent="0.45">
      <c r="A931" s="2" t="s">
        <v>1568</v>
      </c>
      <c r="B931" s="8">
        <v>6.4</v>
      </c>
      <c r="C931" s="3">
        <v>2.6165274592291883E-4</v>
      </c>
      <c r="D931" s="8">
        <v>409</v>
      </c>
      <c r="E931" s="8">
        <v>6.4</v>
      </c>
      <c r="F931" s="8">
        <v>-60918</v>
      </c>
      <c r="G931">
        <f>COUNTIF(IMDB_Movies!A:A,'4. Best directors'!A931)</f>
        <v>1</v>
      </c>
    </row>
    <row r="932" spans="1:7" x14ac:dyDescent="0.45">
      <c r="A932" s="2" t="s">
        <v>1880</v>
      </c>
      <c r="B932" s="8">
        <v>6.4</v>
      </c>
      <c r="C932" s="3">
        <v>2.6165274592291883E-4</v>
      </c>
      <c r="D932" s="8">
        <v>409</v>
      </c>
      <c r="E932" s="8">
        <v>6.4</v>
      </c>
      <c r="F932" s="8">
        <v>-14600121</v>
      </c>
      <c r="G932">
        <f>COUNTIF(IMDB_Movies!A:A,'4. Best directors'!A932)</f>
        <v>1</v>
      </c>
    </row>
    <row r="933" spans="1:7" x14ac:dyDescent="0.45">
      <c r="A933" s="2" t="s">
        <v>613</v>
      </c>
      <c r="B933" s="8">
        <v>6.4</v>
      </c>
      <c r="C933" s="3">
        <v>2.6165274592291883E-4</v>
      </c>
      <c r="D933" s="8">
        <v>409</v>
      </c>
      <c r="E933" s="8">
        <v>6.4</v>
      </c>
      <c r="F933" s="8">
        <v>50471320</v>
      </c>
      <c r="G933">
        <f>COUNTIF(IMDB_Movies!A:A,'4. Best directors'!A933)</f>
        <v>1</v>
      </c>
    </row>
    <row r="934" spans="1:7" x14ac:dyDescent="0.45">
      <c r="A934" s="2" t="s">
        <v>2445</v>
      </c>
      <c r="B934" s="8">
        <v>6.4</v>
      </c>
      <c r="C934" s="3">
        <v>2.6165274592291883E-4</v>
      </c>
      <c r="D934" s="8">
        <v>409</v>
      </c>
      <c r="E934" s="8">
        <v>6.4</v>
      </c>
      <c r="F934" s="8">
        <v>-893357</v>
      </c>
      <c r="G934">
        <f>COUNTIF(IMDB_Movies!A:A,'4. Best directors'!A934)</f>
        <v>1</v>
      </c>
    </row>
    <row r="935" spans="1:7" x14ac:dyDescent="0.45">
      <c r="A935" s="2" t="s">
        <v>1701</v>
      </c>
      <c r="B935" s="8">
        <v>6.4</v>
      </c>
      <c r="C935" s="3">
        <v>2.6165274592291883E-4</v>
      </c>
      <c r="D935" s="8">
        <v>409</v>
      </c>
      <c r="E935" s="8">
        <v>6.4</v>
      </c>
      <c r="F935" s="8">
        <v>5566327</v>
      </c>
      <c r="G935">
        <f>COUNTIF(IMDB_Movies!A:A,'4. Best directors'!A935)</f>
        <v>1</v>
      </c>
    </row>
    <row r="936" spans="1:7" x14ac:dyDescent="0.45">
      <c r="A936" s="2" t="s">
        <v>1753</v>
      </c>
      <c r="B936" s="8">
        <v>6.4</v>
      </c>
      <c r="C936" s="3">
        <v>1.0466109836916753E-3</v>
      </c>
      <c r="D936" s="8">
        <v>196</v>
      </c>
      <c r="E936" s="8">
        <v>25.6</v>
      </c>
      <c r="F936" s="8">
        <v>55131409</v>
      </c>
      <c r="G936">
        <f>COUNTIF(IMDB_Movies!A:A,'4. Best directors'!A936)</f>
        <v>4</v>
      </c>
    </row>
    <row r="937" spans="1:7" x14ac:dyDescent="0.45">
      <c r="A937" s="2" t="s">
        <v>2020</v>
      </c>
      <c r="B937" s="8">
        <v>6.4</v>
      </c>
      <c r="C937" s="3">
        <v>2.6165274592291883E-4</v>
      </c>
      <c r="D937" s="8">
        <v>409</v>
      </c>
      <c r="E937" s="8">
        <v>6.4</v>
      </c>
      <c r="F937" s="8">
        <v>-7946519</v>
      </c>
      <c r="G937">
        <f>COUNTIF(IMDB_Movies!A:A,'4. Best directors'!A937)</f>
        <v>1</v>
      </c>
    </row>
    <row r="938" spans="1:7" x14ac:dyDescent="0.45">
      <c r="A938" s="2" t="s">
        <v>1628</v>
      </c>
      <c r="B938" s="8">
        <v>6.4</v>
      </c>
      <c r="C938" s="3">
        <v>2.6165274592291883E-4</v>
      </c>
      <c r="D938" s="8">
        <v>409</v>
      </c>
      <c r="E938" s="8">
        <v>6.4</v>
      </c>
      <c r="F938" s="8">
        <v>-15000000</v>
      </c>
      <c r="G938">
        <f>COUNTIF(IMDB_Movies!A:A,'4. Best directors'!A938)</f>
        <v>1</v>
      </c>
    </row>
    <row r="939" spans="1:7" x14ac:dyDescent="0.45">
      <c r="A939" s="2" t="s">
        <v>789</v>
      </c>
      <c r="B939" s="8">
        <v>6.4</v>
      </c>
      <c r="C939" s="3">
        <v>2.6165274592291883E-4</v>
      </c>
      <c r="D939" s="8">
        <v>409</v>
      </c>
      <c r="E939" s="8">
        <v>6.4</v>
      </c>
      <c r="F939" s="8">
        <v>-15559345</v>
      </c>
      <c r="G939">
        <f>COUNTIF(IMDB_Movies!A:A,'4. Best directors'!A939)</f>
        <v>1</v>
      </c>
    </row>
    <row r="940" spans="1:7" x14ac:dyDescent="0.45">
      <c r="A940" s="2" t="s">
        <v>939</v>
      </c>
      <c r="B940" s="8">
        <v>6.4</v>
      </c>
      <c r="C940" s="3">
        <v>2.6165274592291883E-4</v>
      </c>
      <c r="D940" s="8">
        <v>409</v>
      </c>
      <c r="E940" s="8">
        <v>6.4</v>
      </c>
      <c r="F940" s="8">
        <v>-25622273</v>
      </c>
      <c r="G940">
        <f>COUNTIF(IMDB_Movies!A:A,'4. Best directors'!A940)</f>
        <v>1</v>
      </c>
    </row>
    <row r="941" spans="1:7" x14ac:dyDescent="0.45">
      <c r="A941" s="2" t="s">
        <v>708</v>
      </c>
      <c r="B941" s="8">
        <v>6.4</v>
      </c>
      <c r="C941" s="3">
        <v>5.2330549184583766E-4</v>
      </c>
      <c r="D941" s="8">
        <v>341</v>
      </c>
      <c r="E941" s="8">
        <v>12.8</v>
      </c>
      <c r="F941" s="8">
        <v>-3130121</v>
      </c>
      <c r="G941">
        <f>COUNTIF(IMDB_Movies!A:A,'4. Best directors'!A941)</f>
        <v>2</v>
      </c>
    </row>
    <row r="942" spans="1:7" x14ac:dyDescent="0.45">
      <c r="A942" s="2" t="s">
        <v>1405</v>
      </c>
      <c r="B942" s="8">
        <v>6.3999999999999995</v>
      </c>
      <c r="C942" s="3">
        <v>7.8495823776875649E-4</v>
      </c>
      <c r="D942" s="8">
        <v>270</v>
      </c>
      <c r="E942" s="8">
        <v>19.2</v>
      </c>
      <c r="F942" s="8">
        <v>-34900506</v>
      </c>
      <c r="G942">
        <f>COUNTIF(IMDB_Movies!A:A,'4. Best directors'!A942)</f>
        <v>3</v>
      </c>
    </row>
    <row r="943" spans="1:7" x14ac:dyDescent="0.45">
      <c r="A943" s="2" t="s">
        <v>503</v>
      </c>
      <c r="B943" s="8">
        <v>6.3999999999999995</v>
      </c>
      <c r="C943" s="3">
        <v>1.569916475537513E-3</v>
      </c>
      <c r="D943" s="8">
        <v>98</v>
      </c>
      <c r="E943" s="8">
        <v>38.4</v>
      </c>
      <c r="F943" s="8">
        <v>120044641</v>
      </c>
      <c r="G943">
        <f>COUNTIF(IMDB_Movies!A:A,'4. Best directors'!A943)</f>
        <v>6</v>
      </c>
    </row>
    <row r="944" spans="1:7" x14ac:dyDescent="0.45">
      <c r="A944" s="2" t="s">
        <v>1373</v>
      </c>
      <c r="B944" s="8">
        <v>6.3999999999999995</v>
      </c>
      <c r="C944" s="3">
        <v>7.8495823776875649E-4</v>
      </c>
      <c r="D944" s="8">
        <v>270</v>
      </c>
      <c r="E944" s="8">
        <v>19.2</v>
      </c>
      <c r="F944" s="8">
        <v>-21453021</v>
      </c>
      <c r="G944">
        <f>COUNTIF(IMDB_Movies!A:A,'4. Best directors'!A944)</f>
        <v>3</v>
      </c>
    </row>
    <row r="945" spans="1:7" x14ac:dyDescent="0.45">
      <c r="A945" s="2" t="s">
        <v>460</v>
      </c>
      <c r="B945" s="8">
        <v>6.3999999999999995</v>
      </c>
      <c r="C945" s="3">
        <v>7.8495823776875649E-4</v>
      </c>
      <c r="D945" s="8">
        <v>270</v>
      </c>
      <c r="E945" s="8">
        <v>19.2</v>
      </c>
      <c r="F945" s="8">
        <v>50224298</v>
      </c>
      <c r="G945">
        <f>COUNTIF(IMDB_Movies!A:A,'4. Best directors'!A945)</f>
        <v>3</v>
      </c>
    </row>
    <row r="946" spans="1:7" x14ac:dyDescent="0.45">
      <c r="A946" s="2" t="s">
        <v>2220</v>
      </c>
      <c r="B946" s="8">
        <v>6.3666666666666671</v>
      </c>
      <c r="C946" s="3">
        <v>7.8086991361371095E-4</v>
      </c>
      <c r="D946" s="8">
        <v>271</v>
      </c>
      <c r="E946" s="8">
        <v>19.100000000000001</v>
      </c>
      <c r="F946" s="8">
        <v>16166403</v>
      </c>
      <c r="G946">
        <f>COUNTIF(IMDB_Movies!A:A,'4. Best directors'!A946)</f>
        <v>3</v>
      </c>
    </row>
    <row r="947" spans="1:7" x14ac:dyDescent="0.45">
      <c r="A947" s="2" t="s">
        <v>948</v>
      </c>
      <c r="B947" s="8">
        <v>6.3666666666666671</v>
      </c>
      <c r="C947" s="3">
        <v>7.8086991361371095E-4</v>
      </c>
      <c r="D947" s="8">
        <v>271</v>
      </c>
      <c r="E947" s="8">
        <v>19.100000000000001</v>
      </c>
      <c r="F947" s="8">
        <v>95075037</v>
      </c>
      <c r="G947">
        <f>COUNTIF(IMDB_Movies!A:A,'4. Best directors'!A947)</f>
        <v>3</v>
      </c>
    </row>
    <row r="948" spans="1:7" x14ac:dyDescent="0.45">
      <c r="A948" s="2" t="s">
        <v>1288</v>
      </c>
      <c r="B948" s="8">
        <v>6.3666666666666671</v>
      </c>
      <c r="C948" s="3">
        <v>7.8086991361371095E-4</v>
      </c>
      <c r="D948" s="8">
        <v>271</v>
      </c>
      <c r="E948" s="8">
        <v>19.100000000000001</v>
      </c>
      <c r="F948" s="8">
        <v>14642273</v>
      </c>
      <c r="G948">
        <f>COUNTIF(IMDB_Movies!A:A,'4. Best directors'!A948)</f>
        <v>3</v>
      </c>
    </row>
    <row r="949" spans="1:7" x14ac:dyDescent="0.45">
      <c r="A949" s="2" t="s">
        <v>962</v>
      </c>
      <c r="B949" s="8">
        <v>6.3666666666666671</v>
      </c>
      <c r="C949" s="3">
        <v>7.8086991361371095E-4</v>
      </c>
      <c r="D949" s="8">
        <v>271</v>
      </c>
      <c r="E949" s="8">
        <v>19.100000000000001</v>
      </c>
      <c r="F949" s="8">
        <v>76224785</v>
      </c>
      <c r="G949">
        <f>COUNTIF(IMDB_Movies!A:A,'4. Best directors'!A949)</f>
        <v>3</v>
      </c>
    </row>
    <row r="950" spans="1:7" x14ac:dyDescent="0.45">
      <c r="A950" s="2" t="s">
        <v>397</v>
      </c>
      <c r="B950" s="8">
        <v>6.3666666666666671</v>
      </c>
      <c r="C950" s="3">
        <v>7.8086991361371095E-4</v>
      </c>
      <c r="D950" s="8">
        <v>271</v>
      </c>
      <c r="E950" s="8">
        <v>19.100000000000001</v>
      </c>
      <c r="F950" s="8">
        <v>25372335</v>
      </c>
      <c r="G950">
        <f>COUNTIF(IMDB_Movies!A:A,'4. Best directors'!A950)</f>
        <v>3</v>
      </c>
    </row>
    <row r="951" spans="1:7" x14ac:dyDescent="0.45">
      <c r="A951" s="2" t="s">
        <v>1889</v>
      </c>
      <c r="B951" s="8">
        <v>6.35</v>
      </c>
      <c r="C951" s="3">
        <v>1.038434335381584E-3</v>
      </c>
      <c r="D951" s="8">
        <v>197</v>
      </c>
      <c r="E951" s="8">
        <v>25.4</v>
      </c>
      <c r="F951" s="8">
        <v>198085939</v>
      </c>
      <c r="G951">
        <f>COUNTIF(IMDB_Movies!A:A,'4. Best directors'!A951)</f>
        <v>4</v>
      </c>
    </row>
    <row r="952" spans="1:7" x14ac:dyDescent="0.45">
      <c r="A952" s="2" t="s">
        <v>804</v>
      </c>
      <c r="B952" s="8">
        <v>6.35</v>
      </c>
      <c r="C952" s="3">
        <v>5.1921716769079201E-4</v>
      </c>
      <c r="D952" s="8">
        <v>342</v>
      </c>
      <c r="E952" s="8">
        <v>12.7</v>
      </c>
      <c r="F952" s="8">
        <v>108663646</v>
      </c>
      <c r="G952">
        <f>COUNTIF(IMDB_Movies!A:A,'4. Best directors'!A952)</f>
        <v>2</v>
      </c>
    </row>
    <row r="953" spans="1:7" x14ac:dyDescent="0.45">
      <c r="A953" s="2" t="s">
        <v>2170</v>
      </c>
      <c r="B953" s="8">
        <v>6.35</v>
      </c>
      <c r="C953" s="3">
        <v>5.1921716769079201E-4</v>
      </c>
      <c r="D953" s="8">
        <v>342</v>
      </c>
      <c r="E953" s="8">
        <v>12.7</v>
      </c>
      <c r="F953" s="8">
        <v>-2066812</v>
      </c>
      <c r="G953">
        <f>COUNTIF(IMDB_Movies!A:A,'4. Best directors'!A953)</f>
        <v>2</v>
      </c>
    </row>
    <row r="954" spans="1:7" x14ac:dyDescent="0.45">
      <c r="A954" s="2" t="s">
        <v>189</v>
      </c>
      <c r="B954" s="8">
        <v>6.35</v>
      </c>
      <c r="C954" s="3">
        <v>5.1921716769079201E-4</v>
      </c>
      <c r="D954" s="8">
        <v>342</v>
      </c>
      <c r="E954" s="8">
        <v>12.7</v>
      </c>
      <c r="F954" s="8">
        <v>-4919980</v>
      </c>
      <c r="G954">
        <f>COUNTIF(IMDB_Movies!A:A,'4. Best directors'!A954)</f>
        <v>2</v>
      </c>
    </row>
    <row r="955" spans="1:7" x14ac:dyDescent="0.45">
      <c r="A955" s="2" t="s">
        <v>686</v>
      </c>
      <c r="B955" s="8">
        <v>6.35</v>
      </c>
      <c r="C955" s="3">
        <v>5.1921716769079201E-4</v>
      </c>
      <c r="D955" s="8">
        <v>342</v>
      </c>
      <c r="E955" s="8">
        <v>12.7</v>
      </c>
      <c r="F955" s="8">
        <v>-51075641</v>
      </c>
      <c r="G955">
        <f>COUNTIF(IMDB_Movies!A:A,'4. Best directors'!A955)</f>
        <v>2</v>
      </c>
    </row>
    <row r="956" spans="1:7" x14ac:dyDescent="0.45">
      <c r="A956" s="2" t="s">
        <v>233</v>
      </c>
      <c r="B956" s="8">
        <v>6.3499999999999988</v>
      </c>
      <c r="C956" s="3">
        <v>1.557651503072376E-3</v>
      </c>
      <c r="D956" s="8">
        <v>99</v>
      </c>
      <c r="E956" s="8">
        <v>38.099999999999994</v>
      </c>
      <c r="F956" s="8">
        <v>-28934252</v>
      </c>
      <c r="G956">
        <f>COUNTIF(IMDB_Movies!A:A,'4. Best directors'!A956)</f>
        <v>6</v>
      </c>
    </row>
    <row r="957" spans="1:7" x14ac:dyDescent="0.45">
      <c r="A957" s="2" t="s">
        <v>243</v>
      </c>
      <c r="B957" s="8">
        <v>6.3416666666666659</v>
      </c>
      <c r="C957" s="3">
        <v>3.1112146819897066E-3</v>
      </c>
      <c r="D957" s="8">
        <v>19</v>
      </c>
      <c r="E957" s="8">
        <v>76.099999999999994</v>
      </c>
      <c r="F957" s="8">
        <v>165976101</v>
      </c>
      <c r="G957">
        <f>COUNTIF(IMDB_Movies!A:A,'4. Best directors'!A957)</f>
        <v>12</v>
      </c>
    </row>
    <row r="958" spans="1:7" x14ac:dyDescent="0.45">
      <c r="A958" s="2" t="s">
        <v>389</v>
      </c>
      <c r="B958" s="8">
        <v>6.3400000000000007</v>
      </c>
      <c r="C958" s="3">
        <v>1.2959987571494575E-3</v>
      </c>
      <c r="D958" s="8">
        <v>138</v>
      </c>
      <c r="E958" s="8">
        <v>31.700000000000003</v>
      </c>
      <c r="F958" s="8">
        <v>-4199891</v>
      </c>
      <c r="G958">
        <f>COUNTIF(IMDB_Movies!A:A,'4. Best directors'!A958)</f>
        <v>5</v>
      </c>
    </row>
    <row r="959" spans="1:7" x14ac:dyDescent="0.45">
      <c r="A959" s="2" t="s">
        <v>1787</v>
      </c>
      <c r="B959" s="8">
        <v>6.333333333333333</v>
      </c>
      <c r="C959" s="3">
        <v>7.767815894586653E-4</v>
      </c>
      <c r="D959" s="8">
        <v>272</v>
      </c>
      <c r="E959" s="8">
        <v>19</v>
      </c>
      <c r="F959" s="8">
        <v>-13671198</v>
      </c>
      <c r="G959">
        <f>COUNTIF(IMDB_Movies!A:A,'4. Best directors'!A959)</f>
        <v>3</v>
      </c>
    </row>
    <row r="960" spans="1:7" x14ac:dyDescent="0.45">
      <c r="A960" s="2" t="s">
        <v>1343</v>
      </c>
      <c r="B960" s="8">
        <v>6.333333333333333</v>
      </c>
      <c r="C960" s="3">
        <v>7.767815894586653E-4</v>
      </c>
      <c r="D960" s="8">
        <v>272</v>
      </c>
      <c r="E960" s="8">
        <v>19</v>
      </c>
      <c r="F960" s="8">
        <v>36669003</v>
      </c>
      <c r="G960">
        <f>COUNTIF(IMDB_Movies!A:A,'4. Best directors'!A960)</f>
        <v>3</v>
      </c>
    </row>
    <row r="961" spans="1:7" x14ac:dyDescent="0.45">
      <c r="A961" s="2" t="s">
        <v>168</v>
      </c>
      <c r="B961" s="8">
        <v>6.3249999999999993</v>
      </c>
      <c r="C961" s="3">
        <v>1.0343460112265384E-3</v>
      </c>
      <c r="D961" s="8">
        <v>199</v>
      </c>
      <c r="E961" s="8">
        <v>25.299999999999997</v>
      </c>
      <c r="F961" s="8">
        <v>4027157</v>
      </c>
      <c r="G961">
        <f>COUNTIF(IMDB_Movies!A:A,'4. Best directors'!A961)</f>
        <v>4</v>
      </c>
    </row>
    <row r="962" spans="1:7" x14ac:dyDescent="0.45">
      <c r="A962" s="2" t="s">
        <v>143</v>
      </c>
      <c r="B962" s="8">
        <v>6.3199999999999994</v>
      </c>
      <c r="C962" s="3">
        <v>1.2919104329944117E-3</v>
      </c>
      <c r="D962" s="8">
        <v>139</v>
      </c>
      <c r="E962" s="8">
        <v>31.599999999999998</v>
      </c>
      <c r="F962" s="8">
        <v>-92200534</v>
      </c>
      <c r="G962">
        <f>COUNTIF(IMDB_Movies!A:A,'4. Best directors'!A962)</f>
        <v>5</v>
      </c>
    </row>
    <row r="963" spans="1:7" x14ac:dyDescent="0.45">
      <c r="A963" s="2" t="s">
        <v>100</v>
      </c>
      <c r="B963" s="8">
        <v>6.3142857142857149</v>
      </c>
      <c r="C963" s="3">
        <v>1.8070392765301582E-3</v>
      </c>
      <c r="D963" s="8">
        <v>79</v>
      </c>
      <c r="E963" s="8">
        <v>44.2</v>
      </c>
      <c r="F963" s="8">
        <v>413339768</v>
      </c>
      <c r="G963">
        <f>COUNTIF(IMDB_Movies!A:A,'4. Best directors'!A963)</f>
        <v>7</v>
      </c>
    </row>
    <row r="964" spans="1:7" x14ac:dyDescent="0.45">
      <c r="A964" s="2" t="s">
        <v>1811</v>
      </c>
      <c r="B964" s="8">
        <v>6.3000000000000007</v>
      </c>
      <c r="C964" s="3">
        <v>5.1512884353574647E-4</v>
      </c>
      <c r="D964" s="8">
        <v>343</v>
      </c>
      <c r="E964" s="8">
        <v>12.600000000000001</v>
      </c>
      <c r="F964" s="8">
        <v>-19305764</v>
      </c>
      <c r="G964">
        <f>COUNTIF(IMDB_Movies!A:A,'4. Best directors'!A964)</f>
        <v>2</v>
      </c>
    </row>
    <row r="965" spans="1:7" x14ac:dyDescent="0.45">
      <c r="A965" s="2" t="s">
        <v>1170</v>
      </c>
      <c r="B965" s="8">
        <v>6.3000000000000007</v>
      </c>
      <c r="C965" s="3">
        <v>5.1512884353574647E-4</v>
      </c>
      <c r="D965" s="8">
        <v>343</v>
      </c>
      <c r="E965" s="8">
        <v>12.600000000000001</v>
      </c>
      <c r="F965" s="8">
        <v>92338949</v>
      </c>
      <c r="G965">
        <f>COUNTIF(IMDB_Movies!A:A,'4. Best directors'!A965)</f>
        <v>2</v>
      </c>
    </row>
    <row r="966" spans="1:7" x14ac:dyDescent="0.45">
      <c r="A966" s="2" t="s">
        <v>418</v>
      </c>
      <c r="B966" s="8">
        <v>6.3000000000000007</v>
      </c>
      <c r="C966" s="3">
        <v>5.1512884353574647E-4</v>
      </c>
      <c r="D966" s="8">
        <v>343</v>
      </c>
      <c r="E966" s="8">
        <v>12.600000000000001</v>
      </c>
      <c r="F966" s="8">
        <v>-2844828</v>
      </c>
      <c r="G966">
        <f>COUNTIF(IMDB_Movies!A:A,'4. Best directors'!A966)</f>
        <v>2</v>
      </c>
    </row>
    <row r="967" spans="1:7" x14ac:dyDescent="0.45">
      <c r="A967" s="2" t="s">
        <v>1462</v>
      </c>
      <c r="B967" s="8">
        <v>6.3000000000000007</v>
      </c>
      <c r="C967" s="3">
        <v>5.1512884353574647E-4</v>
      </c>
      <c r="D967" s="8">
        <v>343</v>
      </c>
      <c r="E967" s="8">
        <v>12.600000000000001</v>
      </c>
      <c r="F967" s="8">
        <v>48137072</v>
      </c>
      <c r="G967">
        <f>COUNTIF(IMDB_Movies!A:A,'4. Best directors'!A967)</f>
        <v>2</v>
      </c>
    </row>
    <row r="968" spans="1:7" x14ac:dyDescent="0.45">
      <c r="A968" s="2" t="s">
        <v>116</v>
      </c>
      <c r="B968" s="8">
        <v>6.3</v>
      </c>
      <c r="C968" s="3">
        <v>2.5756442176787323E-4</v>
      </c>
      <c r="D968" s="8">
        <v>410</v>
      </c>
      <c r="E968" s="8">
        <v>6.3</v>
      </c>
      <c r="F968" s="8">
        <v>-136702695</v>
      </c>
      <c r="G968">
        <f>COUNTIF(IMDB_Movies!A:A,'4. Best directors'!A968)</f>
        <v>1</v>
      </c>
    </row>
    <row r="969" spans="1:7" x14ac:dyDescent="0.45">
      <c r="A969" s="2" t="s">
        <v>2457</v>
      </c>
      <c r="B969" s="8">
        <v>6.3</v>
      </c>
      <c r="C969" s="3">
        <v>2.5756442176787323E-4</v>
      </c>
      <c r="D969" s="8">
        <v>410</v>
      </c>
      <c r="E969" s="8">
        <v>6.3</v>
      </c>
      <c r="F969" s="8">
        <v>-473703</v>
      </c>
      <c r="G969">
        <f>COUNTIF(IMDB_Movies!A:A,'4. Best directors'!A969)</f>
        <v>1</v>
      </c>
    </row>
    <row r="970" spans="1:7" x14ac:dyDescent="0.45">
      <c r="A970" s="2" t="s">
        <v>1871</v>
      </c>
      <c r="B970" s="8">
        <v>6.3</v>
      </c>
      <c r="C970" s="3">
        <v>2.5756442176787323E-4</v>
      </c>
      <c r="D970" s="8">
        <v>410</v>
      </c>
      <c r="E970" s="8">
        <v>6.3</v>
      </c>
      <c r="F970" s="8">
        <v>2903262</v>
      </c>
      <c r="G970">
        <f>COUNTIF(IMDB_Movies!A:A,'4. Best directors'!A970)</f>
        <v>1</v>
      </c>
    </row>
    <row r="971" spans="1:7" x14ac:dyDescent="0.45">
      <c r="A971" s="2" t="s">
        <v>416</v>
      </c>
      <c r="B971" s="8">
        <v>6.3</v>
      </c>
      <c r="C971" s="3">
        <v>5.1512884353574647E-4</v>
      </c>
      <c r="D971" s="8">
        <v>344</v>
      </c>
      <c r="E971" s="8">
        <v>12.6</v>
      </c>
      <c r="F971" s="8">
        <v>12645221</v>
      </c>
      <c r="G971">
        <f>COUNTIF(IMDB_Movies!A:A,'4. Best directors'!A971)</f>
        <v>2</v>
      </c>
    </row>
    <row r="972" spans="1:7" x14ac:dyDescent="0.45">
      <c r="A972" s="2" t="s">
        <v>1734</v>
      </c>
      <c r="B972" s="8">
        <v>6.3</v>
      </c>
      <c r="C972" s="3">
        <v>2.5756442176787323E-4</v>
      </c>
      <c r="D972" s="8">
        <v>410</v>
      </c>
      <c r="E972" s="8">
        <v>6.3</v>
      </c>
      <c r="F972" s="8">
        <v>-13045798</v>
      </c>
      <c r="G972">
        <f>COUNTIF(IMDB_Movies!A:A,'4. Best directors'!A972)</f>
        <v>1</v>
      </c>
    </row>
    <row r="973" spans="1:7" x14ac:dyDescent="0.45">
      <c r="A973" s="2" t="s">
        <v>558</v>
      </c>
      <c r="B973" s="8">
        <v>6.3</v>
      </c>
      <c r="C973" s="3">
        <v>2.5756442176787323E-4</v>
      </c>
      <c r="D973" s="8">
        <v>410</v>
      </c>
      <c r="E973" s="8">
        <v>6.3</v>
      </c>
      <c r="F973" s="8">
        <v>34225164</v>
      </c>
      <c r="G973">
        <f>COUNTIF(IMDB_Movies!A:A,'4. Best directors'!A973)</f>
        <v>1</v>
      </c>
    </row>
    <row r="974" spans="1:7" x14ac:dyDescent="0.45">
      <c r="A974" s="2" t="s">
        <v>985</v>
      </c>
      <c r="B974" s="8">
        <v>6.3</v>
      </c>
      <c r="C974" s="3">
        <v>2.5756442176787323E-4</v>
      </c>
      <c r="D974" s="8">
        <v>410</v>
      </c>
      <c r="E974" s="8">
        <v>6.3</v>
      </c>
      <c r="F974" s="8">
        <v>-1326934</v>
      </c>
      <c r="G974">
        <f>COUNTIF(IMDB_Movies!A:A,'4. Best directors'!A974)</f>
        <v>1</v>
      </c>
    </row>
    <row r="975" spans="1:7" x14ac:dyDescent="0.45">
      <c r="A975" s="2" t="s">
        <v>2085</v>
      </c>
      <c r="B975" s="8">
        <v>6.3</v>
      </c>
      <c r="C975" s="3">
        <v>2.5756442176787323E-4</v>
      </c>
      <c r="D975" s="8">
        <v>410</v>
      </c>
      <c r="E975" s="8">
        <v>6.3</v>
      </c>
      <c r="F975" s="8">
        <v>21457409</v>
      </c>
      <c r="G975">
        <f>COUNTIF(IMDB_Movies!A:A,'4. Best directors'!A975)</f>
        <v>1</v>
      </c>
    </row>
    <row r="976" spans="1:7" x14ac:dyDescent="0.45">
      <c r="A976" s="2" t="s">
        <v>2272</v>
      </c>
      <c r="B976" s="8">
        <v>6.3</v>
      </c>
      <c r="C976" s="3">
        <v>2.5756442176787323E-4</v>
      </c>
      <c r="D976" s="8">
        <v>410</v>
      </c>
      <c r="E976" s="8">
        <v>6.3</v>
      </c>
      <c r="F976" s="8">
        <v>-651422</v>
      </c>
      <c r="G976">
        <f>COUNTIF(IMDB_Movies!A:A,'4. Best directors'!A976)</f>
        <v>1</v>
      </c>
    </row>
    <row r="977" spans="1:7" x14ac:dyDescent="0.45">
      <c r="A977" s="2" t="s">
        <v>2054</v>
      </c>
      <c r="B977" s="8">
        <v>6.3</v>
      </c>
      <c r="C977" s="3">
        <v>2.5756442176787323E-4</v>
      </c>
      <c r="D977" s="8">
        <v>410</v>
      </c>
      <c r="E977" s="8">
        <v>6.3</v>
      </c>
      <c r="F977" s="8">
        <v>-8000000</v>
      </c>
      <c r="G977">
        <f>COUNTIF(IMDB_Movies!A:A,'4. Best directors'!A977)</f>
        <v>1</v>
      </c>
    </row>
    <row r="978" spans="1:7" x14ac:dyDescent="0.45">
      <c r="A978" s="2" t="s">
        <v>1769</v>
      </c>
      <c r="B978" s="8">
        <v>6.3</v>
      </c>
      <c r="C978" s="3">
        <v>5.1512884353574647E-4</v>
      </c>
      <c r="D978" s="8">
        <v>344</v>
      </c>
      <c r="E978" s="8">
        <v>12.6</v>
      </c>
      <c r="F978" s="8">
        <v>42954539</v>
      </c>
      <c r="G978">
        <f>COUNTIF(IMDB_Movies!A:A,'4. Best directors'!A978)</f>
        <v>2</v>
      </c>
    </row>
    <row r="979" spans="1:7" x14ac:dyDescent="0.45">
      <c r="A979" s="2" t="s">
        <v>590</v>
      </c>
      <c r="B979" s="8">
        <v>6.3</v>
      </c>
      <c r="C979" s="3">
        <v>2.5756442176787323E-4</v>
      </c>
      <c r="D979" s="8">
        <v>410</v>
      </c>
      <c r="E979" s="8">
        <v>6.3</v>
      </c>
      <c r="F979" s="8">
        <v>-14057170</v>
      </c>
      <c r="G979">
        <f>COUNTIF(IMDB_Movies!A:A,'4. Best directors'!A979)</f>
        <v>1</v>
      </c>
    </row>
    <row r="980" spans="1:7" x14ac:dyDescent="0.45">
      <c r="A980" s="2" t="s">
        <v>1237</v>
      </c>
      <c r="B980" s="8">
        <v>6.3</v>
      </c>
      <c r="C980" s="3">
        <v>2.5756442176787323E-4</v>
      </c>
      <c r="D980" s="8">
        <v>410</v>
      </c>
      <c r="E980" s="8">
        <v>6.3</v>
      </c>
      <c r="F980" s="8">
        <v>-23927</v>
      </c>
      <c r="G980">
        <f>COUNTIF(IMDB_Movies!A:A,'4. Best directors'!A980)</f>
        <v>1</v>
      </c>
    </row>
    <row r="981" spans="1:7" x14ac:dyDescent="0.45">
      <c r="A981" s="2" t="s">
        <v>1156</v>
      </c>
      <c r="B981" s="8">
        <v>6.3</v>
      </c>
      <c r="C981" s="3">
        <v>2.5756442176787323E-4</v>
      </c>
      <c r="D981" s="8">
        <v>410</v>
      </c>
      <c r="E981" s="8">
        <v>6.3</v>
      </c>
      <c r="F981" s="8">
        <v>-33995909</v>
      </c>
      <c r="G981">
        <f>COUNTIF(IMDB_Movies!A:A,'4. Best directors'!A981)</f>
        <v>1</v>
      </c>
    </row>
    <row r="982" spans="1:7" x14ac:dyDescent="0.45">
      <c r="A982" s="2" t="s">
        <v>2523</v>
      </c>
      <c r="B982" s="8">
        <v>6.3</v>
      </c>
      <c r="C982" s="3">
        <v>2.5756442176787323E-4</v>
      </c>
      <c r="D982" s="8">
        <v>410</v>
      </c>
      <c r="E982" s="8">
        <v>6.3</v>
      </c>
      <c r="F982" s="8">
        <v>-231805</v>
      </c>
      <c r="G982">
        <f>COUNTIF(IMDB_Movies!A:A,'4. Best directors'!A982)</f>
        <v>1</v>
      </c>
    </row>
    <row r="983" spans="1:7" x14ac:dyDescent="0.45">
      <c r="A983" s="2" t="s">
        <v>1827</v>
      </c>
      <c r="B983" s="8">
        <v>6.3</v>
      </c>
      <c r="C983" s="3">
        <v>1.0302576870714929E-3</v>
      </c>
      <c r="D983" s="8">
        <v>200</v>
      </c>
      <c r="E983" s="8">
        <v>25.2</v>
      </c>
      <c r="F983" s="8">
        <v>81758254</v>
      </c>
      <c r="G983">
        <f>COUNTIF(IMDB_Movies!A:A,'4. Best directors'!A983)</f>
        <v>4</v>
      </c>
    </row>
    <row r="984" spans="1:7" x14ac:dyDescent="0.45">
      <c r="A984" s="2" t="s">
        <v>2506</v>
      </c>
      <c r="B984" s="8">
        <v>6.3</v>
      </c>
      <c r="C984" s="3">
        <v>2.5756442176787323E-4</v>
      </c>
      <c r="D984" s="8">
        <v>410</v>
      </c>
      <c r="E984" s="8">
        <v>6.3</v>
      </c>
      <c r="F984" s="8">
        <v>2429000</v>
      </c>
      <c r="G984">
        <f>COUNTIF(IMDB_Movies!A:A,'4. Best directors'!A984)</f>
        <v>1</v>
      </c>
    </row>
    <row r="985" spans="1:7" x14ac:dyDescent="0.45">
      <c r="A985" s="2" t="s">
        <v>1853</v>
      </c>
      <c r="B985" s="8">
        <v>6.3</v>
      </c>
      <c r="C985" s="3">
        <v>2.5756442176787323E-4</v>
      </c>
      <c r="D985" s="8">
        <v>410</v>
      </c>
      <c r="E985" s="8">
        <v>6.3</v>
      </c>
      <c r="F985" s="8">
        <v>-10493002</v>
      </c>
      <c r="G985">
        <f>COUNTIF(IMDB_Movies!A:A,'4. Best directors'!A985)</f>
        <v>1</v>
      </c>
    </row>
    <row r="986" spans="1:7" x14ac:dyDescent="0.45">
      <c r="A986" s="2" t="s">
        <v>474</v>
      </c>
      <c r="B986" s="8">
        <v>6.3</v>
      </c>
      <c r="C986" s="3">
        <v>2.5756442176787323E-4</v>
      </c>
      <c r="D986" s="8">
        <v>410</v>
      </c>
      <c r="E986" s="8">
        <v>6.3</v>
      </c>
      <c r="F986" s="8">
        <v>10443603</v>
      </c>
      <c r="G986">
        <f>COUNTIF(IMDB_Movies!A:A,'4. Best directors'!A986)</f>
        <v>1</v>
      </c>
    </row>
    <row r="987" spans="1:7" x14ac:dyDescent="0.45">
      <c r="A987" s="2" t="s">
        <v>2051</v>
      </c>
      <c r="B987" s="8">
        <v>6.3</v>
      </c>
      <c r="C987" s="3">
        <v>2.5756442176787323E-4</v>
      </c>
      <c r="D987" s="8">
        <v>410</v>
      </c>
      <c r="E987" s="8">
        <v>6.3</v>
      </c>
      <c r="F987" s="8">
        <v>-4851788</v>
      </c>
      <c r="G987">
        <f>COUNTIF(IMDB_Movies!A:A,'4. Best directors'!A987)</f>
        <v>1</v>
      </c>
    </row>
    <row r="988" spans="1:7" x14ac:dyDescent="0.45">
      <c r="A988" s="2" t="s">
        <v>2436</v>
      </c>
      <c r="B988" s="8">
        <v>6.3</v>
      </c>
      <c r="C988" s="3">
        <v>2.5756442176787323E-4</v>
      </c>
      <c r="D988" s="8">
        <v>410</v>
      </c>
      <c r="E988" s="8">
        <v>6.3</v>
      </c>
      <c r="F988" s="8">
        <v>324804</v>
      </c>
      <c r="G988">
        <f>COUNTIF(IMDB_Movies!A:A,'4. Best directors'!A988)</f>
        <v>1</v>
      </c>
    </row>
    <row r="989" spans="1:7" x14ac:dyDescent="0.45">
      <c r="A989" s="2" t="s">
        <v>379</v>
      </c>
      <c r="B989" s="8">
        <v>6.3</v>
      </c>
      <c r="C989" s="3">
        <v>1.5453865306072393E-3</v>
      </c>
      <c r="D989" s="8">
        <v>101</v>
      </c>
      <c r="E989" s="8">
        <v>37.799999999999997</v>
      </c>
      <c r="F989" s="8">
        <v>134327585</v>
      </c>
      <c r="G989">
        <f>COUNTIF(IMDB_Movies!A:A,'4. Best directors'!A989)</f>
        <v>6</v>
      </c>
    </row>
    <row r="990" spans="1:7" x14ac:dyDescent="0.45">
      <c r="A990" s="2" t="s">
        <v>1179</v>
      </c>
      <c r="B990" s="8">
        <v>6.3</v>
      </c>
      <c r="C990" s="3">
        <v>2.5756442176787323E-4</v>
      </c>
      <c r="D990" s="8">
        <v>410</v>
      </c>
      <c r="E990" s="8">
        <v>6.3</v>
      </c>
      <c r="F990" s="8">
        <v>-18236870</v>
      </c>
      <c r="G990">
        <f>COUNTIF(IMDB_Movies!A:A,'4. Best directors'!A990)</f>
        <v>1</v>
      </c>
    </row>
    <row r="991" spans="1:7" x14ac:dyDescent="0.45">
      <c r="A991" s="2" t="s">
        <v>1518</v>
      </c>
      <c r="B991" s="8">
        <v>6.3</v>
      </c>
      <c r="C991" s="3">
        <v>2.5756442176787323E-4</v>
      </c>
      <c r="D991" s="8">
        <v>410</v>
      </c>
      <c r="E991" s="8">
        <v>6.3</v>
      </c>
      <c r="F991" s="8">
        <v>-6608826</v>
      </c>
      <c r="G991">
        <f>COUNTIF(IMDB_Movies!A:A,'4. Best directors'!A991)</f>
        <v>1</v>
      </c>
    </row>
    <row r="992" spans="1:7" x14ac:dyDescent="0.45">
      <c r="A992" s="2" t="s">
        <v>1469</v>
      </c>
      <c r="B992" s="8">
        <v>6.3</v>
      </c>
      <c r="C992" s="3">
        <v>2.5756442176787323E-4</v>
      </c>
      <c r="D992" s="8">
        <v>410</v>
      </c>
      <c r="E992" s="8">
        <v>6.3</v>
      </c>
      <c r="F992" s="8">
        <v>15542421</v>
      </c>
      <c r="G992">
        <f>COUNTIF(IMDB_Movies!A:A,'4. Best directors'!A992)</f>
        <v>1</v>
      </c>
    </row>
    <row r="993" spans="1:7" x14ac:dyDescent="0.45">
      <c r="A993" s="2" t="s">
        <v>2362</v>
      </c>
      <c r="B993" s="8">
        <v>6.3</v>
      </c>
      <c r="C993" s="3">
        <v>2.5756442176787323E-4</v>
      </c>
      <c r="D993" s="8">
        <v>410</v>
      </c>
      <c r="E993" s="8">
        <v>6.3</v>
      </c>
      <c r="F993" s="8">
        <v>243649</v>
      </c>
      <c r="G993">
        <f>COUNTIF(IMDB_Movies!A:A,'4. Best directors'!A993)</f>
        <v>1</v>
      </c>
    </row>
    <row r="994" spans="1:7" x14ac:dyDescent="0.45">
      <c r="A994" s="2" t="s">
        <v>1560</v>
      </c>
      <c r="B994" s="8">
        <v>6.3</v>
      </c>
      <c r="C994" s="3">
        <v>2.5756442176787323E-4</v>
      </c>
      <c r="D994" s="8">
        <v>410</v>
      </c>
      <c r="E994" s="8">
        <v>6.3</v>
      </c>
      <c r="F994" s="8">
        <v>-16076109</v>
      </c>
      <c r="G994">
        <f>COUNTIF(IMDB_Movies!A:A,'4. Best directors'!A994)</f>
        <v>1</v>
      </c>
    </row>
    <row r="995" spans="1:7" x14ac:dyDescent="0.45">
      <c r="A995" s="2" t="s">
        <v>2173</v>
      </c>
      <c r="B995" s="8">
        <v>6.3</v>
      </c>
      <c r="C995" s="3">
        <v>2.5756442176787323E-4</v>
      </c>
      <c r="D995" s="8">
        <v>410</v>
      </c>
      <c r="E995" s="8">
        <v>6.3</v>
      </c>
      <c r="F995" s="8">
        <v>107902283</v>
      </c>
      <c r="G995">
        <f>COUNTIF(IMDB_Movies!A:A,'4. Best directors'!A995)</f>
        <v>1</v>
      </c>
    </row>
    <row r="996" spans="1:7" x14ac:dyDescent="0.45">
      <c r="A996" s="2" t="s">
        <v>1363</v>
      </c>
      <c r="B996" s="8">
        <v>6.3</v>
      </c>
      <c r="C996" s="3">
        <v>2.5756442176787323E-4</v>
      </c>
      <c r="D996" s="8">
        <v>410</v>
      </c>
      <c r="E996" s="8">
        <v>6.3</v>
      </c>
      <c r="F996" s="8">
        <v>-2533006</v>
      </c>
      <c r="G996">
        <f>COUNTIF(IMDB_Movies!A:A,'4. Best directors'!A996)</f>
        <v>1</v>
      </c>
    </row>
    <row r="997" spans="1:7" x14ac:dyDescent="0.45">
      <c r="A997" s="2" t="s">
        <v>2557</v>
      </c>
      <c r="B997" s="8">
        <v>6.3</v>
      </c>
      <c r="C997" s="3">
        <v>2.5756442176787323E-4</v>
      </c>
      <c r="D997" s="8">
        <v>410</v>
      </c>
      <c r="E997" s="8">
        <v>6.3</v>
      </c>
      <c r="F997" s="8">
        <v>63071</v>
      </c>
      <c r="G997">
        <f>COUNTIF(IMDB_Movies!A:A,'4. Best directors'!A997)</f>
        <v>1</v>
      </c>
    </row>
    <row r="998" spans="1:7" x14ac:dyDescent="0.45">
      <c r="A998" s="2" t="s">
        <v>1185</v>
      </c>
      <c r="B998" s="8">
        <v>6.3</v>
      </c>
      <c r="C998" s="3">
        <v>2.5756442176787323E-4</v>
      </c>
      <c r="D998" s="8">
        <v>410</v>
      </c>
      <c r="E998" s="8">
        <v>6.3</v>
      </c>
      <c r="F998" s="8">
        <v>-14202684</v>
      </c>
      <c r="G998">
        <f>COUNTIF(IMDB_Movies!A:A,'4. Best directors'!A998)</f>
        <v>1</v>
      </c>
    </row>
    <row r="999" spans="1:7" x14ac:dyDescent="0.45">
      <c r="A999" s="2" t="s">
        <v>2213</v>
      </c>
      <c r="B999" s="8">
        <v>6.3</v>
      </c>
      <c r="C999" s="3">
        <v>2.5756442176787323E-4</v>
      </c>
      <c r="D999" s="8">
        <v>410</v>
      </c>
      <c r="E999" s="8">
        <v>6.3</v>
      </c>
      <c r="F999" s="8">
        <v>-1234893</v>
      </c>
      <c r="G999">
        <f>COUNTIF(IMDB_Movies!A:A,'4. Best directors'!A999)</f>
        <v>1</v>
      </c>
    </row>
    <row r="1000" spans="1:7" x14ac:dyDescent="0.45">
      <c r="A1000" s="2" t="s">
        <v>904</v>
      </c>
      <c r="B1000" s="8">
        <v>6.3</v>
      </c>
      <c r="C1000" s="3">
        <v>2.5756442176787323E-4</v>
      </c>
      <c r="D1000" s="8">
        <v>410</v>
      </c>
      <c r="E1000" s="8">
        <v>6.3</v>
      </c>
      <c r="F1000" s="8">
        <v>80805112</v>
      </c>
      <c r="G1000">
        <f>COUNTIF(IMDB_Movies!A:A,'4. Best directors'!A1000)</f>
        <v>1</v>
      </c>
    </row>
    <row r="1001" spans="1:7" x14ac:dyDescent="0.45">
      <c r="A1001" s="2" t="s">
        <v>2065</v>
      </c>
      <c r="B1001" s="8">
        <v>6.3</v>
      </c>
      <c r="C1001" s="3">
        <v>2.5756442176787323E-4</v>
      </c>
      <c r="D1001" s="8">
        <v>410</v>
      </c>
      <c r="E1001" s="8">
        <v>6.3</v>
      </c>
      <c r="F1001" s="8">
        <v>-6389971</v>
      </c>
      <c r="G1001">
        <f>COUNTIF(IMDB_Movies!A:A,'4. Best directors'!A1001)</f>
        <v>1</v>
      </c>
    </row>
    <row r="1002" spans="1:7" x14ac:dyDescent="0.45">
      <c r="A1002" s="2" t="s">
        <v>1439</v>
      </c>
      <c r="B1002" s="8">
        <v>6.3</v>
      </c>
      <c r="C1002" s="3">
        <v>2.5756442176787323E-4</v>
      </c>
      <c r="D1002" s="8">
        <v>410</v>
      </c>
      <c r="E1002" s="8">
        <v>6.3</v>
      </c>
      <c r="F1002" s="8">
        <v>-19036988</v>
      </c>
      <c r="G1002">
        <f>COUNTIF(IMDB_Movies!A:A,'4. Best directors'!A1002)</f>
        <v>1</v>
      </c>
    </row>
    <row r="1003" spans="1:7" x14ac:dyDescent="0.45">
      <c r="A1003" s="2" t="s">
        <v>1198</v>
      </c>
      <c r="B1003" s="8">
        <v>6.3</v>
      </c>
      <c r="C1003" s="3">
        <v>5.1512884353574647E-4</v>
      </c>
      <c r="D1003" s="8">
        <v>344</v>
      </c>
      <c r="E1003" s="8">
        <v>12.6</v>
      </c>
      <c r="F1003" s="8">
        <v>26131606</v>
      </c>
      <c r="G1003">
        <f>COUNTIF(IMDB_Movies!A:A,'4. Best directors'!A1003)</f>
        <v>2</v>
      </c>
    </row>
    <row r="1004" spans="1:7" x14ac:dyDescent="0.45">
      <c r="A1004" s="2" t="s">
        <v>2361</v>
      </c>
      <c r="B1004" s="8">
        <v>6.3</v>
      </c>
      <c r="C1004" s="3">
        <v>2.5756442176787323E-4</v>
      </c>
      <c r="D1004" s="8">
        <v>410</v>
      </c>
      <c r="E1004" s="8">
        <v>6.3</v>
      </c>
      <c r="F1004" s="8">
        <v>-1907599</v>
      </c>
      <c r="G1004">
        <f>COUNTIF(IMDB_Movies!A:A,'4. Best directors'!A1004)</f>
        <v>1</v>
      </c>
    </row>
    <row r="1005" spans="1:7" x14ac:dyDescent="0.45">
      <c r="A1005" s="2" t="s">
        <v>2002</v>
      </c>
      <c r="B1005" s="8">
        <v>6.3</v>
      </c>
      <c r="C1005" s="3">
        <v>2.5756442176787323E-4</v>
      </c>
      <c r="D1005" s="8">
        <v>410</v>
      </c>
      <c r="E1005" s="8">
        <v>6.3</v>
      </c>
      <c r="F1005" s="8">
        <v>2269307</v>
      </c>
      <c r="G1005">
        <f>COUNTIF(IMDB_Movies!A:A,'4. Best directors'!A1005)</f>
        <v>1</v>
      </c>
    </row>
    <row r="1006" spans="1:7" x14ac:dyDescent="0.45">
      <c r="A1006" s="2" t="s">
        <v>1479</v>
      </c>
      <c r="B1006" s="8">
        <v>6.3</v>
      </c>
      <c r="C1006" s="3">
        <v>2.5756442176787323E-4</v>
      </c>
      <c r="D1006" s="8">
        <v>410</v>
      </c>
      <c r="E1006" s="8">
        <v>6.3</v>
      </c>
      <c r="F1006" s="8">
        <v>16033759</v>
      </c>
      <c r="G1006">
        <f>COUNTIF(IMDB_Movies!A:A,'4. Best directors'!A1006)</f>
        <v>1</v>
      </c>
    </row>
    <row r="1007" spans="1:7" x14ac:dyDescent="0.45">
      <c r="A1007" s="2" t="s">
        <v>636</v>
      </c>
      <c r="B1007" s="8">
        <v>6.3</v>
      </c>
      <c r="C1007" s="3">
        <v>7.7269326530361965E-4</v>
      </c>
      <c r="D1007" s="8">
        <v>273</v>
      </c>
      <c r="E1007" s="8">
        <v>18.899999999999999</v>
      </c>
      <c r="F1007" s="8">
        <v>92115480</v>
      </c>
      <c r="G1007">
        <f>COUNTIF(IMDB_Movies!A:A,'4. Best directors'!A1007)</f>
        <v>3</v>
      </c>
    </row>
    <row r="1008" spans="1:7" x14ac:dyDescent="0.45">
      <c r="A1008" s="2" t="s">
        <v>975</v>
      </c>
      <c r="B1008" s="8">
        <v>6.3</v>
      </c>
      <c r="C1008" s="3">
        <v>2.5756442176787323E-4</v>
      </c>
      <c r="D1008" s="8">
        <v>410</v>
      </c>
      <c r="E1008" s="8">
        <v>6.3</v>
      </c>
      <c r="F1008" s="8">
        <v>-39335749</v>
      </c>
      <c r="G1008">
        <f>COUNTIF(IMDB_Movies!A:A,'4. Best directors'!A1008)</f>
        <v>1</v>
      </c>
    </row>
    <row r="1009" spans="1:7" x14ac:dyDescent="0.45">
      <c r="A1009" s="2" t="s">
        <v>1042</v>
      </c>
      <c r="B1009" s="8">
        <v>6.3</v>
      </c>
      <c r="C1009" s="3">
        <v>2.5756442176787323E-4</v>
      </c>
      <c r="D1009" s="8">
        <v>410</v>
      </c>
      <c r="E1009" s="8">
        <v>6.3</v>
      </c>
      <c r="F1009" s="8">
        <v>-26623494</v>
      </c>
      <c r="G1009">
        <f>COUNTIF(IMDB_Movies!A:A,'4. Best directors'!A1009)</f>
        <v>1</v>
      </c>
    </row>
    <row r="1010" spans="1:7" x14ac:dyDescent="0.45">
      <c r="A1010" s="2" t="s">
        <v>477</v>
      </c>
      <c r="B1010" s="8">
        <v>6.3</v>
      </c>
      <c r="C1010" s="3">
        <v>1.0302576870714929E-3</v>
      </c>
      <c r="D1010" s="8">
        <v>200</v>
      </c>
      <c r="E1010" s="8">
        <v>25.2</v>
      </c>
      <c r="F1010" s="8">
        <v>100016747</v>
      </c>
      <c r="G1010">
        <f>COUNTIF(IMDB_Movies!A:A,'4. Best directors'!A1010)</f>
        <v>4</v>
      </c>
    </row>
    <row r="1011" spans="1:7" x14ac:dyDescent="0.45">
      <c r="A1011" s="2" t="s">
        <v>2146</v>
      </c>
      <c r="B1011" s="8">
        <v>6.3</v>
      </c>
      <c r="C1011" s="3">
        <v>2.5756442176787323E-4</v>
      </c>
      <c r="D1011" s="8">
        <v>410</v>
      </c>
      <c r="E1011" s="8">
        <v>6.3</v>
      </c>
      <c r="F1011" s="8">
        <v>7200000</v>
      </c>
      <c r="G1011">
        <f>COUNTIF(IMDB_Movies!A:A,'4. Best directors'!A1011)</f>
        <v>1</v>
      </c>
    </row>
    <row r="1012" spans="1:7" x14ac:dyDescent="0.45">
      <c r="A1012" s="2" t="s">
        <v>376</v>
      </c>
      <c r="B1012" s="8">
        <v>6.3</v>
      </c>
      <c r="C1012" s="3">
        <v>2.5756442176787323E-4</v>
      </c>
      <c r="D1012" s="8">
        <v>410</v>
      </c>
      <c r="E1012" s="8">
        <v>6.3</v>
      </c>
      <c r="F1012" s="8">
        <v>-76985496</v>
      </c>
      <c r="G1012">
        <f>COUNTIF(IMDB_Movies!A:A,'4. Best directors'!A1012)</f>
        <v>1</v>
      </c>
    </row>
    <row r="1013" spans="1:7" x14ac:dyDescent="0.45">
      <c r="A1013" s="2" t="s">
        <v>1345</v>
      </c>
      <c r="B1013" s="8">
        <v>6.3</v>
      </c>
      <c r="C1013" s="3">
        <v>2.5756442176787323E-4</v>
      </c>
      <c r="D1013" s="8">
        <v>410</v>
      </c>
      <c r="E1013" s="8">
        <v>6.3</v>
      </c>
      <c r="F1013" s="8">
        <v>7553210</v>
      </c>
      <c r="G1013">
        <f>COUNTIF(IMDB_Movies!A:A,'4. Best directors'!A1013)</f>
        <v>1</v>
      </c>
    </row>
    <row r="1014" spans="1:7" x14ac:dyDescent="0.45">
      <c r="A1014" s="2" t="s">
        <v>186</v>
      </c>
      <c r="B1014" s="8">
        <v>6.2750000000000004</v>
      </c>
      <c r="C1014" s="3">
        <v>1.0261693629164473E-3</v>
      </c>
      <c r="D1014" s="8">
        <v>201</v>
      </c>
      <c r="E1014" s="8">
        <v>25.1</v>
      </c>
      <c r="F1014" s="8">
        <v>1415758</v>
      </c>
      <c r="G1014">
        <f>COUNTIF(IMDB_Movies!A:A,'4. Best directors'!A1014)</f>
        <v>4</v>
      </c>
    </row>
    <row r="1015" spans="1:7" x14ac:dyDescent="0.45">
      <c r="A1015" s="2" t="s">
        <v>1050</v>
      </c>
      <c r="B1015" s="8">
        <v>6.2666666666666666</v>
      </c>
      <c r="C1015" s="3">
        <v>7.686049411485741E-4</v>
      </c>
      <c r="D1015" s="8">
        <v>274</v>
      </c>
      <c r="E1015" s="8">
        <v>18.8</v>
      </c>
      <c r="F1015" s="8">
        <v>-224376921</v>
      </c>
      <c r="G1015">
        <f>COUNTIF(IMDB_Movies!A:A,'4. Best directors'!A1015)</f>
        <v>3</v>
      </c>
    </row>
    <row r="1016" spans="1:7" x14ac:dyDescent="0.45">
      <c r="A1016" s="2" t="s">
        <v>375</v>
      </c>
      <c r="B1016" s="8">
        <v>6.2666666666666666</v>
      </c>
      <c r="C1016" s="3">
        <v>7.686049411485741E-4</v>
      </c>
      <c r="D1016" s="8">
        <v>274</v>
      </c>
      <c r="E1016" s="8">
        <v>18.8</v>
      </c>
      <c r="F1016" s="8">
        <v>-117044226</v>
      </c>
      <c r="G1016">
        <f>COUNTIF(IMDB_Movies!A:A,'4. Best directors'!A1016)</f>
        <v>3</v>
      </c>
    </row>
    <row r="1017" spans="1:7" x14ac:dyDescent="0.45">
      <c r="A1017" s="2" t="s">
        <v>878</v>
      </c>
      <c r="B1017" s="8">
        <v>6.2666666666666657</v>
      </c>
      <c r="C1017" s="3">
        <v>7.6860494114857399E-4</v>
      </c>
      <c r="D1017" s="8">
        <v>275</v>
      </c>
      <c r="E1017" s="8">
        <v>18.799999999999997</v>
      </c>
      <c r="F1017" s="8">
        <v>-87715685</v>
      </c>
      <c r="G1017">
        <f>COUNTIF(IMDB_Movies!A:A,'4. Best directors'!A1017)</f>
        <v>3</v>
      </c>
    </row>
    <row r="1018" spans="1:7" x14ac:dyDescent="0.45">
      <c r="A1018" s="2" t="s">
        <v>970</v>
      </c>
      <c r="B1018" s="8">
        <v>6.26</v>
      </c>
      <c r="C1018" s="3">
        <v>1.2796454605292749E-3</v>
      </c>
      <c r="D1018" s="8">
        <v>140</v>
      </c>
      <c r="E1018" s="8">
        <v>31.3</v>
      </c>
      <c r="F1018" s="8">
        <v>146828099</v>
      </c>
      <c r="G1018">
        <f>COUNTIF(IMDB_Movies!A:A,'4. Best directors'!A1018)</f>
        <v>5</v>
      </c>
    </row>
    <row r="1019" spans="1:7" x14ac:dyDescent="0.45">
      <c r="A1019" s="2" t="s">
        <v>515</v>
      </c>
      <c r="B1019" s="8">
        <v>6.2571428571428571</v>
      </c>
      <c r="C1019" s="3">
        <v>1.7906859799099756E-3</v>
      </c>
      <c r="D1019" s="8">
        <v>80</v>
      </c>
      <c r="E1019" s="8">
        <v>43.8</v>
      </c>
      <c r="F1019" s="8">
        <v>175714434</v>
      </c>
      <c r="G1019">
        <f>COUNTIF(IMDB_Movies!A:A,'4. Best directors'!A1019)</f>
        <v>7</v>
      </c>
    </row>
    <row r="1020" spans="1:7" x14ac:dyDescent="0.45">
      <c r="A1020" s="2" t="s">
        <v>546</v>
      </c>
      <c r="B1020" s="8">
        <v>6.25</v>
      </c>
      <c r="C1020" s="3">
        <v>1.5331215581421026E-3</v>
      </c>
      <c r="D1020" s="8">
        <v>102</v>
      </c>
      <c r="E1020" s="8">
        <v>37.5</v>
      </c>
      <c r="F1020" s="8">
        <v>228029178</v>
      </c>
      <c r="G1020">
        <f>COUNTIF(IMDB_Movies!A:A,'4. Best directors'!A1020)</f>
        <v>6</v>
      </c>
    </row>
    <row r="1021" spans="1:7" x14ac:dyDescent="0.45">
      <c r="A1021" s="2" t="s">
        <v>840</v>
      </c>
      <c r="B1021" s="8">
        <v>6.25</v>
      </c>
      <c r="C1021" s="3">
        <v>5.1104051938070081E-4</v>
      </c>
      <c r="D1021" s="8">
        <v>345</v>
      </c>
      <c r="E1021" s="8">
        <v>12.5</v>
      </c>
      <c r="F1021" s="8">
        <v>4923779</v>
      </c>
      <c r="G1021">
        <f>COUNTIF(IMDB_Movies!A:A,'4. Best directors'!A1021)</f>
        <v>2</v>
      </c>
    </row>
    <row r="1022" spans="1:7" x14ac:dyDescent="0.45">
      <c r="A1022" s="2" t="s">
        <v>1809</v>
      </c>
      <c r="B1022" s="8">
        <v>6.25</v>
      </c>
      <c r="C1022" s="3">
        <v>5.1104051938070081E-4</v>
      </c>
      <c r="D1022" s="8">
        <v>345</v>
      </c>
      <c r="E1022" s="8">
        <v>12.5</v>
      </c>
      <c r="F1022" s="8">
        <v>-8768335</v>
      </c>
      <c r="G1022">
        <f>COUNTIF(IMDB_Movies!A:A,'4. Best directors'!A1022)</f>
        <v>2</v>
      </c>
    </row>
    <row r="1023" spans="1:7" x14ac:dyDescent="0.45">
      <c r="A1023" s="2" t="s">
        <v>606</v>
      </c>
      <c r="B1023" s="8">
        <v>6.2444444444444445</v>
      </c>
      <c r="C1023" s="3">
        <v>2.2976381751356311E-3</v>
      </c>
      <c r="D1023" s="8">
        <v>42</v>
      </c>
      <c r="E1023" s="8">
        <v>56.2</v>
      </c>
      <c r="F1023" s="8">
        <v>216581384</v>
      </c>
      <c r="G1023">
        <f>COUNTIF(IMDB_Movies!A:A,'4. Best directors'!A1023)</f>
        <v>9</v>
      </c>
    </row>
    <row r="1024" spans="1:7" x14ac:dyDescent="0.45">
      <c r="A1024" s="2" t="s">
        <v>894</v>
      </c>
      <c r="B1024" s="8">
        <v>6.2333333333333343</v>
      </c>
      <c r="C1024" s="3">
        <v>7.6451661699352856E-4</v>
      </c>
      <c r="D1024" s="8">
        <v>276</v>
      </c>
      <c r="E1024" s="8">
        <v>18.700000000000003</v>
      </c>
      <c r="F1024" s="8">
        <v>132772165</v>
      </c>
      <c r="G1024">
        <f>COUNTIF(IMDB_Movies!A:A,'4. Best directors'!A1024)</f>
        <v>3</v>
      </c>
    </row>
    <row r="1025" spans="1:7" x14ac:dyDescent="0.45">
      <c r="A1025" s="2" t="s">
        <v>1121</v>
      </c>
      <c r="B1025" s="8">
        <v>6.2250000000000005</v>
      </c>
      <c r="C1025" s="3">
        <v>1.0179927146063562E-3</v>
      </c>
      <c r="D1025" s="8">
        <v>202</v>
      </c>
      <c r="E1025" s="8">
        <v>24.900000000000002</v>
      </c>
      <c r="F1025" s="8">
        <v>24917513</v>
      </c>
      <c r="G1025">
        <f>COUNTIF(IMDB_Movies!A:A,'4. Best directors'!A1025)</f>
        <v>4</v>
      </c>
    </row>
    <row r="1026" spans="1:7" x14ac:dyDescent="0.45">
      <c r="A1026" s="2" t="s">
        <v>929</v>
      </c>
      <c r="B1026" s="8">
        <v>6.2250000000000005</v>
      </c>
      <c r="C1026" s="3">
        <v>1.0179927146063562E-3</v>
      </c>
      <c r="D1026" s="8">
        <v>202</v>
      </c>
      <c r="E1026" s="8">
        <v>24.900000000000002</v>
      </c>
      <c r="F1026" s="8">
        <v>-33330564</v>
      </c>
      <c r="G1026">
        <f>COUNTIF(IMDB_Movies!A:A,'4. Best directors'!A1026)</f>
        <v>4</v>
      </c>
    </row>
    <row r="1027" spans="1:7" x14ac:dyDescent="0.45">
      <c r="A1027" s="2" t="s">
        <v>445</v>
      </c>
      <c r="B1027" s="8">
        <v>6.2000000000000011</v>
      </c>
      <c r="C1027" s="3">
        <v>1.0139043904513108E-3</v>
      </c>
      <c r="D1027" s="8">
        <v>203</v>
      </c>
      <c r="E1027" s="8">
        <v>24.800000000000004</v>
      </c>
      <c r="F1027" s="8">
        <v>-1330672</v>
      </c>
      <c r="G1027">
        <f>COUNTIF(IMDB_Movies!A:A,'4. Best directors'!A1027)</f>
        <v>4</v>
      </c>
    </row>
    <row r="1028" spans="1:7" x14ac:dyDescent="0.45">
      <c r="A1028" s="2" t="s">
        <v>1709</v>
      </c>
      <c r="B1028" s="8">
        <v>6.2</v>
      </c>
      <c r="C1028" s="3">
        <v>2.5347609761282764E-4</v>
      </c>
      <c r="D1028" s="8">
        <v>411</v>
      </c>
      <c r="E1028" s="8">
        <v>6.2</v>
      </c>
      <c r="F1028" s="8">
        <v>-2450515</v>
      </c>
      <c r="G1028">
        <f>COUNTIF(IMDB_Movies!A:A,'4. Best directors'!A1028)</f>
        <v>1</v>
      </c>
    </row>
    <row r="1029" spans="1:7" x14ac:dyDescent="0.45">
      <c r="A1029" s="2" t="s">
        <v>1041</v>
      </c>
      <c r="B1029" s="8">
        <v>6.2</v>
      </c>
      <c r="C1029" s="3">
        <v>2.5347609761282764E-4</v>
      </c>
      <c r="D1029" s="8">
        <v>411</v>
      </c>
      <c r="E1029" s="8">
        <v>6.2</v>
      </c>
      <c r="F1029" s="8">
        <v>-46604061</v>
      </c>
      <c r="G1029">
        <f>COUNTIF(IMDB_Movies!A:A,'4. Best directors'!A1029)</f>
        <v>1</v>
      </c>
    </row>
    <row r="1030" spans="1:7" x14ac:dyDescent="0.45">
      <c r="A1030" s="2" t="s">
        <v>1134</v>
      </c>
      <c r="B1030" s="8">
        <v>6.2</v>
      </c>
      <c r="C1030" s="3">
        <v>2.5347609761282764E-4</v>
      </c>
      <c r="D1030" s="8">
        <v>411</v>
      </c>
      <c r="E1030" s="8">
        <v>6.2</v>
      </c>
      <c r="F1030" s="8">
        <v>-15307392</v>
      </c>
      <c r="G1030">
        <f>COUNTIF(IMDB_Movies!A:A,'4. Best directors'!A1030)</f>
        <v>1</v>
      </c>
    </row>
    <row r="1031" spans="1:7" x14ac:dyDescent="0.45">
      <c r="A1031" s="2" t="s">
        <v>1328</v>
      </c>
      <c r="B1031" s="8">
        <v>6.2</v>
      </c>
      <c r="C1031" s="3">
        <v>7.6042829283848291E-4</v>
      </c>
      <c r="D1031" s="8">
        <v>277</v>
      </c>
      <c r="E1031" s="8">
        <v>18.600000000000001</v>
      </c>
      <c r="F1031" s="8">
        <v>50423950</v>
      </c>
      <c r="G1031">
        <f>COUNTIF(IMDB_Movies!A:A,'4. Best directors'!A1031)</f>
        <v>3</v>
      </c>
    </row>
    <row r="1032" spans="1:7" x14ac:dyDescent="0.45">
      <c r="A1032" s="2" t="s">
        <v>851</v>
      </c>
      <c r="B1032" s="8">
        <v>6.2</v>
      </c>
      <c r="C1032" s="3">
        <v>2.5347609761282764E-4</v>
      </c>
      <c r="D1032" s="8">
        <v>411</v>
      </c>
      <c r="E1032" s="8">
        <v>6.2</v>
      </c>
      <c r="F1032" s="8">
        <v>5740078</v>
      </c>
      <c r="G1032">
        <f>COUNTIF(IMDB_Movies!A:A,'4. Best directors'!A1032)</f>
        <v>1</v>
      </c>
    </row>
    <row r="1033" spans="1:7" x14ac:dyDescent="0.45">
      <c r="A1033" s="2" t="s">
        <v>1433</v>
      </c>
      <c r="B1033" s="8">
        <v>6.2</v>
      </c>
      <c r="C1033" s="3">
        <v>2.5347609761282764E-4</v>
      </c>
      <c r="D1033" s="8">
        <v>411</v>
      </c>
      <c r="E1033" s="8">
        <v>6.2</v>
      </c>
      <c r="F1033" s="8">
        <v>-20000000</v>
      </c>
      <c r="G1033">
        <f>COUNTIF(IMDB_Movies!A:A,'4. Best directors'!A1033)</f>
        <v>1</v>
      </c>
    </row>
    <row r="1034" spans="1:7" x14ac:dyDescent="0.45">
      <c r="A1034" s="2" t="s">
        <v>727</v>
      </c>
      <c r="B1034" s="8">
        <v>6.2</v>
      </c>
      <c r="C1034" s="3">
        <v>2.5347609761282764E-4</v>
      </c>
      <c r="D1034" s="8">
        <v>411</v>
      </c>
      <c r="E1034" s="8">
        <v>6.2</v>
      </c>
      <c r="F1034" s="8">
        <v>-59977549</v>
      </c>
      <c r="G1034">
        <f>COUNTIF(IMDB_Movies!A:A,'4. Best directors'!A1034)</f>
        <v>1</v>
      </c>
    </row>
    <row r="1035" spans="1:7" x14ac:dyDescent="0.45">
      <c r="A1035" s="2" t="s">
        <v>1673</v>
      </c>
      <c r="B1035" s="8">
        <v>6.2</v>
      </c>
      <c r="C1035" s="3">
        <v>2.5347609761282764E-4</v>
      </c>
      <c r="D1035" s="8">
        <v>411</v>
      </c>
      <c r="E1035" s="8">
        <v>6.2</v>
      </c>
      <c r="F1035" s="8">
        <v>51588220</v>
      </c>
      <c r="G1035">
        <f>COUNTIF(IMDB_Movies!A:A,'4. Best directors'!A1035)</f>
        <v>1</v>
      </c>
    </row>
    <row r="1036" spans="1:7" x14ac:dyDescent="0.45">
      <c r="A1036" s="2" t="s">
        <v>345</v>
      </c>
      <c r="B1036" s="8">
        <v>6.2</v>
      </c>
      <c r="C1036" s="3">
        <v>1.0139043904513105E-3</v>
      </c>
      <c r="D1036" s="8">
        <v>204</v>
      </c>
      <c r="E1036" s="8">
        <v>24.8</v>
      </c>
      <c r="F1036" s="8">
        <v>9297169</v>
      </c>
      <c r="G1036">
        <f>COUNTIF(IMDB_Movies!A:A,'4. Best directors'!A1036)</f>
        <v>4</v>
      </c>
    </row>
    <row r="1037" spans="1:7" x14ac:dyDescent="0.45">
      <c r="A1037" s="2" t="s">
        <v>1074</v>
      </c>
      <c r="B1037" s="8">
        <v>6.2</v>
      </c>
      <c r="C1037" s="3">
        <v>2.5347609761282764E-4</v>
      </c>
      <c r="D1037" s="8">
        <v>411</v>
      </c>
      <c r="E1037" s="8">
        <v>6.2</v>
      </c>
      <c r="F1037" s="8">
        <v>5334024</v>
      </c>
      <c r="G1037">
        <f>COUNTIF(IMDB_Movies!A:A,'4. Best directors'!A1037)</f>
        <v>1</v>
      </c>
    </row>
    <row r="1038" spans="1:7" x14ac:dyDescent="0.45">
      <c r="A1038" s="2" t="s">
        <v>1027</v>
      </c>
      <c r="B1038" s="8">
        <v>6.2</v>
      </c>
      <c r="C1038" s="3">
        <v>2.5347609761282764E-4</v>
      </c>
      <c r="D1038" s="8">
        <v>411</v>
      </c>
      <c r="E1038" s="8">
        <v>6.2</v>
      </c>
      <c r="F1038" s="8">
        <v>-17282242</v>
      </c>
      <c r="G1038">
        <f>COUNTIF(IMDB_Movies!A:A,'4. Best directors'!A1038)</f>
        <v>1</v>
      </c>
    </row>
    <row r="1039" spans="1:7" x14ac:dyDescent="0.45">
      <c r="A1039" s="2" t="s">
        <v>2145</v>
      </c>
      <c r="B1039" s="8">
        <v>6.2</v>
      </c>
      <c r="C1039" s="3">
        <v>2.5347609761282764E-4</v>
      </c>
      <c r="D1039" s="8">
        <v>411</v>
      </c>
      <c r="E1039" s="8">
        <v>6.2</v>
      </c>
      <c r="F1039" s="8">
        <v>7947763</v>
      </c>
      <c r="G1039">
        <f>COUNTIF(IMDB_Movies!A:A,'4. Best directors'!A1039)</f>
        <v>1</v>
      </c>
    </row>
    <row r="1040" spans="1:7" x14ac:dyDescent="0.45">
      <c r="A1040" s="2" t="s">
        <v>1550</v>
      </c>
      <c r="B1040" s="8">
        <v>6.2</v>
      </c>
      <c r="C1040" s="3">
        <v>2.5347609761282764E-4</v>
      </c>
      <c r="D1040" s="8">
        <v>411</v>
      </c>
      <c r="E1040" s="8">
        <v>6.2</v>
      </c>
      <c r="F1040" s="8">
        <v>-19624526</v>
      </c>
      <c r="G1040">
        <f>COUNTIF(IMDB_Movies!A:A,'4. Best directors'!A1040)</f>
        <v>1</v>
      </c>
    </row>
    <row r="1041" spans="1:7" x14ac:dyDescent="0.45">
      <c r="A1041" s="2" t="s">
        <v>614</v>
      </c>
      <c r="B1041" s="8">
        <v>6.2</v>
      </c>
      <c r="C1041" s="3">
        <v>7.6042829283848291E-4</v>
      </c>
      <c r="D1041" s="8">
        <v>277</v>
      </c>
      <c r="E1041" s="8">
        <v>18.600000000000001</v>
      </c>
      <c r="F1041" s="8">
        <v>240150071</v>
      </c>
      <c r="G1041">
        <f>COUNTIF(IMDB_Movies!A:A,'4. Best directors'!A1041)</f>
        <v>3</v>
      </c>
    </row>
    <row r="1042" spans="1:7" x14ac:dyDescent="0.45">
      <c r="A1042" s="2" t="s">
        <v>2552</v>
      </c>
      <c r="B1042" s="8">
        <v>6.2</v>
      </c>
      <c r="C1042" s="3">
        <v>2.5347609761282764E-4</v>
      </c>
      <c r="D1042" s="8">
        <v>411</v>
      </c>
      <c r="E1042" s="8">
        <v>6.2</v>
      </c>
      <c r="F1042" s="8">
        <v>61382</v>
      </c>
      <c r="G1042">
        <f>COUNTIF(IMDB_Movies!A:A,'4. Best directors'!A1042)</f>
        <v>1</v>
      </c>
    </row>
    <row r="1043" spans="1:7" x14ac:dyDescent="0.45">
      <c r="A1043" s="2" t="s">
        <v>270</v>
      </c>
      <c r="B1043" s="8">
        <v>6.2</v>
      </c>
      <c r="C1043" s="3">
        <v>2.5347609761282764E-4</v>
      </c>
      <c r="D1043" s="8">
        <v>411</v>
      </c>
      <c r="E1043" s="8">
        <v>6.2</v>
      </c>
      <c r="F1043" s="8">
        <v>7416109</v>
      </c>
      <c r="G1043">
        <f>COUNTIF(IMDB_Movies!A:A,'4. Best directors'!A1043)</f>
        <v>1</v>
      </c>
    </row>
    <row r="1044" spans="1:7" x14ac:dyDescent="0.45">
      <c r="A1044" s="2" t="s">
        <v>81</v>
      </c>
      <c r="B1044" s="8">
        <v>6.2</v>
      </c>
      <c r="C1044" s="3">
        <v>2.5347609761282764E-4</v>
      </c>
      <c r="D1044" s="8">
        <v>411</v>
      </c>
      <c r="E1044" s="8">
        <v>6.2</v>
      </c>
      <c r="F1044" s="8">
        <v>-1305432</v>
      </c>
      <c r="G1044">
        <f>COUNTIF(IMDB_Movies!A:A,'4. Best directors'!A1044)</f>
        <v>1</v>
      </c>
    </row>
    <row r="1045" spans="1:7" x14ac:dyDescent="0.45">
      <c r="A1045" s="2" t="s">
        <v>2396</v>
      </c>
      <c r="B1045" s="8">
        <v>6.2</v>
      </c>
      <c r="C1045" s="3">
        <v>2.5347609761282764E-4</v>
      </c>
      <c r="D1045" s="8">
        <v>411</v>
      </c>
      <c r="E1045" s="8">
        <v>6.2</v>
      </c>
      <c r="F1045" s="8">
        <v>-1192174</v>
      </c>
      <c r="G1045">
        <f>COUNTIF(IMDB_Movies!A:A,'4. Best directors'!A1045)</f>
        <v>1</v>
      </c>
    </row>
    <row r="1046" spans="1:7" x14ac:dyDescent="0.45">
      <c r="A1046" s="2" t="s">
        <v>2304</v>
      </c>
      <c r="B1046" s="8">
        <v>6.2</v>
      </c>
      <c r="C1046" s="3">
        <v>2.5347609761282764E-4</v>
      </c>
      <c r="D1046" s="8">
        <v>411</v>
      </c>
      <c r="E1046" s="8">
        <v>6.2</v>
      </c>
      <c r="F1046" s="8">
        <v>-13884496</v>
      </c>
      <c r="G1046">
        <f>COUNTIF(IMDB_Movies!A:A,'4. Best directors'!A1046)</f>
        <v>1</v>
      </c>
    </row>
    <row r="1047" spans="1:7" x14ac:dyDescent="0.45">
      <c r="A1047" s="2" t="s">
        <v>2388</v>
      </c>
      <c r="B1047" s="8">
        <v>6.2</v>
      </c>
      <c r="C1047" s="3">
        <v>2.5347609761282764E-4</v>
      </c>
      <c r="D1047" s="8">
        <v>411</v>
      </c>
      <c r="E1047" s="8">
        <v>6.2</v>
      </c>
      <c r="F1047" s="8">
        <v>-980461</v>
      </c>
      <c r="G1047">
        <f>COUNTIF(IMDB_Movies!A:A,'4. Best directors'!A1047)</f>
        <v>1</v>
      </c>
    </row>
    <row r="1048" spans="1:7" x14ac:dyDescent="0.45">
      <c r="A1048" s="2" t="s">
        <v>1616</v>
      </c>
      <c r="B1048" s="8">
        <v>6.2</v>
      </c>
      <c r="C1048" s="3">
        <v>2.5347609761282764E-4</v>
      </c>
      <c r="D1048" s="8">
        <v>411</v>
      </c>
      <c r="E1048" s="8">
        <v>6.2</v>
      </c>
      <c r="F1048" s="8">
        <v>13324946</v>
      </c>
      <c r="G1048">
        <f>COUNTIF(IMDB_Movies!A:A,'4. Best directors'!A1048)</f>
        <v>1</v>
      </c>
    </row>
    <row r="1049" spans="1:7" x14ac:dyDescent="0.45">
      <c r="A1049" s="2" t="s">
        <v>1195</v>
      </c>
      <c r="B1049" s="8">
        <v>6.2</v>
      </c>
      <c r="C1049" s="3">
        <v>2.5347609761282764E-4</v>
      </c>
      <c r="D1049" s="8">
        <v>411</v>
      </c>
      <c r="E1049" s="8">
        <v>6.2</v>
      </c>
      <c r="F1049" s="8">
        <v>-5882440</v>
      </c>
      <c r="G1049">
        <f>COUNTIF(IMDB_Movies!A:A,'4. Best directors'!A1049)</f>
        <v>1</v>
      </c>
    </row>
    <row r="1050" spans="1:7" x14ac:dyDescent="0.45">
      <c r="A1050" s="2" t="s">
        <v>555</v>
      </c>
      <c r="B1050" s="8">
        <v>6.2</v>
      </c>
      <c r="C1050" s="3">
        <v>5.0695219522565527E-4</v>
      </c>
      <c r="D1050" s="8">
        <v>346</v>
      </c>
      <c r="E1050" s="8">
        <v>12.4</v>
      </c>
      <c r="F1050" s="8">
        <v>-54310425</v>
      </c>
      <c r="G1050">
        <f>COUNTIF(IMDB_Movies!A:A,'4. Best directors'!A1050)</f>
        <v>2</v>
      </c>
    </row>
    <row r="1051" spans="1:7" x14ac:dyDescent="0.45">
      <c r="A1051" s="2" t="s">
        <v>2496</v>
      </c>
      <c r="B1051" s="8">
        <v>6.2</v>
      </c>
      <c r="C1051" s="3">
        <v>2.5347609761282764E-4</v>
      </c>
      <c r="D1051" s="8">
        <v>411</v>
      </c>
      <c r="E1051" s="8">
        <v>6.2</v>
      </c>
      <c r="F1051" s="8">
        <v>-477000</v>
      </c>
      <c r="G1051">
        <f>COUNTIF(IMDB_Movies!A:A,'4. Best directors'!A1051)</f>
        <v>1</v>
      </c>
    </row>
    <row r="1052" spans="1:7" x14ac:dyDescent="0.45">
      <c r="A1052" s="2" t="s">
        <v>2478</v>
      </c>
      <c r="B1052" s="8">
        <v>6.2</v>
      </c>
      <c r="C1052" s="3">
        <v>5.0695219522565527E-4</v>
      </c>
      <c r="D1052" s="8">
        <v>346</v>
      </c>
      <c r="E1052" s="8">
        <v>12.4</v>
      </c>
      <c r="F1052" s="8">
        <v>1362413</v>
      </c>
      <c r="G1052">
        <f>COUNTIF(IMDB_Movies!A:A,'4. Best directors'!A1052)</f>
        <v>2</v>
      </c>
    </row>
    <row r="1053" spans="1:7" x14ac:dyDescent="0.45">
      <c r="A1053" s="2" t="s">
        <v>1950</v>
      </c>
      <c r="B1053" s="8">
        <v>6.2</v>
      </c>
      <c r="C1053" s="3">
        <v>2.5347609761282764E-4</v>
      </c>
      <c r="D1053" s="8">
        <v>411</v>
      </c>
      <c r="E1053" s="8">
        <v>6.2</v>
      </c>
      <c r="F1053" s="8">
        <v>-9773208</v>
      </c>
      <c r="G1053">
        <f>COUNTIF(IMDB_Movies!A:A,'4. Best directors'!A1053)</f>
        <v>1</v>
      </c>
    </row>
    <row r="1054" spans="1:7" x14ac:dyDescent="0.45">
      <c r="A1054" s="2" t="s">
        <v>1598</v>
      </c>
      <c r="B1054" s="8">
        <v>6.2</v>
      </c>
      <c r="C1054" s="3">
        <v>2.5347609761282764E-4</v>
      </c>
      <c r="D1054" s="8">
        <v>411</v>
      </c>
      <c r="E1054" s="8">
        <v>6.2</v>
      </c>
      <c r="F1054" s="8">
        <v>-11120689</v>
      </c>
      <c r="G1054">
        <f>COUNTIF(IMDB_Movies!A:A,'4. Best directors'!A1054)</f>
        <v>1</v>
      </c>
    </row>
    <row r="1055" spans="1:7" x14ac:dyDescent="0.45">
      <c r="A1055" s="2" t="s">
        <v>1977</v>
      </c>
      <c r="B1055" s="8">
        <v>6.2</v>
      </c>
      <c r="C1055" s="3">
        <v>2.5347609761282764E-4</v>
      </c>
      <c r="D1055" s="8">
        <v>411</v>
      </c>
      <c r="E1055" s="8">
        <v>6.2</v>
      </c>
      <c r="F1055" s="8">
        <v>-8116113</v>
      </c>
      <c r="G1055">
        <f>COUNTIF(IMDB_Movies!A:A,'4. Best directors'!A1055)</f>
        <v>1</v>
      </c>
    </row>
    <row r="1056" spans="1:7" x14ac:dyDescent="0.45">
      <c r="A1056" s="2" t="s">
        <v>2420</v>
      </c>
      <c r="B1056" s="8">
        <v>6.2</v>
      </c>
      <c r="C1056" s="3">
        <v>2.5347609761282764E-4</v>
      </c>
      <c r="D1056" s="8">
        <v>411</v>
      </c>
      <c r="E1056" s="8">
        <v>6.2</v>
      </c>
      <c r="F1056" s="8">
        <v>-389009</v>
      </c>
      <c r="G1056">
        <f>COUNTIF(IMDB_Movies!A:A,'4. Best directors'!A1056)</f>
        <v>1</v>
      </c>
    </row>
    <row r="1057" spans="1:7" x14ac:dyDescent="0.45">
      <c r="A1057" s="2" t="s">
        <v>1680</v>
      </c>
      <c r="B1057" s="8">
        <v>6.2</v>
      </c>
      <c r="C1057" s="3">
        <v>2.5347609761282764E-4</v>
      </c>
      <c r="D1057" s="8">
        <v>411</v>
      </c>
      <c r="E1057" s="8">
        <v>6.2</v>
      </c>
      <c r="F1057" s="8">
        <v>27592530</v>
      </c>
      <c r="G1057">
        <f>COUNTIF(IMDB_Movies!A:A,'4. Best directors'!A1057)</f>
        <v>1</v>
      </c>
    </row>
    <row r="1058" spans="1:7" x14ac:dyDescent="0.45">
      <c r="A1058" s="2" t="s">
        <v>1172</v>
      </c>
      <c r="B1058" s="8">
        <v>6.2</v>
      </c>
      <c r="C1058" s="3">
        <v>2.5347609761282764E-4</v>
      </c>
      <c r="D1058" s="8">
        <v>411</v>
      </c>
      <c r="E1058" s="8">
        <v>6.2</v>
      </c>
      <c r="F1058" s="8">
        <v>21041732</v>
      </c>
      <c r="G1058">
        <f>COUNTIF(IMDB_Movies!A:A,'4. Best directors'!A1058)</f>
        <v>1</v>
      </c>
    </row>
    <row r="1059" spans="1:7" x14ac:dyDescent="0.45">
      <c r="A1059" s="2" t="s">
        <v>862</v>
      </c>
      <c r="B1059" s="8">
        <v>6.2</v>
      </c>
      <c r="C1059" s="3">
        <v>2.5347609761282764E-4</v>
      </c>
      <c r="D1059" s="8">
        <v>411</v>
      </c>
      <c r="E1059" s="8">
        <v>6.2</v>
      </c>
      <c r="F1059" s="8">
        <v>-22332053</v>
      </c>
      <c r="G1059">
        <f>COUNTIF(IMDB_Movies!A:A,'4. Best directors'!A1059)</f>
        <v>1</v>
      </c>
    </row>
    <row r="1060" spans="1:7" x14ac:dyDescent="0.45">
      <c r="A1060" s="2" t="s">
        <v>2412</v>
      </c>
      <c r="B1060" s="8">
        <v>6.2</v>
      </c>
      <c r="C1060" s="3">
        <v>2.5347609761282764E-4</v>
      </c>
      <c r="D1060" s="8">
        <v>411</v>
      </c>
      <c r="E1060" s="8">
        <v>6.2</v>
      </c>
      <c r="F1060" s="8">
        <v>8100000</v>
      </c>
      <c r="G1060">
        <f>COUNTIF(IMDB_Movies!A:A,'4. Best directors'!A1060)</f>
        <v>1</v>
      </c>
    </row>
    <row r="1061" spans="1:7" x14ac:dyDescent="0.45">
      <c r="A1061" s="2" t="s">
        <v>1730</v>
      </c>
      <c r="B1061" s="8">
        <v>6.2</v>
      </c>
      <c r="C1061" s="3">
        <v>2.5347609761282764E-4</v>
      </c>
      <c r="D1061" s="8">
        <v>411</v>
      </c>
      <c r="E1061" s="8">
        <v>6.2</v>
      </c>
      <c r="F1061" s="8">
        <v>-15997045</v>
      </c>
      <c r="G1061">
        <f>COUNTIF(IMDB_Movies!A:A,'4. Best directors'!A1061)</f>
        <v>1</v>
      </c>
    </row>
    <row r="1062" spans="1:7" x14ac:dyDescent="0.45">
      <c r="A1062" s="2" t="s">
        <v>1953</v>
      </c>
      <c r="B1062" s="8">
        <v>6.2</v>
      </c>
      <c r="C1062" s="3">
        <v>2.5347609761282764E-4</v>
      </c>
      <c r="D1062" s="8">
        <v>411</v>
      </c>
      <c r="E1062" s="8">
        <v>6.2</v>
      </c>
      <c r="F1062" s="8">
        <v>-9830621</v>
      </c>
      <c r="G1062">
        <f>COUNTIF(IMDB_Movies!A:A,'4. Best directors'!A1062)</f>
        <v>1</v>
      </c>
    </row>
    <row r="1063" spans="1:7" x14ac:dyDescent="0.45">
      <c r="A1063" s="2" t="s">
        <v>284</v>
      </c>
      <c r="B1063" s="8">
        <v>6.2</v>
      </c>
      <c r="C1063" s="3">
        <v>2.5347609761282764E-4</v>
      </c>
      <c r="D1063" s="8">
        <v>411</v>
      </c>
      <c r="E1063" s="8">
        <v>6.2</v>
      </c>
      <c r="F1063" s="8">
        <v>-3630883</v>
      </c>
      <c r="G1063">
        <f>COUNTIF(IMDB_Movies!A:A,'4. Best directors'!A1063)</f>
        <v>1</v>
      </c>
    </row>
    <row r="1064" spans="1:7" x14ac:dyDescent="0.45">
      <c r="A1064" s="2" t="s">
        <v>2342</v>
      </c>
      <c r="B1064" s="8">
        <v>6.2</v>
      </c>
      <c r="C1064" s="3">
        <v>2.5347609761282764E-4</v>
      </c>
      <c r="D1064" s="8">
        <v>411</v>
      </c>
      <c r="E1064" s="8">
        <v>6.2</v>
      </c>
      <c r="F1064" s="8">
        <v>-1482420</v>
      </c>
      <c r="G1064">
        <f>COUNTIF(IMDB_Movies!A:A,'4. Best directors'!A1064)</f>
        <v>1</v>
      </c>
    </row>
    <row r="1065" spans="1:7" x14ac:dyDescent="0.45">
      <c r="A1065" s="2" t="s">
        <v>1738</v>
      </c>
      <c r="B1065" s="8">
        <v>6.2</v>
      </c>
      <c r="C1065" s="3">
        <v>2.5347609761282764E-4</v>
      </c>
      <c r="D1065" s="8">
        <v>411</v>
      </c>
      <c r="E1065" s="8">
        <v>6.2</v>
      </c>
      <c r="F1065" s="8">
        <v>-299897945</v>
      </c>
      <c r="G1065">
        <f>COUNTIF(IMDB_Movies!A:A,'4. Best directors'!A1065)</f>
        <v>1</v>
      </c>
    </row>
    <row r="1066" spans="1:7" x14ac:dyDescent="0.45">
      <c r="A1066" s="2" t="s">
        <v>273</v>
      </c>
      <c r="B1066" s="8">
        <v>6.2</v>
      </c>
      <c r="C1066" s="3">
        <v>2.5347609761282764E-4</v>
      </c>
      <c r="D1066" s="8">
        <v>411</v>
      </c>
      <c r="E1066" s="8">
        <v>6.2</v>
      </c>
      <c r="F1066" s="8">
        <v>11017403</v>
      </c>
      <c r="G1066">
        <f>COUNTIF(IMDB_Movies!A:A,'4. Best directors'!A1066)</f>
        <v>1</v>
      </c>
    </row>
    <row r="1067" spans="1:7" x14ac:dyDescent="0.45">
      <c r="A1067" s="2" t="s">
        <v>2048</v>
      </c>
      <c r="B1067" s="8">
        <v>6.2</v>
      </c>
      <c r="C1067" s="3">
        <v>2.5347609761282764E-4</v>
      </c>
      <c r="D1067" s="8">
        <v>411</v>
      </c>
      <c r="E1067" s="8">
        <v>6.2</v>
      </c>
      <c r="F1067" s="8">
        <v>-1569178</v>
      </c>
      <c r="G1067">
        <f>COUNTIF(IMDB_Movies!A:A,'4. Best directors'!A1067)</f>
        <v>1</v>
      </c>
    </row>
    <row r="1068" spans="1:7" x14ac:dyDescent="0.45">
      <c r="A1068" s="2" t="s">
        <v>1662</v>
      </c>
      <c r="B1068" s="8">
        <v>6.2</v>
      </c>
      <c r="C1068" s="3">
        <v>2.5347609761282764E-4</v>
      </c>
      <c r="D1068" s="8">
        <v>411</v>
      </c>
      <c r="E1068" s="8">
        <v>6.2</v>
      </c>
      <c r="F1068" s="8">
        <v>-14976909</v>
      </c>
      <c r="G1068">
        <f>COUNTIF(IMDB_Movies!A:A,'4. Best directors'!A1068)</f>
        <v>1</v>
      </c>
    </row>
    <row r="1069" spans="1:7" x14ac:dyDescent="0.45">
      <c r="A1069" s="2" t="s">
        <v>170</v>
      </c>
      <c r="B1069" s="8">
        <v>6.2</v>
      </c>
      <c r="C1069" s="3">
        <v>2.5347609761282764E-4</v>
      </c>
      <c r="D1069" s="8">
        <v>411</v>
      </c>
      <c r="E1069" s="8">
        <v>6.2</v>
      </c>
      <c r="F1069" s="8">
        <v>-23402879</v>
      </c>
      <c r="G1069">
        <f>COUNTIF(IMDB_Movies!A:A,'4. Best directors'!A1069)</f>
        <v>1</v>
      </c>
    </row>
    <row r="1070" spans="1:7" x14ac:dyDescent="0.45">
      <c r="A1070" s="2" t="s">
        <v>989</v>
      </c>
      <c r="B1070" s="8">
        <v>6.1999999999999993</v>
      </c>
      <c r="C1070" s="3">
        <v>1.0139043904513103E-3</v>
      </c>
      <c r="D1070" s="8">
        <v>205</v>
      </c>
      <c r="E1070" s="8">
        <v>24.799999999999997</v>
      </c>
      <c r="F1070" s="8">
        <v>56867623</v>
      </c>
      <c r="G1070">
        <f>COUNTIF(IMDB_Movies!A:A,'4. Best directors'!A1070)</f>
        <v>4</v>
      </c>
    </row>
    <row r="1071" spans="1:7" x14ac:dyDescent="0.45">
      <c r="A1071" s="2" t="s">
        <v>662</v>
      </c>
      <c r="B1071" s="8">
        <v>6.1999999999999993</v>
      </c>
      <c r="C1071" s="3">
        <v>5.0695219522565516E-4</v>
      </c>
      <c r="D1071" s="8">
        <v>347</v>
      </c>
      <c r="E1071" s="8">
        <v>12.399999999999999</v>
      </c>
      <c r="F1071" s="8">
        <v>65911998</v>
      </c>
      <c r="G1071">
        <f>COUNTIF(IMDB_Movies!A:A,'4. Best directors'!A1071)</f>
        <v>2</v>
      </c>
    </row>
    <row r="1072" spans="1:7" x14ac:dyDescent="0.45">
      <c r="A1072" s="2" t="s">
        <v>812</v>
      </c>
      <c r="B1072" s="8">
        <v>6.1999999999999993</v>
      </c>
      <c r="C1072" s="3">
        <v>1.0139043904513103E-3</v>
      </c>
      <c r="D1072" s="8">
        <v>205</v>
      </c>
      <c r="E1072" s="8">
        <v>24.799999999999997</v>
      </c>
      <c r="F1072" s="8">
        <v>125450927</v>
      </c>
      <c r="G1072">
        <f>COUNTIF(IMDB_Movies!A:A,'4. Best directors'!A1072)</f>
        <v>4</v>
      </c>
    </row>
    <row r="1073" spans="1:7" x14ac:dyDescent="0.45">
      <c r="A1073" s="2" t="s">
        <v>83</v>
      </c>
      <c r="B1073" s="8">
        <v>6.1875</v>
      </c>
      <c r="C1073" s="3">
        <v>2.0237204567475752E-3</v>
      </c>
      <c r="D1073" s="8">
        <v>65</v>
      </c>
      <c r="E1073" s="8">
        <v>49.5</v>
      </c>
      <c r="F1073" s="8">
        <v>83875462</v>
      </c>
      <c r="G1073">
        <f>COUNTIF(IMDB_Movies!A:A,'4. Best directors'!A1073)</f>
        <v>8</v>
      </c>
    </row>
    <row r="1074" spans="1:7" x14ac:dyDescent="0.45">
      <c r="A1074" s="2" t="s">
        <v>446</v>
      </c>
      <c r="B1074" s="8">
        <v>6.1857142857142851</v>
      </c>
      <c r="C1074" s="3">
        <v>1.7702443591347476E-3</v>
      </c>
      <c r="D1074" s="8">
        <v>81</v>
      </c>
      <c r="E1074" s="8">
        <v>43.3</v>
      </c>
      <c r="F1074" s="8">
        <v>242219624</v>
      </c>
      <c r="G1074">
        <f>COUNTIF(IMDB_Movies!A:A,'4. Best directors'!A1074)</f>
        <v>7</v>
      </c>
    </row>
    <row r="1075" spans="1:7" x14ac:dyDescent="0.45">
      <c r="A1075" s="2" t="s">
        <v>199</v>
      </c>
      <c r="B1075" s="8">
        <v>6.166666666666667</v>
      </c>
      <c r="C1075" s="3">
        <v>7.5633996868343725E-4</v>
      </c>
      <c r="D1075" s="8">
        <v>278</v>
      </c>
      <c r="E1075" s="8">
        <v>18.5</v>
      </c>
      <c r="F1075" s="8">
        <v>-104898080</v>
      </c>
      <c r="G1075">
        <f>COUNTIF(IMDB_Movies!A:A,'4. Best directors'!A1075)</f>
        <v>3</v>
      </c>
    </row>
    <row r="1076" spans="1:7" x14ac:dyDescent="0.45">
      <c r="A1076" s="2" t="s">
        <v>307</v>
      </c>
      <c r="B1076" s="8">
        <v>6.166666666666667</v>
      </c>
      <c r="C1076" s="3">
        <v>7.5633996868343725E-4</v>
      </c>
      <c r="D1076" s="8">
        <v>278</v>
      </c>
      <c r="E1076" s="8">
        <v>18.5</v>
      </c>
      <c r="F1076" s="8">
        <v>-23315177</v>
      </c>
      <c r="G1076">
        <f>COUNTIF(IMDB_Movies!A:A,'4. Best directors'!A1076)</f>
        <v>3</v>
      </c>
    </row>
    <row r="1077" spans="1:7" x14ac:dyDescent="0.45">
      <c r="A1077" s="2" t="s">
        <v>678</v>
      </c>
      <c r="B1077" s="8">
        <v>6.166666666666667</v>
      </c>
      <c r="C1077" s="3">
        <v>7.5633996868343725E-4</v>
      </c>
      <c r="D1077" s="8">
        <v>278</v>
      </c>
      <c r="E1077" s="8">
        <v>18.5</v>
      </c>
      <c r="F1077" s="8">
        <v>102915538</v>
      </c>
      <c r="G1077">
        <f>COUNTIF(IMDB_Movies!A:A,'4. Best directors'!A1077)</f>
        <v>3</v>
      </c>
    </row>
    <row r="1078" spans="1:7" x14ac:dyDescent="0.45">
      <c r="A1078" s="2" t="s">
        <v>630</v>
      </c>
      <c r="B1078" s="8">
        <v>6.166666666666667</v>
      </c>
      <c r="C1078" s="3">
        <v>7.5633996868343725E-4</v>
      </c>
      <c r="D1078" s="8">
        <v>278</v>
      </c>
      <c r="E1078" s="8">
        <v>18.5</v>
      </c>
      <c r="F1078" s="8">
        <v>49871202</v>
      </c>
      <c r="G1078">
        <f>COUNTIF(IMDB_Movies!A:A,'4. Best directors'!A1078)</f>
        <v>3</v>
      </c>
    </row>
    <row r="1079" spans="1:7" x14ac:dyDescent="0.45">
      <c r="A1079" s="2" t="s">
        <v>1483</v>
      </c>
      <c r="B1079" s="8">
        <v>6.15</v>
      </c>
      <c r="C1079" s="3">
        <v>1.0057277421412192E-3</v>
      </c>
      <c r="D1079" s="8">
        <v>207</v>
      </c>
      <c r="E1079" s="8">
        <v>24.6</v>
      </c>
      <c r="F1079" s="8">
        <v>4589249</v>
      </c>
      <c r="G1079">
        <f>COUNTIF(IMDB_Movies!A:A,'4. Best directors'!A1079)</f>
        <v>4</v>
      </c>
    </row>
    <row r="1080" spans="1:7" x14ac:dyDescent="0.45">
      <c r="A1080" s="2" t="s">
        <v>879</v>
      </c>
      <c r="B1080" s="8">
        <v>6.15</v>
      </c>
      <c r="C1080" s="3">
        <v>5.0286387107060962E-4</v>
      </c>
      <c r="D1080" s="8">
        <v>348</v>
      </c>
      <c r="E1080" s="8">
        <v>12.3</v>
      </c>
      <c r="F1080" s="8">
        <v>-30514070</v>
      </c>
      <c r="G1080">
        <f>COUNTIF(IMDB_Movies!A:A,'4. Best directors'!A1080)</f>
        <v>2</v>
      </c>
    </row>
    <row r="1081" spans="1:7" x14ac:dyDescent="0.45">
      <c r="A1081" s="2" t="s">
        <v>712</v>
      </c>
      <c r="B1081" s="8">
        <v>6.15</v>
      </c>
      <c r="C1081" s="3">
        <v>1.0057277421412192E-3</v>
      </c>
      <c r="D1081" s="8">
        <v>207</v>
      </c>
      <c r="E1081" s="8">
        <v>24.6</v>
      </c>
      <c r="F1081" s="8">
        <v>-14980868</v>
      </c>
      <c r="G1081">
        <f>COUNTIF(IMDB_Movies!A:A,'4. Best directors'!A1081)</f>
        <v>4</v>
      </c>
    </row>
    <row r="1082" spans="1:7" x14ac:dyDescent="0.45">
      <c r="A1082" s="2" t="s">
        <v>1707</v>
      </c>
      <c r="B1082" s="8">
        <v>6.15</v>
      </c>
      <c r="C1082" s="3">
        <v>5.0286387107060962E-4</v>
      </c>
      <c r="D1082" s="8">
        <v>348</v>
      </c>
      <c r="E1082" s="8">
        <v>12.3</v>
      </c>
      <c r="F1082" s="8">
        <v>9273231</v>
      </c>
      <c r="G1082">
        <f>COUNTIF(IMDB_Movies!A:A,'4. Best directors'!A1082)</f>
        <v>2</v>
      </c>
    </row>
    <row r="1083" spans="1:7" x14ac:dyDescent="0.45">
      <c r="A1083" s="2" t="s">
        <v>1784</v>
      </c>
      <c r="B1083" s="8">
        <v>6.1499999999999995</v>
      </c>
      <c r="C1083" s="3">
        <v>1.0057277421412192E-3</v>
      </c>
      <c r="D1083" s="8">
        <v>208</v>
      </c>
      <c r="E1083" s="8">
        <v>24.599999999999998</v>
      </c>
      <c r="F1083" s="8">
        <v>-2297280</v>
      </c>
      <c r="G1083">
        <f>COUNTIF(IMDB_Movies!A:A,'4. Best directors'!A1083)</f>
        <v>4</v>
      </c>
    </row>
    <row r="1084" spans="1:7" x14ac:dyDescent="0.45">
      <c r="A1084" s="2" t="s">
        <v>1092</v>
      </c>
      <c r="B1084" s="8">
        <v>6.1333333333333329</v>
      </c>
      <c r="C1084" s="3">
        <v>7.522516445283916E-4</v>
      </c>
      <c r="D1084" s="8">
        <v>279</v>
      </c>
      <c r="E1084" s="8">
        <v>18.399999999999999</v>
      </c>
      <c r="F1084" s="8">
        <v>62929089</v>
      </c>
      <c r="G1084">
        <f>COUNTIF(IMDB_Movies!A:A,'4. Best directors'!A1084)</f>
        <v>3</v>
      </c>
    </row>
    <row r="1085" spans="1:7" x14ac:dyDescent="0.45">
      <c r="A1085" s="2" t="s">
        <v>742</v>
      </c>
      <c r="B1085" s="8">
        <v>6.1285714285714281</v>
      </c>
      <c r="C1085" s="3">
        <v>1.7538910625145652E-3</v>
      </c>
      <c r="D1085" s="8">
        <v>83</v>
      </c>
      <c r="E1085" s="8">
        <v>42.9</v>
      </c>
      <c r="F1085" s="8">
        <v>12890196</v>
      </c>
      <c r="G1085">
        <f>COUNTIF(IMDB_Movies!A:A,'4. Best directors'!A1085)</f>
        <v>7</v>
      </c>
    </row>
    <row r="1086" spans="1:7" x14ac:dyDescent="0.45">
      <c r="A1086" s="2" t="s">
        <v>1015</v>
      </c>
      <c r="B1086" s="8">
        <v>6.125</v>
      </c>
      <c r="C1086" s="3">
        <v>1.0016394179861736E-3</v>
      </c>
      <c r="D1086" s="8">
        <v>209</v>
      </c>
      <c r="E1086" s="8">
        <v>24.5</v>
      </c>
      <c r="F1086" s="8">
        <v>59133818</v>
      </c>
      <c r="G1086">
        <f>COUNTIF(IMDB_Movies!A:A,'4. Best directors'!A1086)</f>
        <v>4</v>
      </c>
    </row>
    <row r="1087" spans="1:7" x14ac:dyDescent="0.45">
      <c r="A1087" s="2" t="s">
        <v>751</v>
      </c>
      <c r="B1087" s="8">
        <v>6.125</v>
      </c>
      <c r="C1087" s="3">
        <v>1.0016394179861736E-3</v>
      </c>
      <c r="D1087" s="8">
        <v>209</v>
      </c>
      <c r="E1087" s="8">
        <v>24.5</v>
      </c>
      <c r="F1087" s="8">
        <v>69057902</v>
      </c>
      <c r="G1087">
        <f>COUNTIF(IMDB_Movies!A:A,'4. Best directors'!A1087)</f>
        <v>4</v>
      </c>
    </row>
    <row r="1088" spans="1:7" x14ac:dyDescent="0.45">
      <c r="A1088" s="2" t="s">
        <v>441</v>
      </c>
      <c r="B1088" s="8">
        <v>6.125</v>
      </c>
      <c r="C1088" s="3">
        <v>1.0016394179861736E-3</v>
      </c>
      <c r="D1088" s="8">
        <v>209</v>
      </c>
      <c r="E1088" s="8">
        <v>24.5</v>
      </c>
      <c r="F1088" s="8">
        <v>2994604</v>
      </c>
      <c r="G1088">
        <f>COUNTIF(IMDB_Movies!A:A,'4. Best directors'!A1088)</f>
        <v>4</v>
      </c>
    </row>
    <row r="1089" spans="1:7" x14ac:dyDescent="0.45">
      <c r="A1089" s="2" t="s">
        <v>1891</v>
      </c>
      <c r="B1089" s="8">
        <v>6.1000000000000005</v>
      </c>
      <c r="C1089" s="3">
        <v>7.4816332037334606E-4</v>
      </c>
      <c r="D1089" s="8">
        <v>280</v>
      </c>
      <c r="E1089" s="8">
        <v>18.3</v>
      </c>
      <c r="F1089" s="8">
        <v>192788010</v>
      </c>
      <c r="G1089">
        <f>COUNTIF(IMDB_Movies!A:A,'4. Best directors'!A1089)</f>
        <v>3</v>
      </c>
    </row>
    <row r="1090" spans="1:7" x14ac:dyDescent="0.45">
      <c r="A1090" s="2" t="s">
        <v>438</v>
      </c>
      <c r="B1090" s="8">
        <v>6.1000000000000005</v>
      </c>
      <c r="C1090" s="3">
        <v>9.9755109383112815E-4</v>
      </c>
      <c r="D1090" s="8">
        <v>210</v>
      </c>
      <c r="E1090" s="8">
        <v>24.400000000000002</v>
      </c>
      <c r="F1090" s="8">
        <v>135440525</v>
      </c>
      <c r="G1090">
        <f>COUNTIF(IMDB_Movies!A:A,'4. Best directors'!A1090)</f>
        <v>4</v>
      </c>
    </row>
    <row r="1091" spans="1:7" x14ac:dyDescent="0.45">
      <c r="A1091" s="2" t="s">
        <v>2489</v>
      </c>
      <c r="B1091" s="8">
        <v>6.1</v>
      </c>
      <c r="C1091" s="3">
        <v>2.4938777345778198E-4</v>
      </c>
      <c r="D1091" s="8">
        <v>412</v>
      </c>
      <c r="E1091" s="8">
        <v>6.1</v>
      </c>
      <c r="F1091" s="8">
        <v>-486866</v>
      </c>
      <c r="G1091">
        <f>COUNTIF(IMDB_Movies!A:A,'4. Best directors'!A1091)</f>
        <v>1</v>
      </c>
    </row>
    <row r="1092" spans="1:7" x14ac:dyDescent="0.45">
      <c r="A1092" s="2" t="s">
        <v>1315</v>
      </c>
      <c r="B1092" s="8">
        <v>6.1</v>
      </c>
      <c r="C1092" s="3">
        <v>2.4938777345778198E-4</v>
      </c>
      <c r="D1092" s="8">
        <v>412</v>
      </c>
      <c r="E1092" s="8">
        <v>6.1</v>
      </c>
      <c r="F1092" s="8">
        <v>-20924712</v>
      </c>
      <c r="G1092">
        <f>COUNTIF(IMDB_Movies!A:A,'4. Best directors'!A1092)</f>
        <v>1</v>
      </c>
    </row>
    <row r="1093" spans="1:7" x14ac:dyDescent="0.45">
      <c r="A1093" s="2" t="s">
        <v>1959</v>
      </c>
      <c r="B1093" s="8">
        <v>6.1</v>
      </c>
      <c r="C1093" s="3">
        <v>2.4938777345778198E-4</v>
      </c>
      <c r="D1093" s="8">
        <v>412</v>
      </c>
      <c r="E1093" s="8">
        <v>6.1</v>
      </c>
      <c r="F1093" s="8">
        <v>-9996393</v>
      </c>
      <c r="G1093">
        <f>COUNTIF(IMDB_Movies!A:A,'4. Best directors'!A1093)</f>
        <v>1</v>
      </c>
    </row>
    <row r="1094" spans="1:7" x14ac:dyDescent="0.45">
      <c r="A1094" s="2" t="s">
        <v>1251</v>
      </c>
      <c r="B1094" s="8">
        <v>6.1</v>
      </c>
      <c r="C1094" s="3">
        <v>2.4938777345778198E-4</v>
      </c>
      <c r="D1094" s="8">
        <v>412</v>
      </c>
      <c r="E1094" s="8">
        <v>6.1</v>
      </c>
      <c r="F1094" s="8">
        <v>-10810486</v>
      </c>
      <c r="G1094">
        <f>COUNTIF(IMDB_Movies!A:A,'4. Best directors'!A1094)</f>
        <v>1</v>
      </c>
    </row>
    <row r="1095" spans="1:7" x14ac:dyDescent="0.45">
      <c r="A1095" s="2" t="s">
        <v>267</v>
      </c>
      <c r="B1095" s="8">
        <v>6.1</v>
      </c>
      <c r="C1095" s="3">
        <v>2.4938777345778198E-4</v>
      </c>
      <c r="D1095" s="8">
        <v>412</v>
      </c>
      <c r="E1095" s="8">
        <v>6.1</v>
      </c>
      <c r="F1095" s="8">
        <v>-67047980</v>
      </c>
      <c r="G1095">
        <f>COUNTIF(IMDB_Movies!A:A,'4. Best directors'!A1095)</f>
        <v>1</v>
      </c>
    </row>
    <row r="1096" spans="1:7" x14ac:dyDescent="0.45">
      <c r="A1096" s="2" t="s">
        <v>2377</v>
      </c>
      <c r="B1096" s="8">
        <v>6.1</v>
      </c>
      <c r="C1096" s="3">
        <v>2.4938777345778198E-4</v>
      </c>
      <c r="D1096" s="8">
        <v>412</v>
      </c>
      <c r="E1096" s="8">
        <v>6.1</v>
      </c>
      <c r="F1096" s="8">
        <v>-1394057</v>
      </c>
      <c r="G1096">
        <f>COUNTIF(IMDB_Movies!A:A,'4. Best directors'!A1096)</f>
        <v>1</v>
      </c>
    </row>
    <row r="1097" spans="1:7" x14ac:dyDescent="0.45">
      <c r="A1097" s="2" t="s">
        <v>1091</v>
      </c>
      <c r="B1097" s="8">
        <v>6.1</v>
      </c>
      <c r="C1097" s="3">
        <v>2.4938777345778198E-4</v>
      </c>
      <c r="D1097" s="8">
        <v>412</v>
      </c>
      <c r="E1097" s="8">
        <v>6.1</v>
      </c>
      <c r="F1097" s="8">
        <v>8813366</v>
      </c>
      <c r="G1097">
        <f>COUNTIF(IMDB_Movies!A:A,'4. Best directors'!A1097)</f>
        <v>1</v>
      </c>
    </row>
    <row r="1098" spans="1:7" x14ac:dyDescent="0.45">
      <c r="A1098" s="2" t="s">
        <v>826</v>
      </c>
      <c r="B1098" s="8">
        <v>6.1</v>
      </c>
      <c r="C1098" s="3">
        <v>2.4938777345778198E-4</v>
      </c>
      <c r="D1098" s="8">
        <v>412</v>
      </c>
      <c r="E1098" s="8">
        <v>6.1</v>
      </c>
      <c r="F1098" s="8">
        <v>2572742</v>
      </c>
      <c r="G1098">
        <f>COUNTIF(IMDB_Movies!A:A,'4. Best directors'!A1098)</f>
        <v>1</v>
      </c>
    </row>
    <row r="1099" spans="1:7" x14ac:dyDescent="0.45">
      <c r="A1099" s="2" t="s">
        <v>1525</v>
      </c>
      <c r="B1099" s="8">
        <v>6.1</v>
      </c>
      <c r="C1099" s="3">
        <v>2.4938777345778198E-4</v>
      </c>
      <c r="D1099" s="8">
        <v>412</v>
      </c>
      <c r="E1099" s="8">
        <v>6.1</v>
      </c>
      <c r="F1099" s="8">
        <v>-9455857</v>
      </c>
      <c r="G1099">
        <f>COUNTIF(IMDB_Movies!A:A,'4. Best directors'!A1099)</f>
        <v>1</v>
      </c>
    </row>
    <row r="1100" spans="1:7" x14ac:dyDescent="0.45">
      <c r="A1100" s="2" t="s">
        <v>2507</v>
      </c>
      <c r="B1100" s="8">
        <v>6.1</v>
      </c>
      <c r="C1100" s="3">
        <v>2.4938777345778198E-4</v>
      </c>
      <c r="D1100" s="8">
        <v>412</v>
      </c>
      <c r="E1100" s="8">
        <v>6.1</v>
      </c>
      <c r="F1100" s="8">
        <v>-5987157</v>
      </c>
      <c r="G1100">
        <f>COUNTIF(IMDB_Movies!A:A,'4. Best directors'!A1100)</f>
        <v>1</v>
      </c>
    </row>
    <row r="1101" spans="1:7" x14ac:dyDescent="0.45">
      <c r="A1101" s="2" t="s">
        <v>1976</v>
      </c>
      <c r="B1101" s="8">
        <v>6.1</v>
      </c>
      <c r="C1101" s="3">
        <v>2.4938777345778198E-4</v>
      </c>
      <c r="D1101" s="8">
        <v>412</v>
      </c>
      <c r="E1101" s="8">
        <v>6.1</v>
      </c>
      <c r="F1101" s="8">
        <v>-8650382</v>
      </c>
      <c r="G1101">
        <f>COUNTIF(IMDB_Movies!A:A,'4. Best directors'!A1101)</f>
        <v>1</v>
      </c>
    </row>
    <row r="1102" spans="1:7" x14ac:dyDescent="0.45">
      <c r="A1102" s="2" t="s">
        <v>654</v>
      </c>
      <c r="B1102" s="8">
        <v>6.1</v>
      </c>
      <c r="C1102" s="3">
        <v>2.4938777345778198E-4</v>
      </c>
      <c r="D1102" s="8">
        <v>412</v>
      </c>
      <c r="E1102" s="8">
        <v>6.1</v>
      </c>
      <c r="F1102" s="8">
        <v>-64927587</v>
      </c>
      <c r="G1102">
        <f>COUNTIF(IMDB_Movies!A:A,'4. Best directors'!A1102)</f>
        <v>1</v>
      </c>
    </row>
    <row r="1103" spans="1:7" x14ac:dyDescent="0.45">
      <c r="A1103" s="2" t="s">
        <v>1773</v>
      </c>
      <c r="B1103" s="8">
        <v>6.1</v>
      </c>
      <c r="C1103" s="3">
        <v>2.4938777345778198E-4</v>
      </c>
      <c r="D1103" s="8">
        <v>412</v>
      </c>
      <c r="E1103" s="8">
        <v>6.1</v>
      </c>
      <c r="F1103" s="8">
        <v>19779400</v>
      </c>
      <c r="G1103">
        <f>COUNTIF(IMDB_Movies!A:A,'4. Best directors'!A1103)</f>
        <v>1</v>
      </c>
    </row>
    <row r="1104" spans="1:7" x14ac:dyDescent="0.45">
      <c r="A1104" s="2" t="s">
        <v>2438</v>
      </c>
      <c r="B1104" s="8">
        <v>6.1</v>
      </c>
      <c r="C1104" s="3">
        <v>2.4938777345778198E-4</v>
      </c>
      <c r="D1104" s="8">
        <v>412</v>
      </c>
      <c r="E1104" s="8">
        <v>6.1</v>
      </c>
      <c r="F1104" s="8">
        <v>-989982</v>
      </c>
      <c r="G1104">
        <f>COUNTIF(IMDB_Movies!A:A,'4. Best directors'!A1104)</f>
        <v>1</v>
      </c>
    </row>
    <row r="1105" spans="1:7" x14ac:dyDescent="0.45">
      <c r="A1105" s="2" t="s">
        <v>2425</v>
      </c>
      <c r="B1105" s="8">
        <v>6.1</v>
      </c>
      <c r="C1105" s="3">
        <v>2.4938777345778198E-4</v>
      </c>
      <c r="D1105" s="8">
        <v>412</v>
      </c>
      <c r="E1105" s="8">
        <v>6.1</v>
      </c>
      <c r="F1105" s="8">
        <v>-720718</v>
      </c>
      <c r="G1105">
        <f>COUNTIF(IMDB_Movies!A:A,'4. Best directors'!A1105)</f>
        <v>1</v>
      </c>
    </row>
    <row r="1106" spans="1:7" x14ac:dyDescent="0.45">
      <c r="A1106" s="2" t="s">
        <v>1438</v>
      </c>
      <c r="B1106" s="8">
        <v>6.1</v>
      </c>
      <c r="C1106" s="3">
        <v>2.4938777345778198E-4</v>
      </c>
      <c r="D1106" s="8">
        <v>412</v>
      </c>
      <c r="E1106" s="8">
        <v>6.1</v>
      </c>
      <c r="F1106" s="8">
        <v>11746550</v>
      </c>
      <c r="G1106">
        <f>COUNTIF(IMDB_Movies!A:A,'4. Best directors'!A1106)</f>
        <v>1</v>
      </c>
    </row>
    <row r="1107" spans="1:7" x14ac:dyDescent="0.45">
      <c r="A1107" s="2" t="s">
        <v>1584</v>
      </c>
      <c r="B1107" s="8">
        <v>6.1</v>
      </c>
      <c r="C1107" s="3">
        <v>2.4938777345778198E-4</v>
      </c>
      <c r="D1107" s="8">
        <v>412</v>
      </c>
      <c r="E1107" s="8">
        <v>6.1</v>
      </c>
      <c r="F1107" s="8">
        <v>-4508347</v>
      </c>
      <c r="G1107">
        <f>COUNTIF(IMDB_Movies!A:A,'4. Best directors'!A1107)</f>
        <v>1</v>
      </c>
    </row>
    <row r="1108" spans="1:7" x14ac:dyDescent="0.45">
      <c r="A1108" s="2" t="s">
        <v>971</v>
      </c>
      <c r="B1108" s="8">
        <v>6.1</v>
      </c>
      <c r="C1108" s="3">
        <v>2.4938777345778198E-4</v>
      </c>
      <c r="D1108" s="8">
        <v>412</v>
      </c>
      <c r="E1108" s="8">
        <v>6.1</v>
      </c>
      <c r="F1108" s="8">
        <v>-17624564</v>
      </c>
      <c r="G1108">
        <f>COUNTIF(IMDB_Movies!A:A,'4. Best directors'!A1108)</f>
        <v>1</v>
      </c>
    </row>
    <row r="1109" spans="1:7" x14ac:dyDescent="0.45">
      <c r="A1109" s="2" t="s">
        <v>1792</v>
      </c>
      <c r="B1109" s="8">
        <v>6.1</v>
      </c>
      <c r="C1109" s="3">
        <v>2.4938777345778198E-4</v>
      </c>
      <c r="D1109" s="8">
        <v>412</v>
      </c>
      <c r="E1109" s="8">
        <v>6.1</v>
      </c>
      <c r="F1109" s="8">
        <v>-8080104</v>
      </c>
      <c r="G1109">
        <f>COUNTIF(IMDB_Movies!A:A,'4. Best directors'!A1109)</f>
        <v>1</v>
      </c>
    </row>
    <row r="1110" spans="1:7" x14ac:dyDescent="0.45">
      <c r="A1110" s="2" t="s">
        <v>1536</v>
      </c>
      <c r="B1110" s="8">
        <v>6.1</v>
      </c>
      <c r="C1110" s="3">
        <v>2.4938777345778198E-4</v>
      </c>
      <c r="D1110" s="8">
        <v>412</v>
      </c>
      <c r="E1110" s="8">
        <v>6.1</v>
      </c>
      <c r="F1110" s="8">
        <v>-14994117</v>
      </c>
      <c r="G1110">
        <f>COUNTIF(IMDB_Movies!A:A,'4. Best directors'!A1110)</f>
        <v>1</v>
      </c>
    </row>
    <row r="1111" spans="1:7" x14ac:dyDescent="0.45">
      <c r="A1111" s="2" t="s">
        <v>707</v>
      </c>
      <c r="B1111" s="8">
        <v>6.1</v>
      </c>
      <c r="C1111" s="3">
        <v>2.4938777345778198E-4</v>
      </c>
      <c r="D1111" s="8">
        <v>412</v>
      </c>
      <c r="E1111" s="8">
        <v>6.1</v>
      </c>
      <c r="F1111" s="8">
        <v>-27805940</v>
      </c>
      <c r="G1111">
        <f>COUNTIF(IMDB_Movies!A:A,'4. Best directors'!A1111)</f>
        <v>1</v>
      </c>
    </row>
    <row r="1112" spans="1:7" x14ac:dyDescent="0.45">
      <c r="A1112" s="2" t="s">
        <v>2273</v>
      </c>
      <c r="B1112" s="8">
        <v>6.1</v>
      </c>
      <c r="C1112" s="3">
        <v>2.4938777345778198E-4</v>
      </c>
      <c r="D1112" s="8">
        <v>412</v>
      </c>
      <c r="E1112" s="8">
        <v>6.1</v>
      </c>
      <c r="F1112" s="8">
        <v>-2296998</v>
      </c>
      <c r="G1112">
        <f>COUNTIF(IMDB_Movies!A:A,'4. Best directors'!A1112)</f>
        <v>1</v>
      </c>
    </row>
    <row r="1113" spans="1:7" x14ac:dyDescent="0.45">
      <c r="A1113" s="2" t="s">
        <v>1193</v>
      </c>
      <c r="B1113" s="8">
        <v>6.1</v>
      </c>
      <c r="C1113" s="3">
        <v>2.4938777345778198E-4</v>
      </c>
      <c r="D1113" s="8">
        <v>412</v>
      </c>
      <c r="E1113" s="8">
        <v>6.1</v>
      </c>
      <c r="F1113" s="8">
        <v>27879132</v>
      </c>
      <c r="G1113">
        <f>COUNTIF(IMDB_Movies!A:A,'4. Best directors'!A1113)</f>
        <v>1</v>
      </c>
    </row>
    <row r="1114" spans="1:7" x14ac:dyDescent="0.45">
      <c r="A1114" s="2" t="s">
        <v>2471</v>
      </c>
      <c r="B1114" s="8">
        <v>6.1</v>
      </c>
      <c r="C1114" s="3">
        <v>2.4938777345778198E-4</v>
      </c>
      <c r="D1114" s="8">
        <v>412</v>
      </c>
      <c r="E1114" s="8">
        <v>6.1</v>
      </c>
      <c r="F1114" s="8">
        <v>39052600</v>
      </c>
      <c r="G1114">
        <f>COUNTIF(IMDB_Movies!A:A,'4. Best directors'!A1114)</f>
        <v>1</v>
      </c>
    </row>
    <row r="1115" spans="1:7" x14ac:dyDescent="0.45">
      <c r="A1115" s="2" t="s">
        <v>698</v>
      </c>
      <c r="B1115" s="8">
        <v>6.1</v>
      </c>
      <c r="C1115" s="3">
        <v>2.4938777345778198E-4</v>
      </c>
      <c r="D1115" s="8">
        <v>412</v>
      </c>
      <c r="E1115" s="8">
        <v>6.1</v>
      </c>
      <c r="F1115" s="8">
        <v>-1388796</v>
      </c>
      <c r="G1115">
        <f>COUNTIF(IMDB_Movies!A:A,'4. Best directors'!A1115)</f>
        <v>1</v>
      </c>
    </row>
    <row r="1116" spans="1:7" x14ac:dyDescent="0.45">
      <c r="A1116" s="2" t="s">
        <v>1517</v>
      </c>
      <c r="B1116" s="8">
        <v>6.1</v>
      </c>
      <c r="C1116" s="3">
        <v>2.4938777345778198E-4</v>
      </c>
      <c r="D1116" s="8">
        <v>412</v>
      </c>
      <c r="E1116" s="8">
        <v>6.1</v>
      </c>
      <c r="F1116" s="8">
        <v>-5708430</v>
      </c>
      <c r="G1116">
        <f>COUNTIF(IMDB_Movies!A:A,'4. Best directors'!A1116)</f>
        <v>1</v>
      </c>
    </row>
    <row r="1117" spans="1:7" x14ac:dyDescent="0.45">
      <c r="A1117" s="2" t="s">
        <v>2120</v>
      </c>
      <c r="B1117" s="8">
        <v>6.1</v>
      </c>
      <c r="C1117" s="3">
        <v>2.4938777345778198E-4</v>
      </c>
      <c r="D1117" s="8">
        <v>412</v>
      </c>
      <c r="E1117" s="8">
        <v>6.1</v>
      </c>
      <c r="F1117" s="8">
        <v>-5477230</v>
      </c>
      <c r="G1117">
        <f>COUNTIF(IMDB_Movies!A:A,'4. Best directors'!A1117)</f>
        <v>1</v>
      </c>
    </row>
    <row r="1118" spans="1:7" x14ac:dyDescent="0.45">
      <c r="A1118" s="2" t="s">
        <v>1447</v>
      </c>
      <c r="B1118" s="8">
        <v>6.1</v>
      </c>
      <c r="C1118" s="3">
        <v>2.4938777345778198E-4</v>
      </c>
      <c r="D1118" s="8">
        <v>412</v>
      </c>
      <c r="E1118" s="8">
        <v>6.1</v>
      </c>
      <c r="F1118" s="8">
        <v>-4715640</v>
      </c>
      <c r="G1118">
        <f>COUNTIF(IMDB_Movies!A:A,'4. Best directors'!A1118)</f>
        <v>1</v>
      </c>
    </row>
    <row r="1119" spans="1:7" x14ac:dyDescent="0.45">
      <c r="A1119" s="2" t="s">
        <v>2218</v>
      </c>
      <c r="B1119" s="8">
        <v>6.1</v>
      </c>
      <c r="C1119" s="3">
        <v>2.4938777345778198E-4</v>
      </c>
      <c r="D1119" s="8">
        <v>412</v>
      </c>
      <c r="E1119" s="8">
        <v>6.1</v>
      </c>
      <c r="F1119" s="8">
        <v>-3979738</v>
      </c>
      <c r="G1119">
        <f>COUNTIF(IMDB_Movies!A:A,'4. Best directors'!A1119)</f>
        <v>1</v>
      </c>
    </row>
    <row r="1120" spans="1:7" x14ac:dyDescent="0.45">
      <c r="A1120" s="2" t="s">
        <v>1923</v>
      </c>
      <c r="B1120" s="8">
        <v>6.1</v>
      </c>
      <c r="C1120" s="3">
        <v>2.4938777345778198E-4</v>
      </c>
      <c r="D1120" s="8">
        <v>412</v>
      </c>
      <c r="E1120" s="8">
        <v>6.1</v>
      </c>
      <c r="F1120" s="8">
        <v>-3157942</v>
      </c>
      <c r="G1120">
        <f>COUNTIF(IMDB_Movies!A:A,'4. Best directors'!A1120)</f>
        <v>1</v>
      </c>
    </row>
    <row r="1121" spans="1:7" x14ac:dyDescent="0.45">
      <c r="A1121" s="2" t="s">
        <v>2326</v>
      </c>
      <c r="B1121" s="8">
        <v>6.1</v>
      </c>
      <c r="C1121" s="3">
        <v>2.4938777345778198E-4</v>
      </c>
      <c r="D1121" s="8">
        <v>412</v>
      </c>
      <c r="E1121" s="8">
        <v>6.1</v>
      </c>
      <c r="F1121" s="8">
        <v>1590010</v>
      </c>
      <c r="G1121">
        <f>COUNTIF(IMDB_Movies!A:A,'4. Best directors'!A1121)</f>
        <v>1</v>
      </c>
    </row>
    <row r="1122" spans="1:7" x14ac:dyDescent="0.45">
      <c r="A1122" s="2" t="s">
        <v>1890</v>
      </c>
      <c r="B1122" s="8">
        <v>6.1</v>
      </c>
      <c r="C1122" s="3">
        <v>2.4938777345778198E-4</v>
      </c>
      <c r="D1122" s="8">
        <v>412</v>
      </c>
      <c r="E1122" s="8">
        <v>6.1</v>
      </c>
      <c r="F1122" s="8">
        <v>42200504</v>
      </c>
    </row>
    <row r="1123" spans="1:7" x14ac:dyDescent="0.45">
      <c r="A1123" s="2" t="s">
        <v>1777</v>
      </c>
      <c r="B1123" s="8">
        <v>6.1</v>
      </c>
      <c r="C1123" s="3">
        <v>2.4938777345778198E-4</v>
      </c>
      <c r="D1123" s="8">
        <v>412</v>
      </c>
      <c r="E1123" s="8">
        <v>6.1</v>
      </c>
      <c r="F1123" s="8">
        <v>14052167</v>
      </c>
    </row>
    <row r="1124" spans="1:7" x14ac:dyDescent="0.45">
      <c r="A1124" s="2" t="s">
        <v>2395</v>
      </c>
      <c r="B1124" s="8">
        <v>6.1</v>
      </c>
      <c r="C1124" s="3">
        <v>2.4938777345778198E-4</v>
      </c>
      <c r="D1124" s="8">
        <v>412</v>
      </c>
      <c r="E1124" s="8">
        <v>6.1</v>
      </c>
      <c r="F1124" s="8">
        <v>-1141064</v>
      </c>
    </row>
    <row r="1125" spans="1:7" x14ac:dyDescent="0.45">
      <c r="A1125" s="2" t="s">
        <v>609</v>
      </c>
      <c r="B1125" s="8">
        <v>6.1</v>
      </c>
      <c r="C1125" s="3">
        <v>2.4938777345778198E-4</v>
      </c>
      <c r="D1125" s="8">
        <v>412</v>
      </c>
      <c r="E1125" s="8">
        <v>6.1</v>
      </c>
      <c r="F1125" s="8">
        <v>-32239920</v>
      </c>
    </row>
    <row r="1126" spans="1:7" x14ac:dyDescent="0.45">
      <c r="A1126" s="2" t="s">
        <v>107</v>
      </c>
      <c r="B1126" s="8">
        <v>6.1</v>
      </c>
      <c r="C1126" s="3">
        <v>2.4938777345778198E-4</v>
      </c>
      <c r="D1126" s="8">
        <v>412</v>
      </c>
      <c r="E1126" s="8">
        <v>6.1</v>
      </c>
      <c r="F1126" s="8">
        <v>-14888185</v>
      </c>
    </row>
    <row r="1127" spans="1:7" x14ac:dyDescent="0.45">
      <c r="A1127" s="2" t="s">
        <v>1909</v>
      </c>
      <c r="B1127" s="8">
        <v>6.1</v>
      </c>
      <c r="C1127" s="3">
        <v>2.4938777345778198E-4</v>
      </c>
      <c r="D1127" s="8">
        <v>412</v>
      </c>
      <c r="E1127" s="8">
        <v>6.1</v>
      </c>
      <c r="F1127" s="8">
        <v>2817771</v>
      </c>
    </row>
    <row r="1128" spans="1:7" x14ac:dyDescent="0.45">
      <c r="A1128" s="2" t="s">
        <v>2192</v>
      </c>
      <c r="B1128" s="8">
        <v>6.1</v>
      </c>
      <c r="C1128" s="3">
        <v>2.4938777345778198E-4</v>
      </c>
      <c r="D1128" s="8">
        <v>412</v>
      </c>
      <c r="E1128" s="8">
        <v>6.1</v>
      </c>
      <c r="F1128" s="8">
        <v>-2973655</v>
      </c>
    </row>
    <row r="1129" spans="1:7" x14ac:dyDescent="0.45">
      <c r="A1129" s="2" t="s">
        <v>347</v>
      </c>
      <c r="B1129" s="8">
        <v>6.1</v>
      </c>
      <c r="C1129" s="3">
        <v>2.4938777345778198E-4</v>
      </c>
      <c r="D1129" s="8">
        <v>412</v>
      </c>
      <c r="E1129" s="8">
        <v>6.1</v>
      </c>
      <c r="F1129" s="8">
        <v>-50707978</v>
      </c>
    </row>
    <row r="1130" spans="1:7" x14ac:dyDescent="0.45">
      <c r="A1130" s="2" t="s">
        <v>2403</v>
      </c>
      <c r="B1130" s="8">
        <v>6.1</v>
      </c>
      <c r="C1130" s="3">
        <v>2.4938777345778198E-4</v>
      </c>
      <c r="D1130" s="8">
        <v>412</v>
      </c>
      <c r="E1130" s="8">
        <v>6.1</v>
      </c>
      <c r="F1130" s="8">
        <v>-1043871</v>
      </c>
    </row>
    <row r="1131" spans="1:7" x14ac:dyDescent="0.45">
      <c r="A1131" s="2" t="s">
        <v>1843</v>
      </c>
      <c r="B1131" s="8">
        <v>6.1</v>
      </c>
      <c r="C1131" s="3">
        <v>4.9877554691556397E-4</v>
      </c>
      <c r="D1131" s="8">
        <v>349</v>
      </c>
      <c r="E1131" s="8">
        <v>12.2</v>
      </c>
      <c r="F1131" s="8">
        <v>-11129242</v>
      </c>
    </row>
    <row r="1132" spans="1:7" x14ac:dyDescent="0.45">
      <c r="A1132" s="2" t="s">
        <v>1740</v>
      </c>
      <c r="B1132" s="8">
        <v>6.1</v>
      </c>
      <c r="C1132" s="3">
        <v>2.4938777345778198E-4</v>
      </c>
      <c r="D1132" s="8">
        <v>412</v>
      </c>
      <c r="E1132" s="8">
        <v>6.1</v>
      </c>
      <c r="F1132" s="8">
        <v>-14926452</v>
      </c>
    </row>
    <row r="1133" spans="1:7" x14ac:dyDescent="0.45">
      <c r="A1133" s="2" t="s">
        <v>1998</v>
      </c>
      <c r="B1133" s="8">
        <v>6.1</v>
      </c>
      <c r="C1133" s="3">
        <v>2.4938777345778198E-4</v>
      </c>
      <c r="D1133" s="8">
        <v>412</v>
      </c>
      <c r="E1133" s="8">
        <v>6.1</v>
      </c>
      <c r="F1133" s="8">
        <v>18049082</v>
      </c>
    </row>
    <row r="1134" spans="1:7" x14ac:dyDescent="0.45">
      <c r="A1134" s="2" t="s">
        <v>1201</v>
      </c>
      <c r="B1134" s="8">
        <v>6.1</v>
      </c>
      <c r="C1134" s="3">
        <v>2.4938777345778198E-4</v>
      </c>
      <c r="D1134" s="8">
        <v>412</v>
      </c>
      <c r="E1134" s="8">
        <v>6.1</v>
      </c>
      <c r="F1134" s="8">
        <v>46501438</v>
      </c>
    </row>
    <row r="1135" spans="1:7" x14ac:dyDescent="0.45">
      <c r="A1135" s="2" t="s">
        <v>689</v>
      </c>
      <c r="B1135" s="8">
        <v>6.1</v>
      </c>
      <c r="C1135" s="3">
        <v>2.4938777345778198E-4</v>
      </c>
      <c r="D1135" s="8">
        <v>412</v>
      </c>
      <c r="E1135" s="8">
        <v>6.1</v>
      </c>
      <c r="F1135" s="8">
        <v>-9181250</v>
      </c>
    </row>
    <row r="1136" spans="1:7" x14ac:dyDescent="0.45">
      <c r="A1136" s="2" t="s">
        <v>1125</v>
      </c>
      <c r="B1136" s="8">
        <v>6.1</v>
      </c>
      <c r="C1136" s="3">
        <v>2.4938777345778198E-4</v>
      </c>
      <c r="D1136" s="8">
        <v>412</v>
      </c>
      <c r="E1136" s="8">
        <v>6.1</v>
      </c>
      <c r="F1136" s="8">
        <v>-6004550</v>
      </c>
    </row>
    <row r="1137" spans="1:6" x14ac:dyDescent="0.45">
      <c r="A1137" s="2" t="s">
        <v>1644</v>
      </c>
      <c r="B1137" s="8">
        <v>6.1</v>
      </c>
      <c r="C1137" s="3">
        <v>4.9877554691556397E-4</v>
      </c>
      <c r="D1137" s="8">
        <v>349</v>
      </c>
      <c r="E1137" s="8">
        <v>12.2</v>
      </c>
      <c r="F1137" s="8">
        <v>12376305</v>
      </c>
    </row>
    <row r="1138" spans="1:6" x14ac:dyDescent="0.45">
      <c r="A1138" s="2" t="s">
        <v>2089</v>
      </c>
      <c r="B1138" s="8">
        <v>6.1</v>
      </c>
      <c r="C1138" s="3">
        <v>2.4938777345778198E-4</v>
      </c>
      <c r="D1138" s="8">
        <v>412</v>
      </c>
      <c r="E1138" s="8">
        <v>6.1</v>
      </c>
      <c r="F1138" s="8">
        <v>5797927</v>
      </c>
    </row>
    <row r="1139" spans="1:6" x14ac:dyDescent="0.45">
      <c r="A1139" s="2" t="s">
        <v>1756</v>
      </c>
      <c r="B1139" s="8">
        <v>6.1</v>
      </c>
      <c r="C1139" s="3">
        <v>4.9877554691556397E-4</v>
      </c>
      <c r="D1139" s="8">
        <v>349</v>
      </c>
      <c r="E1139" s="8">
        <v>12.2</v>
      </c>
      <c r="F1139" s="8">
        <v>30916159</v>
      </c>
    </row>
    <row r="1140" spans="1:6" x14ac:dyDescent="0.45">
      <c r="A1140" s="2" t="s">
        <v>153</v>
      </c>
      <c r="B1140" s="8">
        <v>6.0909090909090908</v>
      </c>
      <c r="C1140" s="3">
        <v>2.7391771838805564E-3</v>
      </c>
      <c r="D1140" s="8">
        <v>28</v>
      </c>
      <c r="E1140" s="8">
        <v>67</v>
      </c>
      <c r="F1140" s="8">
        <v>361950988</v>
      </c>
    </row>
    <row r="1141" spans="1:6" x14ac:dyDescent="0.45">
      <c r="A1141" s="2" t="s">
        <v>327</v>
      </c>
      <c r="B1141" s="8">
        <v>6.0857142857142863</v>
      </c>
      <c r="C1141" s="3">
        <v>1.7416260900494287E-3</v>
      </c>
      <c r="D1141" s="8">
        <v>84</v>
      </c>
      <c r="E1141" s="8">
        <v>42.6</v>
      </c>
      <c r="F1141" s="8">
        <v>30083761</v>
      </c>
    </row>
    <row r="1142" spans="1:6" x14ac:dyDescent="0.45">
      <c r="A1142" s="2" t="s">
        <v>294</v>
      </c>
      <c r="B1142" s="8">
        <v>6.083333333333333</v>
      </c>
      <c r="C1142" s="3">
        <v>1.4922383165916465E-3</v>
      </c>
      <c r="D1142" s="8">
        <v>108</v>
      </c>
      <c r="E1142" s="8">
        <v>36.5</v>
      </c>
      <c r="F1142" s="8">
        <v>132763248</v>
      </c>
    </row>
    <row r="1143" spans="1:6" x14ac:dyDescent="0.45">
      <c r="A1143" s="2" t="s">
        <v>69</v>
      </c>
      <c r="B1143" s="8">
        <v>6.083333333333333</v>
      </c>
      <c r="C1143" s="3">
        <v>1.4922383165916465E-3</v>
      </c>
      <c r="D1143" s="8">
        <v>108</v>
      </c>
      <c r="E1143" s="8">
        <v>36.5</v>
      </c>
      <c r="F1143" s="8">
        <v>-89709453</v>
      </c>
    </row>
    <row r="1144" spans="1:6" x14ac:dyDescent="0.45">
      <c r="A1144" s="2" t="s">
        <v>45</v>
      </c>
      <c r="B1144" s="8">
        <v>6.08</v>
      </c>
      <c r="C1144" s="3">
        <v>1.2428505431338645E-3</v>
      </c>
      <c r="D1144" s="8">
        <v>145</v>
      </c>
      <c r="E1144" s="8">
        <v>30.400000000000002</v>
      </c>
      <c r="F1144" s="8">
        <v>173200378</v>
      </c>
    </row>
    <row r="1145" spans="1:6" x14ac:dyDescent="0.45">
      <c r="A1145" s="2" t="s">
        <v>459</v>
      </c>
      <c r="B1145" s="8">
        <v>6.0750000000000002</v>
      </c>
      <c r="C1145" s="3">
        <v>9.9346276967608249E-4</v>
      </c>
      <c r="D1145" s="8">
        <v>212</v>
      </c>
      <c r="E1145" s="8">
        <v>24.3</v>
      </c>
      <c r="F1145" s="8">
        <v>73513373</v>
      </c>
    </row>
    <row r="1146" spans="1:6" x14ac:dyDescent="0.45">
      <c r="A1146" s="2" t="s">
        <v>480</v>
      </c>
      <c r="B1146" s="8">
        <v>6.0750000000000002</v>
      </c>
      <c r="C1146" s="3">
        <v>1.986925539352165E-3</v>
      </c>
      <c r="D1146" s="8">
        <v>67</v>
      </c>
      <c r="E1146" s="8">
        <v>48.6</v>
      </c>
      <c r="F1146" s="8">
        <v>293858920</v>
      </c>
    </row>
    <row r="1147" spans="1:6" x14ac:dyDescent="0.45">
      <c r="A1147" s="2" t="s">
        <v>104</v>
      </c>
      <c r="B1147" s="8">
        <v>6.0750000000000002</v>
      </c>
      <c r="C1147" s="3">
        <v>9.9346276967608249E-4</v>
      </c>
      <c r="D1147" s="8">
        <v>212</v>
      </c>
      <c r="E1147" s="8">
        <v>24.3</v>
      </c>
      <c r="F1147" s="8">
        <v>62925273</v>
      </c>
    </row>
    <row r="1148" spans="1:6" x14ac:dyDescent="0.45">
      <c r="A1148" s="2" t="s">
        <v>464</v>
      </c>
      <c r="B1148" s="8">
        <v>6.0666666666666664</v>
      </c>
      <c r="C1148" s="3">
        <v>7.440749962183004E-4</v>
      </c>
      <c r="D1148" s="8">
        <v>281</v>
      </c>
      <c r="E1148" s="8">
        <v>18.2</v>
      </c>
      <c r="F1148" s="8">
        <v>222119868</v>
      </c>
    </row>
    <row r="1149" spans="1:6" x14ac:dyDescent="0.45">
      <c r="A1149" s="2" t="s">
        <v>1763</v>
      </c>
      <c r="B1149" s="8">
        <v>6.0500000000000007</v>
      </c>
      <c r="C1149" s="3">
        <v>4.9468722276051853E-4</v>
      </c>
      <c r="D1149" s="8">
        <v>350</v>
      </c>
      <c r="E1149" s="8">
        <v>12.100000000000001</v>
      </c>
      <c r="F1149" s="8">
        <v>-24936141</v>
      </c>
    </row>
    <row r="1150" spans="1:6" x14ac:dyDescent="0.45">
      <c r="A1150" s="2" t="s">
        <v>248</v>
      </c>
      <c r="B1150" s="8">
        <v>6.0500000000000007</v>
      </c>
      <c r="C1150" s="3">
        <v>4.9468722276051853E-4</v>
      </c>
      <c r="D1150" s="8">
        <v>350</v>
      </c>
      <c r="E1150" s="8">
        <v>12.100000000000001</v>
      </c>
      <c r="F1150" s="8">
        <v>-5944720</v>
      </c>
    </row>
    <row r="1151" spans="1:6" x14ac:dyDescent="0.45">
      <c r="A1151" s="2" t="s">
        <v>1006</v>
      </c>
      <c r="B1151" s="8">
        <v>6.0500000000000007</v>
      </c>
      <c r="C1151" s="3">
        <v>4.9468722276051853E-4</v>
      </c>
      <c r="D1151" s="8">
        <v>350</v>
      </c>
      <c r="E1151" s="8">
        <v>12.100000000000001</v>
      </c>
      <c r="F1151" s="8">
        <v>989564</v>
      </c>
    </row>
    <row r="1152" spans="1:6" x14ac:dyDescent="0.45">
      <c r="A1152" s="2" t="s">
        <v>588</v>
      </c>
      <c r="B1152" s="8">
        <v>6.0500000000000007</v>
      </c>
      <c r="C1152" s="3">
        <v>4.9468722276051853E-4</v>
      </c>
      <c r="D1152" s="8">
        <v>350</v>
      </c>
      <c r="E1152" s="8">
        <v>12.100000000000001</v>
      </c>
      <c r="F1152" s="8">
        <v>-8874490</v>
      </c>
    </row>
    <row r="1153" spans="1:6" x14ac:dyDescent="0.45">
      <c r="A1153" s="2" t="s">
        <v>577</v>
      </c>
      <c r="B1153" s="8">
        <v>6.05</v>
      </c>
      <c r="C1153" s="3">
        <v>4.9468722276051842E-4</v>
      </c>
      <c r="D1153" s="8">
        <v>351</v>
      </c>
      <c r="E1153" s="8">
        <v>12.1</v>
      </c>
      <c r="F1153" s="8">
        <v>12922576</v>
      </c>
    </row>
    <row r="1154" spans="1:6" x14ac:dyDescent="0.45">
      <c r="A1154" s="2" t="s">
        <v>271</v>
      </c>
      <c r="B1154" s="8">
        <v>6.05</v>
      </c>
      <c r="C1154" s="3">
        <v>4.9468722276051842E-4</v>
      </c>
      <c r="D1154" s="8">
        <v>351</v>
      </c>
      <c r="E1154" s="8">
        <v>12.1</v>
      </c>
      <c r="F1154" s="8">
        <v>-27444423</v>
      </c>
    </row>
    <row r="1155" spans="1:6" x14ac:dyDescent="0.45">
      <c r="A1155" s="2" t="s">
        <v>622</v>
      </c>
      <c r="B1155" s="8">
        <v>6.05</v>
      </c>
      <c r="C1155" s="3">
        <v>9.8937444552103684E-4</v>
      </c>
      <c r="D1155" s="8">
        <v>213</v>
      </c>
      <c r="E1155" s="8">
        <v>24.2</v>
      </c>
      <c r="F1155" s="8">
        <v>-17388853</v>
      </c>
    </row>
    <row r="1156" spans="1:6" x14ac:dyDescent="0.45">
      <c r="A1156" s="2" t="s">
        <v>1487</v>
      </c>
      <c r="B1156" s="8">
        <v>6.05</v>
      </c>
      <c r="C1156" s="3">
        <v>4.9468722276051842E-4</v>
      </c>
      <c r="D1156" s="8">
        <v>351</v>
      </c>
      <c r="E1156" s="8">
        <v>12.1</v>
      </c>
      <c r="F1156" s="8">
        <v>-7758938</v>
      </c>
    </row>
    <row r="1157" spans="1:6" x14ac:dyDescent="0.45">
      <c r="A1157" s="2" t="s">
        <v>1606</v>
      </c>
      <c r="B1157" s="8">
        <v>6.05</v>
      </c>
      <c r="C1157" s="3">
        <v>4.9468722276051842E-4</v>
      </c>
      <c r="D1157" s="8">
        <v>351</v>
      </c>
      <c r="E1157" s="8">
        <v>12.1</v>
      </c>
      <c r="F1157" s="8">
        <v>12709528</v>
      </c>
    </row>
    <row r="1158" spans="1:6" x14ac:dyDescent="0.45">
      <c r="A1158" s="2" t="s">
        <v>1128</v>
      </c>
      <c r="B1158" s="8">
        <v>6.05</v>
      </c>
      <c r="C1158" s="3">
        <v>4.9468722276051842E-4</v>
      </c>
      <c r="D1158" s="8">
        <v>351</v>
      </c>
      <c r="E1158" s="8">
        <v>12.1</v>
      </c>
      <c r="F1158" s="8">
        <v>-22526064</v>
      </c>
    </row>
    <row r="1159" spans="1:6" x14ac:dyDescent="0.45">
      <c r="A1159" s="2" t="s">
        <v>246</v>
      </c>
      <c r="B1159" s="8">
        <v>6.05</v>
      </c>
      <c r="C1159" s="3">
        <v>1.4840616682815552E-3</v>
      </c>
      <c r="D1159" s="8">
        <v>109</v>
      </c>
      <c r="E1159" s="8">
        <v>36.299999999999997</v>
      </c>
      <c r="F1159" s="8">
        <v>345701230</v>
      </c>
    </row>
    <row r="1160" spans="1:6" x14ac:dyDescent="0.45">
      <c r="A1160" s="2" t="s">
        <v>172</v>
      </c>
      <c r="B1160" s="8">
        <v>6.0444444444444452</v>
      </c>
      <c r="C1160" s="3">
        <v>2.2240483403448102E-3</v>
      </c>
      <c r="D1160" s="8">
        <v>47</v>
      </c>
      <c r="E1160" s="8">
        <v>54.400000000000006</v>
      </c>
      <c r="F1160" s="8">
        <v>444596768</v>
      </c>
    </row>
    <row r="1161" spans="1:6" x14ac:dyDescent="0.45">
      <c r="A1161" s="2" t="s">
        <v>319</v>
      </c>
      <c r="B1161" s="8">
        <v>6.0400000000000009</v>
      </c>
      <c r="C1161" s="3">
        <v>1.2346738948237734E-3</v>
      </c>
      <c r="D1161" s="8">
        <v>148</v>
      </c>
      <c r="E1161" s="8">
        <v>30.200000000000003</v>
      </c>
      <c r="F1161" s="8">
        <v>163175898</v>
      </c>
    </row>
    <row r="1162" spans="1:6" x14ac:dyDescent="0.45">
      <c r="A1162" s="2" t="s">
        <v>983</v>
      </c>
      <c r="B1162" s="8">
        <v>6.0400000000000009</v>
      </c>
      <c r="C1162" s="3">
        <v>1.2346738948237734E-3</v>
      </c>
      <c r="D1162" s="8">
        <v>148</v>
      </c>
      <c r="E1162" s="8">
        <v>30.200000000000003</v>
      </c>
      <c r="F1162" s="8">
        <v>220630465</v>
      </c>
    </row>
    <row r="1163" spans="1:6" x14ac:dyDescent="0.45">
      <c r="A1163" s="2" t="s">
        <v>872</v>
      </c>
      <c r="B1163" s="8">
        <v>6.0333333333333341</v>
      </c>
      <c r="C1163" s="3">
        <v>7.3998667206325486E-4</v>
      </c>
      <c r="D1163" s="8">
        <v>282</v>
      </c>
      <c r="E1163" s="8">
        <v>18.100000000000001</v>
      </c>
      <c r="F1163" s="8">
        <v>-40233059</v>
      </c>
    </row>
    <row r="1164" spans="1:6" x14ac:dyDescent="0.45">
      <c r="A1164" s="2" t="s">
        <v>2309</v>
      </c>
      <c r="B1164" s="8">
        <v>6.0333333333333341</v>
      </c>
      <c r="C1164" s="3">
        <v>7.3998667206325486E-4</v>
      </c>
      <c r="D1164" s="8">
        <v>282</v>
      </c>
      <c r="E1164" s="8">
        <v>18.100000000000001</v>
      </c>
      <c r="F1164" s="8">
        <v>10341377</v>
      </c>
    </row>
    <row r="1165" spans="1:6" x14ac:dyDescent="0.45">
      <c r="A1165" s="2" t="s">
        <v>764</v>
      </c>
      <c r="B1165" s="8">
        <v>6.0333333333333323</v>
      </c>
      <c r="C1165" s="3">
        <v>7.3998667206325475E-4</v>
      </c>
      <c r="D1165" s="8">
        <v>283</v>
      </c>
      <c r="E1165" s="8">
        <v>18.099999999999998</v>
      </c>
      <c r="F1165" s="8">
        <v>76090535</v>
      </c>
    </row>
    <row r="1166" spans="1:6" x14ac:dyDescent="0.45">
      <c r="A1166" s="2" t="s">
        <v>806</v>
      </c>
      <c r="B1166" s="8">
        <v>6.0250000000000004</v>
      </c>
      <c r="C1166" s="3">
        <v>9.8528612136599141E-4</v>
      </c>
      <c r="D1166" s="8">
        <v>214</v>
      </c>
      <c r="E1166" s="8">
        <v>24.1</v>
      </c>
      <c r="F1166" s="8">
        <v>45680669</v>
      </c>
    </row>
    <row r="1167" spans="1:6" x14ac:dyDescent="0.45">
      <c r="A1167" s="2" t="s">
        <v>765</v>
      </c>
      <c r="B1167" s="8">
        <v>6.0200000000000005</v>
      </c>
      <c r="C1167" s="3">
        <v>1.2305855706687277E-3</v>
      </c>
      <c r="D1167" s="8">
        <v>149</v>
      </c>
      <c r="E1167" s="8">
        <v>30.1</v>
      </c>
      <c r="F1167" s="8">
        <v>41820976</v>
      </c>
    </row>
    <row r="1168" spans="1:6" x14ac:dyDescent="0.45">
      <c r="A1168" s="2" t="s">
        <v>316</v>
      </c>
      <c r="B1168" s="8">
        <v>6.0166666666666657</v>
      </c>
      <c r="C1168" s="3">
        <v>1.4758850199714638E-3</v>
      </c>
      <c r="D1168" s="8">
        <v>110</v>
      </c>
      <c r="E1168" s="8">
        <v>36.099999999999994</v>
      </c>
      <c r="F1168" s="8">
        <v>125608827</v>
      </c>
    </row>
    <row r="1169" spans="1:6" x14ac:dyDescent="0.45">
      <c r="A1169" s="2" t="s">
        <v>861</v>
      </c>
      <c r="B1169" s="8">
        <v>6</v>
      </c>
      <c r="C1169" s="3">
        <v>4.9059889860547277E-4</v>
      </c>
      <c r="D1169" s="8">
        <v>352</v>
      </c>
      <c r="E1169" s="8">
        <v>12</v>
      </c>
      <c r="F1169" s="8">
        <v>-43182709</v>
      </c>
    </row>
    <row r="1170" spans="1:6" x14ac:dyDescent="0.45">
      <c r="A1170" s="2" t="s">
        <v>1567</v>
      </c>
      <c r="B1170" s="8">
        <v>6</v>
      </c>
      <c r="C1170" s="3">
        <v>2.4529944930273638E-4</v>
      </c>
      <c r="D1170" s="8">
        <v>413</v>
      </c>
      <c r="E1170" s="8">
        <v>6</v>
      </c>
      <c r="F1170" s="8">
        <v>45255243</v>
      </c>
    </row>
    <row r="1171" spans="1:6" x14ac:dyDescent="0.45">
      <c r="A1171" s="2" t="s">
        <v>1966</v>
      </c>
      <c r="B1171" s="8">
        <v>6</v>
      </c>
      <c r="C1171" s="3">
        <v>2.4529944930273638E-4</v>
      </c>
      <c r="D1171" s="8">
        <v>413</v>
      </c>
      <c r="E1171" s="8">
        <v>6</v>
      </c>
      <c r="F1171" s="8">
        <v>-598397534</v>
      </c>
    </row>
    <row r="1172" spans="1:6" x14ac:dyDescent="0.45">
      <c r="A1172" s="2" t="s">
        <v>1788</v>
      </c>
      <c r="B1172" s="8">
        <v>6</v>
      </c>
      <c r="C1172" s="3">
        <v>2.4529944930273638E-4</v>
      </c>
      <c r="D1172" s="8">
        <v>413</v>
      </c>
      <c r="E1172" s="8">
        <v>6</v>
      </c>
      <c r="F1172" s="8">
        <v>-7128397</v>
      </c>
    </row>
    <row r="1173" spans="1:6" x14ac:dyDescent="0.45">
      <c r="A1173" s="2" t="s">
        <v>1754</v>
      </c>
      <c r="B1173" s="8">
        <v>6</v>
      </c>
      <c r="C1173" s="3">
        <v>2.4529944930273638E-4</v>
      </c>
      <c r="D1173" s="8">
        <v>413</v>
      </c>
      <c r="E1173" s="8">
        <v>6</v>
      </c>
      <c r="F1173" s="8">
        <v>1062898</v>
      </c>
    </row>
    <row r="1174" spans="1:6" x14ac:dyDescent="0.45">
      <c r="A1174" s="2" t="s">
        <v>1655</v>
      </c>
      <c r="B1174" s="8">
        <v>6</v>
      </c>
      <c r="C1174" s="3">
        <v>2.4529944930273638E-4</v>
      </c>
      <c r="D1174" s="8">
        <v>413</v>
      </c>
      <c r="E1174" s="8">
        <v>6</v>
      </c>
      <c r="F1174" s="8">
        <v>-10265765</v>
      </c>
    </row>
    <row r="1175" spans="1:6" x14ac:dyDescent="0.45">
      <c r="A1175" s="2" t="s">
        <v>2481</v>
      </c>
      <c r="B1175" s="8">
        <v>6</v>
      </c>
      <c r="C1175" s="3">
        <v>4.9059889860547277E-4</v>
      </c>
      <c r="D1175" s="8">
        <v>352</v>
      </c>
      <c r="E1175" s="8">
        <v>12</v>
      </c>
      <c r="F1175" s="8">
        <v>656252</v>
      </c>
    </row>
    <row r="1176" spans="1:6" x14ac:dyDescent="0.45">
      <c r="A1176" s="2" t="s">
        <v>1864</v>
      </c>
      <c r="B1176" s="8">
        <v>6</v>
      </c>
      <c r="C1176" s="3">
        <v>2.4529944930273638E-4</v>
      </c>
      <c r="D1176" s="8">
        <v>413</v>
      </c>
      <c r="E1176" s="8">
        <v>6</v>
      </c>
      <c r="F1176" s="8">
        <v>24037564</v>
      </c>
    </row>
    <row r="1177" spans="1:6" x14ac:dyDescent="0.45">
      <c r="A1177" s="2" t="s">
        <v>992</v>
      </c>
      <c r="B1177" s="8">
        <v>6</v>
      </c>
      <c r="C1177" s="3">
        <v>2.4529944930273638E-4</v>
      </c>
      <c r="D1177" s="8">
        <v>413</v>
      </c>
      <c r="E1177" s="8">
        <v>6</v>
      </c>
      <c r="F1177" s="8">
        <v>50353764</v>
      </c>
    </row>
    <row r="1178" spans="1:6" x14ac:dyDescent="0.45">
      <c r="A1178" s="2" t="s">
        <v>2483</v>
      </c>
      <c r="B1178" s="8">
        <v>6</v>
      </c>
      <c r="C1178" s="3">
        <v>2.4529944930273638E-4</v>
      </c>
      <c r="D1178" s="8">
        <v>413</v>
      </c>
      <c r="E1178" s="8">
        <v>6</v>
      </c>
      <c r="F1178" s="8">
        <v>-204532</v>
      </c>
    </row>
    <row r="1179" spans="1:6" x14ac:dyDescent="0.45">
      <c r="A1179" s="2" t="s">
        <v>2392</v>
      </c>
      <c r="B1179" s="8">
        <v>6</v>
      </c>
      <c r="C1179" s="3">
        <v>2.4529944930273638E-4</v>
      </c>
      <c r="D1179" s="8">
        <v>413</v>
      </c>
      <c r="E1179" s="8">
        <v>6</v>
      </c>
      <c r="F1179" s="8">
        <v>1659955</v>
      </c>
    </row>
    <row r="1180" spans="1:6" x14ac:dyDescent="0.45">
      <c r="A1180" s="2" t="s">
        <v>1117</v>
      </c>
      <c r="B1180" s="8">
        <v>6</v>
      </c>
      <c r="C1180" s="3">
        <v>4.9059889860547277E-4</v>
      </c>
      <c r="D1180" s="8">
        <v>352</v>
      </c>
      <c r="E1180" s="8">
        <v>12</v>
      </c>
      <c r="F1180" s="8">
        <v>5598914</v>
      </c>
    </row>
    <row r="1181" spans="1:6" x14ac:dyDescent="0.45">
      <c r="A1181" s="2" t="s">
        <v>2288</v>
      </c>
      <c r="B1181" s="8">
        <v>6</v>
      </c>
      <c r="C1181" s="3">
        <v>2.4529944930273638E-4</v>
      </c>
      <c r="D1181" s="8">
        <v>413</v>
      </c>
      <c r="E1181" s="8">
        <v>6</v>
      </c>
      <c r="F1181" s="8">
        <v>-2325000</v>
      </c>
    </row>
    <row r="1182" spans="1:6" x14ac:dyDescent="0.45">
      <c r="A1182" s="2" t="s">
        <v>1696</v>
      </c>
      <c r="B1182" s="8">
        <v>6</v>
      </c>
      <c r="C1182" s="3">
        <v>4.9059889860547277E-4</v>
      </c>
      <c r="D1182" s="8">
        <v>352</v>
      </c>
      <c r="E1182" s="8">
        <v>12</v>
      </c>
      <c r="F1182" s="8">
        <v>17757122</v>
      </c>
    </row>
    <row r="1183" spans="1:6" x14ac:dyDescent="0.45">
      <c r="A1183" s="2" t="s">
        <v>1088</v>
      </c>
      <c r="B1183" s="8">
        <v>6</v>
      </c>
      <c r="C1183" s="3">
        <v>2.4529944930273638E-4</v>
      </c>
      <c r="D1183" s="8">
        <v>413</v>
      </c>
      <c r="E1183" s="8">
        <v>6</v>
      </c>
      <c r="F1183" s="8">
        <v>11006503</v>
      </c>
    </row>
    <row r="1184" spans="1:6" x14ac:dyDescent="0.45">
      <c r="A1184" s="2" t="s">
        <v>688</v>
      </c>
      <c r="B1184" s="8">
        <v>6</v>
      </c>
      <c r="C1184" s="3">
        <v>7.3589834790820921E-4</v>
      </c>
      <c r="D1184" s="8">
        <v>284</v>
      </c>
      <c r="E1184" s="8">
        <v>18</v>
      </c>
      <c r="F1184" s="8">
        <v>-41946877</v>
      </c>
    </row>
    <row r="1185" spans="1:6" x14ac:dyDescent="0.45">
      <c r="A1185" s="2" t="s">
        <v>2448</v>
      </c>
      <c r="B1185" s="8">
        <v>6</v>
      </c>
      <c r="C1185" s="3">
        <v>2.4529944930273638E-4</v>
      </c>
      <c r="D1185" s="8">
        <v>413</v>
      </c>
      <c r="E1185" s="8">
        <v>6</v>
      </c>
      <c r="F1185" s="8">
        <v>393961</v>
      </c>
    </row>
    <row r="1186" spans="1:6" x14ac:dyDescent="0.45">
      <c r="A1186" s="2" t="s">
        <v>1883</v>
      </c>
      <c r="B1186" s="8">
        <v>6</v>
      </c>
      <c r="C1186" s="3">
        <v>4.9059889860547277E-4</v>
      </c>
      <c r="D1186" s="8">
        <v>352</v>
      </c>
      <c r="E1186" s="8">
        <v>12</v>
      </c>
      <c r="F1186" s="8">
        <v>5987109</v>
      </c>
    </row>
    <row r="1187" spans="1:6" x14ac:dyDescent="0.45">
      <c r="A1187" s="2" t="s">
        <v>1208</v>
      </c>
      <c r="B1187" s="8">
        <v>6</v>
      </c>
      <c r="C1187" s="3">
        <v>2.4529944930273638E-4</v>
      </c>
      <c r="D1187" s="8">
        <v>413</v>
      </c>
      <c r="E1187" s="8">
        <v>6</v>
      </c>
      <c r="F1187" s="8">
        <v>30269340</v>
      </c>
    </row>
    <row r="1188" spans="1:6" x14ac:dyDescent="0.45">
      <c r="A1188" s="2" t="s">
        <v>2231</v>
      </c>
      <c r="B1188" s="8">
        <v>6</v>
      </c>
      <c r="C1188" s="3">
        <v>2.4529944930273638E-4</v>
      </c>
      <c r="D1188" s="8">
        <v>413</v>
      </c>
      <c r="E1188" s="8">
        <v>6</v>
      </c>
      <c r="F1188" s="8">
        <v>10500000</v>
      </c>
    </row>
    <row r="1189" spans="1:6" x14ac:dyDescent="0.45">
      <c r="A1189" s="2" t="s">
        <v>1705</v>
      </c>
      <c r="B1189" s="8">
        <v>6</v>
      </c>
      <c r="C1189" s="3">
        <v>4.9059889860547277E-4</v>
      </c>
      <c r="D1189" s="8">
        <v>352</v>
      </c>
      <c r="E1189" s="8">
        <v>12</v>
      </c>
      <c r="F1189" s="8">
        <v>-5624443</v>
      </c>
    </row>
    <row r="1190" spans="1:6" x14ac:dyDescent="0.45">
      <c r="A1190" s="2" t="s">
        <v>1516</v>
      </c>
      <c r="B1190" s="8">
        <v>6</v>
      </c>
      <c r="C1190" s="3">
        <v>2.4529944930273638E-4</v>
      </c>
      <c r="D1190" s="8">
        <v>413</v>
      </c>
      <c r="E1190" s="8">
        <v>6</v>
      </c>
      <c r="F1190" s="8">
        <v>-6012518</v>
      </c>
    </row>
    <row r="1191" spans="1:6" x14ac:dyDescent="0.45">
      <c r="A1191" s="2" t="s">
        <v>1326</v>
      </c>
      <c r="B1191" s="8">
        <v>6</v>
      </c>
      <c r="C1191" s="3">
        <v>2.4529944930273638E-4</v>
      </c>
      <c r="D1191" s="8">
        <v>413</v>
      </c>
      <c r="E1191" s="8">
        <v>6</v>
      </c>
      <c r="F1191" s="8">
        <v>53656813</v>
      </c>
    </row>
    <row r="1192" spans="1:6" x14ac:dyDescent="0.45">
      <c r="A1192" s="2" t="s">
        <v>1312</v>
      </c>
      <c r="B1192" s="8">
        <v>6</v>
      </c>
      <c r="C1192" s="3">
        <v>2.4529944930273638E-4</v>
      </c>
      <c r="D1192" s="8">
        <v>413</v>
      </c>
      <c r="E1192" s="8">
        <v>6</v>
      </c>
      <c r="F1192" s="8">
        <v>-25747235</v>
      </c>
    </row>
    <row r="1193" spans="1:6" x14ac:dyDescent="0.45">
      <c r="A1193" s="2" t="s">
        <v>2019</v>
      </c>
      <c r="B1193" s="8">
        <v>6</v>
      </c>
      <c r="C1193" s="3">
        <v>2.4529944930273638E-4</v>
      </c>
      <c r="D1193" s="8">
        <v>413</v>
      </c>
      <c r="E1193" s="8">
        <v>6</v>
      </c>
      <c r="F1193" s="8">
        <v>-7891338</v>
      </c>
    </row>
    <row r="1194" spans="1:6" x14ac:dyDescent="0.45">
      <c r="A1194" s="2" t="s">
        <v>1116</v>
      </c>
      <c r="B1194" s="8">
        <v>6</v>
      </c>
      <c r="C1194" s="3">
        <v>9.8119779721094554E-4</v>
      </c>
      <c r="D1194" s="8">
        <v>215</v>
      </c>
      <c r="E1194" s="8">
        <v>24</v>
      </c>
      <c r="F1194" s="8">
        <v>92767419</v>
      </c>
    </row>
    <row r="1195" spans="1:6" x14ac:dyDescent="0.45">
      <c r="A1195" s="2" t="s">
        <v>1265</v>
      </c>
      <c r="B1195" s="8">
        <v>6</v>
      </c>
      <c r="C1195" s="3">
        <v>2.4529944930273638E-4</v>
      </c>
      <c r="D1195" s="8">
        <v>413</v>
      </c>
      <c r="E1195" s="8">
        <v>6</v>
      </c>
      <c r="F1195" s="8">
        <v>-17872563</v>
      </c>
    </row>
    <row r="1196" spans="1:6" x14ac:dyDescent="0.45">
      <c r="A1196" s="2" t="s">
        <v>619</v>
      </c>
      <c r="B1196" s="8">
        <v>6</v>
      </c>
      <c r="C1196" s="3">
        <v>2.4529944930273638E-4</v>
      </c>
      <c r="D1196" s="8">
        <v>413</v>
      </c>
      <c r="E1196" s="8">
        <v>6</v>
      </c>
      <c r="F1196" s="8">
        <v>-35344410</v>
      </c>
    </row>
    <row r="1197" spans="1:6" x14ac:dyDescent="0.45">
      <c r="A1197" s="2" t="s">
        <v>1610</v>
      </c>
      <c r="B1197" s="8">
        <v>6</v>
      </c>
      <c r="C1197" s="3">
        <v>2.4529944930273638E-4</v>
      </c>
      <c r="D1197" s="8">
        <v>413</v>
      </c>
      <c r="E1197" s="8">
        <v>6</v>
      </c>
      <c r="F1197" s="8">
        <v>-17174509</v>
      </c>
    </row>
    <row r="1198" spans="1:6" x14ac:dyDescent="0.45">
      <c r="A1198" s="2" t="s">
        <v>1141</v>
      </c>
      <c r="B1198" s="8">
        <v>6</v>
      </c>
      <c r="C1198" s="3">
        <v>2.4529944930273638E-4</v>
      </c>
      <c r="D1198" s="8">
        <v>413</v>
      </c>
      <c r="E1198" s="8">
        <v>6</v>
      </c>
      <c r="F1198" s="8">
        <v>-27051841</v>
      </c>
    </row>
    <row r="1199" spans="1:6" x14ac:dyDescent="0.45">
      <c r="A1199" s="2" t="s">
        <v>180</v>
      </c>
      <c r="B1199" s="8">
        <v>6</v>
      </c>
      <c r="C1199" s="3">
        <v>9.8119779721094554E-4</v>
      </c>
      <c r="D1199" s="8">
        <v>215</v>
      </c>
      <c r="E1199" s="8">
        <v>24</v>
      </c>
      <c r="F1199" s="8">
        <v>217902140</v>
      </c>
    </row>
    <row r="1200" spans="1:6" x14ac:dyDescent="0.45">
      <c r="A1200" s="2" t="s">
        <v>1255</v>
      </c>
      <c r="B1200" s="8">
        <v>6</v>
      </c>
      <c r="C1200" s="3">
        <v>2.4529944930273638E-4</v>
      </c>
      <c r="D1200" s="8">
        <v>413</v>
      </c>
      <c r="E1200" s="8">
        <v>6</v>
      </c>
      <c r="F1200" s="8">
        <v>-3260233</v>
      </c>
    </row>
    <row r="1201" spans="1:6" x14ac:dyDescent="0.45">
      <c r="A1201" s="2" t="s">
        <v>575</v>
      </c>
      <c r="B1201" s="8">
        <v>6</v>
      </c>
      <c r="C1201" s="3">
        <v>2.4529944930273638E-4</v>
      </c>
      <c r="D1201" s="8">
        <v>413</v>
      </c>
      <c r="E1201" s="8">
        <v>6</v>
      </c>
      <c r="F1201" s="8">
        <v>88495848</v>
      </c>
    </row>
    <row r="1202" spans="1:6" x14ac:dyDescent="0.45">
      <c r="A1202" s="2" t="s">
        <v>538</v>
      </c>
      <c r="B1202" s="8">
        <v>6</v>
      </c>
      <c r="C1202" s="3">
        <v>1.4717966958164184E-3</v>
      </c>
      <c r="D1202" s="8">
        <v>111</v>
      </c>
      <c r="E1202" s="8">
        <v>36</v>
      </c>
      <c r="F1202" s="8">
        <v>161972459</v>
      </c>
    </row>
    <row r="1203" spans="1:6" x14ac:dyDescent="0.45">
      <c r="A1203" s="2" t="s">
        <v>1912</v>
      </c>
      <c r="B1203" s="8">
        <v>6</v>
      </c>
      <c r="C1203" s="3">
        <v>7.3589834790820921E-4</v>
      </c>
      <c r="D1203" s="8">
        <v>284</v>
      </c>
      <c r="E1203" s="8">
        <v>18</v>
      </c>
      <c r="F1203" s="8">
        <v>29476218</v>
      </c>
    </row>
    <row r="1204" spans="1:6" x14ac:dyDescent="0.45">
      <c r="A1204" s="2" t="s">
        <v>2222</v>
      </c>
      <c r="B1204" s="8">
        <v>6</v>
      </c>
      <c r="C1204" s="3">
        <v>2.4529944930273638E-4</v>
      </c>
      <c r="D1204" s="8">
        <v>413</v>
      </c>
      <c r="E1204" s="8">
        <v>6</v>
      </c>
      <c r="F1204" s="8">
        <v>-3856347</v>
      </c>
    </row>
    <row r="1205" spans="1:6" x14ac:dyDescent="0.45">
      <c r="A1205" s="2" t="s">
        <v>2028</v>
      </c>
      <c r="B1205" s="8">
        <v>6</v>
      </c>
      <c r="C1205" s="3">
        <v>2.4529944930273638E-4</v>
      </c>
      <c r="D1205" s="8">
        <v>413</v>
      </c>
      <c r="E1205" s="8">
        <v>6</v>
      </c>
      <c r="F1205" s="8">
        <v>-2400000</v>
      </c>
    </row>
    <row r="1206" spans="1:6" x14ac:dyDescent="0.45">
      <c r="A1206" s="2" t="s">
        <v>2059</v>
      </c>
      <c r="B1206" s="8">
        <v>6</v>
      </c>
      <c r="C1206" s="3">
        <v>2.4529944930273638E-4</v>
      </c>
      <c r="D1206" s="8">
        <v>413</v>
      </c>
      <c r="E1206" s="8">
        <v>6</v>
      </c>
      <c r="F1206" s="8">
        <v>-6953549</v>
      </c>
    </row>
    <row r="1207" spans="1:6" x14ac:dyDescent="0.45">
      <c r="A1207" s="2" t="s">
        <v>2394</v>
      </c>
      <c r="B1207" s="8">
        <v>6</v>
      </c>
      <c r="C1207" s="3">
        <v>2.4529944930273638E-4</v>
      </c>
      <c r="D1207" s="8">
        <v>413</v>
      </c>
      <c r="E1207" s="8">
        <v>6</v>
      </c>
      <c r="F1207" s="8">
        <v>-605096</v>
      </c>
    </row>
    <row r="1208" spans="1:6" x14ac:dyDescent="0.45">
      <c r="A1208" s="2" t="s">
        <v>2410</v>
      </c>
      <c r="B1208" s="8">
        <v>6</v>
      </c>
      <c r="C1208" s="3">
        <v>2.4529944930273638E-4</v>
      </c>
      <c r="D1208" s="8">
        <v>413</v>
      </c>
      <c r="E1208" s="8">
        <v>6</v>
      </c>
      <c r="F1208" s="8">
        <v>-989962610</v>
      </c>
    </row>
    <row r="1209" spans="1:6" x14ac:dyDescent="0.45">
      <c r="A1209" s="2" t="s">
        <v>426</v>
      </c>
      <c r="B1209" s="8">
        <v>5.99</v>
      </c>
      <c r="C1209" s="3">
        <v>2.4489061688723183E-3</v>
      </c>
      <c r="D1209" s="8">
        <v>33</v>
      </c>
      <c r="E1209" s="8">
        <v>59.9</v>
      </c>
      <c r="F1209" s="8">
        <v>-157567759</v>
      </c>
    </row>
    <row r="1210" spans="1:6" x14ac:dyDescent="0.45">
      <c r="A1210" s="2" t="s">
        <v>990</v>
      </c>
      <c r="B1210" s="8">
        <v>5.9700000000000006</v>
      </c>
      <c r="C1210" s="3">
        <v>2.4407295205622274E-3</v>
      </c>
      <c r="D1210" s="8">
        <v>34</v>
      </c>
      <c r="E1210" s="8">
        <v>59.7</v>
      </c>
      <c r="F1210" s="8">
        <v>253137305</v>
      </c>
    </row>
    <row r="1211" spans="1:6" x14ac:dyDescent="0.45">
      <c r="A1211" s="2" t="s">
        <v>869</v>
      </c>
      <c r="B1211" s="8">
        <v>5.9666666666666659</v>
      </c>
      <c r="C1211" s="3">
        <v>7.3181002375316355E-4</v>
      </c>
      <c r="D1211" s="8">
        <v>285</v>
      </c>
      <c r="E1211" s="8">
        <v>17.899999999999999</v>
      </c>
      <c r="F1211" s="8">
        <v>-18480094</v>
      </c>
    </row>
    <row r="1212" spans="1:6" x14ac:dyDescent="0.45">
      <c r="A1212" s="2" t="s">
        <v>847</v>
      </c>
      <c r="B1212" s="8">
        <v>5.9666666666666659</v>
      </c>
      <c r="C1212" s="3">
        <v>7.3181002375316355E-4</v>
      </c>
      <c r="D1212" s="8">
        <v>285</v>
      </c>
      <c r="E1212" s="8">
        <v>17.899999999999999</v>
      </c>
      <c r="F1212" s="8">
        <v>-49787108</v>
      </c>
    </row>
    <row r="1213" spans="1:6" x14ac:dyDescent="0.45">
      <c r="A1213" s="2" t="s">
        <v>465</v>
      </c>
      <c r="B1213" s="8">
        <v>5.9625000000000004</v>
      </c>
      <c r="C1213" s="3">
        <v>1.9501306219567546E-3</v>
      </c>
      <c r="D1213" s="8">
        <v>69</v>
      </c>
      <c r="E1213" s="8">
        <v>47.7</v>
      </c>
      <c r="F1213" s="8">
        <v>272071855</v>
      </c>
    </row>
    <row r="1214" spans="1:6" x14ac:dyDescent="0.45">
      <c r="A1214" s="2" t="s">
        <v>1099</v>
      </c>
      <c r="B1214" s="8">
        <v>5.95</v>
      </c>
      <c r="C1214" s="3">
        <v>4.8651057445042722E-4</v>
      </c>
      <c r="D1214" s="8">
        <v>353</v>
      </c>
      <c r="E1214" s="8">
        <v>11.9</v>
      </c>
      <c r="F1214" s="8">
        <v>15865789</v>
      </c>
    </row>
    <row r="1215" spans="1:6" x14ac:dyDescent="0.45">
      <c r="A1215" s="2" t="s">
        <v>1167</v>
      </c>
      <c r="B1215" s="8">
        <v>5.95</v>
      </c>
      <c r="C1215" s="3">
        <v>4.8651057445042722E-4</v>
      </c>
      <c r="D1215" s="8">
        <v>353</v>
      </c>
      <c r="E1215" s="8">
        <v>11.9</v>
      </c>
      <c r="F1215" s="8">
        <v>34782787</v>
      </c>
    </row>
    <row r="1216" spans="1:6" x14ac:dyDescent="0.45">
      <c r="A1216" s="2" t="s">
        <v>930</v>
      </c>
      <c r="B1216" s="8">
        <v>5.95</v>
      </c>
      <c r="C1216" s="3">
        <v>4.8651057445042722E-4</v>
      </c>
      <c r="D1216" s="8">
        <v>353</v>
      </c>
      <c r="E1216" s="8">
        <v>11.9</v>
      </c>
      <c r="F1216" s="8">
        <v>29054107</v>
      </c>
    </row>
    <row r="1217" spans="1:6" x14ac:dyDescent="0.45">
      <c r="A1217" s="2" t="s">
        <v>2138</v>
      </c>
      <c r="B1217" s="8">
        <v>5.95</v>
      </c>
      <c r="C1217" s="3">
        <v>4.8651057445042722E-4</v>
      </c>
      <c r="D1217" s="8">
        <v>353</v>
      </c>
      <c r="E1217" s="8">
        <v>11.9</v>
      </c>
      <c r="F1217" s="8">
        <v>19550089</v>
      </c>
    </row>
    <row r="1218" spans="1:6" x14ac:dyDescent="0.45">
      <c r="A1218" s="2" t="s">
        <v>1236</v>
      </c>
      <c r="B1218" s="8">
        <v>5.95</v>
      </c>
      <c r="C1218" s="3">
        <v>4.8651057445042722E-4</v>
      </c>
      <c r="D1218" s="8">
        <v>353</v>
      </c>
      <c r="E1218" s="8">
        <v>11.9</v>
      </c>
      <c r="F1218" s="8">
        <v>-30309016</v>
      </c>
    </row>
    <row r="1219" spans="1:6" x14ac:dyDescent="0.45">
      <c r="A1219" s="2" t="s">
        <v>757</v>
      </c>
      <c r="B1219" s="8">
        <v>5.95</v>
      </c>
      <c r="C1219" s="3">
        <v>4.8651057445042722E-4</v>
      </c>
      <c r="D1219" s="8">
        <v>353</v>
      </c>
      <c r="E1219" s="8">
        <v>11.9</v>
      </c>
      <c r="F1219" s="8">
        <v>1342970</v>
      </c>
    </row>
    <row r="1220" spans="1:6" x14ac:dyDescent="0.45">
      <c r="A1220" s="2" t="s">
        <v>842</v>
      </c>
      <c r="B1220" s="8">
        <v>5.95</v>
      </c>
      <c r="C1220" s="3">
        <v>4.8651057445042722E-4</v>
      </c>
      <c r="D1220" s="8">
        <v>353</v>
      </c>
      <c r="E1220" s="8">
        <v>11.9</v>
      </c>
      <c r="F1220" s="8">
        <v>-13465345</v>
      </c>
    </row>
    <row r="1221" spans="1:6" x14ac:dyDescent="0.45">
      <c r="A1221" s="2" t="s">
        <v>674</v>
      </c>
      <c r="B1221" s="8">
        <v>5.95</v>
      </c>
      <c r="C1221" s="3">
        <v>4.8651057445042722E-4</v>
      </c>
      <c r="D1221" s="8">
        <v>353</v>
      </c>
      <c r="E1221" s="8">
        <v>11.9</v>
      </c>
      <c r="F1221" s="8">
        <v>15328908</v>
      </c>
    </row>
    <row r="1222" spans="1:6" x14ac:dyDescent="0.45">
      <c r="A1222" s="2" t="s">
        <v>2435</v>
      </c>
      <c r="B1222" s="8">
        <v>5.95</v>
      </c>
      <c r="C1222" s="3">
        <v>4.8651057445042722E-4</v>
      </c>
      <c r="D1222" s="8">
        <v>353</v>
      </c>
      <c r="E1222" s="8">
        <v>11.9</v>
      </c>
      <c r="F1222" s="8">
        <v>-1471840</v>
      </c>
    </row>
    <row r="1223" spans="1:6" x14ac:dyDescent="0.45">
      <c r="A1223" s="2" t="s">
        <v>574</v>
      </c>
      <c r="B1223" s="8">
        <v>5.9499999999999993</v>
      </c>
      <c r="C1223" s="3">
        <v>1.9460422978017087E-3</v>
      </c>
      <c r="D1223" s="8">
        <v>70</v>
      </c>
      <c r="E1223" s="8">
        <v>47.599999999999994</v>
      </c>
      <c r="F1223" s="8">
        <v>416336386</v>
      </c>
    </row>
    <row r="1224" spans="1:6" x14ac:dyDescent="0.45">
      <c r="A1224" s="2" t="s">
        <v>1401</v>
      </c>
      <c r="B1224" s="8">
        <v>5.9499999999999993</v>
      </c>
      <c r="C1224" s="3">
        <v>4.8651057445042717E-4</v>
      </c>
      <c r="D1224" s="8">
        <v>354</v>
      </c>
      <c r="E1224" s="8">
        <v>11.899999999999999</v>
      </c>
      <c r="F1224" s="8">
        <v>-24755792</v>
      </c>
    </row>
    <row r="1225" spans="1:6" x14ac:dyDescent="0.45">
      <c r="A1225" s="2" t="s">
        <v>428</v>
      </c>
      <c r="B1225" s="8">
        <v>5.9499999999999993</v>
      </c>
      <c r="C1225" s="3">
        <v>4.8651057445042717E-4</v>
      </c>
      <c r="D1225" s="8">
        <v>354</v>
      </c>
      <c r="E1225" s="8">
        <v>11.899999999999999</v>
      </c>
      <c r="F1225" s="8">
        <v>24648436</v>
      </c>
    </row>
    <row r="1226" spans="1:6" x14ac:dyDescent="0.45">
      <c r="A1226" s="2" t="s">
        <v>179</v>
      </c>
      <c r="B1226" s="8">
        <v>5.9499999999999993</v>
      </c>
      <c r="C1226" s="3">
        <v>9.7302114890085434E-4</v>
      </c>
      <c r="D1226" s="8">
        <v>217</v>
      </c>
      <c r="E1226" s="8">
        <v>23.799999999999997</v>
      </c>
      <c r="F1226" s="8">
        <v>-42300240</v>
      </c>
    </row>
    <row r="1227" spans="1:6" x14ac:dyDescent="0.45">
      <c r="A1227" s="2" t="s">
        <v>177</v>
      </c>
      <c r="B1227" s="8">
        <v>5.94</v>
      </c>
      <c r="C1227" s="3">
        <v>1.2142322740485453E-3</v>
      </c>
      <c r="D1227" s="8">
        <v>152</v>
      </c>
      <c r="E1227" s="8">
        <v>29.700000000000003</v>
      </c>
      <c r="F1227" s="8">
        <v>-125884733</v>
      </c>
    </row>
    <row r="1228" spans="1:6" x14ac:dyDescent="0.45">
      <c r="A1228" s="2" t="s">
        <v>91</v>
      </c>
      <c r="B1228" s="8">
        <v>5.9333333333333336</v>
      </c>
      <c r="C1228" s="3">
        <v>7.2772169959811801E-4</v>
      </c>
      <c r="D1228" s="8">
        <v>286</v>
      </c>
      <c r="E1228" s="8">
        <v>17.8</v>
      </c>
      <c r="F1228" s="8">
        <v>-23869873</v>
      </c>
    </row>
    <row r="1229" spans="1:6" x14ac:dyDescent="0.45">
      <c r="A1229" s="2" t="s">
        <v>1293</v>
      </c>
      <c r="B1229" s="8">
        <v>5.9</v>
      </c>
      <c r="C1229" s="3">
        <v>4.8242225029538163E-4</v>
      </c>
      <c r="D1229" s="8">
        <v>355</v>
      </c>
      <c r="E1229" s="8">
        <v>11.8</v>
      </c>
      <c r="F1229" s="8">
        <v>41255387</v>
      </c>
    </row>
    <row r="1230" spans="1:6" x14ac:dyDescent="0.45">
      <c r="A1230" s="2" t="s">
        <v>694</v>
      </c>
      <c r="B1230" s="8">
        <v>5.9</v>
      </c>
      <c r="C1230" s="3">
        <v>2.4121112514769081E-4</v>
      </c>
      <c r="D1230" s="8">
        <v>414</v>
      </c>
      <c r="E1230" s="8">
        <v>5.9</v>
      </c>
      <c r="F1230" s="8">
        <v>2401264</v>
      </c>
    </row>
    <row r="1231" spans="1:6" x14ac:dyDescent="0.45">
      <c r="A1231" s="2" t="s">
        <v>2191</v>
      </c>
      <c r="B1231" s="8">
        <v>5.9</v>
      </c>
      <c r="C1231" s="3">
        <v>2.4121112514769081E-4</v>
      </c>
      <c r="D1231" s="8">
        <v>414</v>
      </c>
      <c r="E1231" s="8">
        <v>5.9</v>
      </c>
      <c r="F1231" s="8">
        <v>-4391771</v>
      </c>
    </row>
    <row r="1232" spans="1:6" x14ac:dyDescent="0.45">
      <c r="A1232" s="2" t="s">
        <v>2259</v>
      </c>
      <c r="B1232" s="8">
        <v>5.9</v>
      </c>
      <c r="C1232" s="3">
        <v>2.4121112514769081E-4</v>
      </c>
      <c r="D1232" s="8">
        <v>414</v>
      </c>
      <c r="E1232" s="8">
        <v>5.9</v>
      </c>
      <c r="F1232" s="8">
        <v>7017041</v>
      </c>
    </row>
    <row r="1233" spans="1:6" x14ac:dyDescent="0.45">
      <c r="A1233" s="2" t="s">
        <v>1778</v>
      </c>
      <c r="B1233" s="8">
        <v>5.9</v>
      </c>
      <c r="C1233" s="3">
        <v>2.4121112514769081E-4</v>
      </c>
      <c r="D1233" s="8">
        <v>414</v>
      </c>
      <c r="E1233" s="8">
        <v>5.9</v>
      </c>
      <c r="F1233" s="8">
        <v>13539321</v>
      </c>
    </row>
    <row r="1234" spans="1:6" x14ac:dyDescent="0.45">
      <c r="A1234" s="2" t="s">
        <v>1127</v>
      </c>
      <c r="B1234" s="8">
        <v>5.9</v>
      </c>
      <c r="C1234" s="3">
        <v>2.4121112514769081E-4</v>
      </c>
      <c r="D1234" s="8">
        <v>414</v>
      </c>
      <c r="E1234" s="8">
        <v>5.9</v>
      </c>
      <c r="F1234" s="8">
        <v>-9018367</v>
      </c>
    </row>
    <row r="1235" spans="1:6" x14ac:dyDescent="0.45">
      <c r="A1235" s="2" t="s">
        <v>1004</v>
      </c>
      <c r="B1235" s="8">
        <v>5.9</v>
      </c>
      <c r="C1235" s="3">
        <v>2.4121112514769081E-4</v>
      </c>
      <c r="D1235" s="8">
        <v>414</v>
      </c>
      <c r="E1235" s="8">
        <v>5.9</v>
      </c>
      <c r="F1235" s="8">
        <v>17011847</v>
      </c>
    </row>
    <row r="1236" spans="1:6" x14ac:dyDescent="0.45">
      <c r="A1236" s="2" t="s">
        <v>852</v>
      </c>
      <c r="B1236" s="8">
        <v>5.9</v>
      </c>
      <c r="C1236" s="3">
        <v>2.4121112514769081E-4</v>
      </c>
      <c r="D1236" s="8">
        <v>414</v>
      </c>
      <c r="E1236" s="8">
        <v>5.9</v>
      </c>
      <c r="F1236" s="8">
        <v>203020</v>
      </c>
    </row>
    <row r="1237" spans="1:6" x14ac:dyDescent="0.45">
      <c r="A1237" s="2" t="s">
        <v>2305</v>
      </c>
      <c r="B1237" s="8">
        <v>5.9</v>
      </c>
      <c r="C1237" s="3">
        <v>2.4121112514769081E-4</v>
      </c>
      <c r="D1237" s="8">
        <v>414</v>
      </c>
      <c r="E1237" s="8">
        <v>5.9</v>
      </c>
      <c r="F1237" s="8">
        <v>-2424273</v>
      </c>
    </row>
    <row r="1238" spans="1:6" x14ac:dyDescent="0.45">
      <c r="A1238" s="2" t="s">
        <v>750</v>
      </c>
      <c r="B1238" s="8">
        <v>5.9</v>
      </c>
      <c r="C1238" s="3">
        <v>2.4121112514769081E-4</v>
      </c>
      <c r="D1238" s="8">
        <v>414</v>
      </c>
      <c r="E1238" s="8">
        <v>5.9</v>
      </c>
      <c r="F1238" s="8">
        <v>-8124411</v>
      </c>
    </row>
    <row r="1239" spans="1:6" x14ac:dyDescent="0.45">
      <c r="A1239" s="2" t="s">
        <v>1232</v>
      </c>
      <c r="B1239" s="8">
        <v>5.9</v>
      </c>
      <c r="C1239" s="3">
        <v>2.4121112514769081E-4</v>
      </c>
      <c r="D1239" s="8">
        <v>414</v>
      </c>
      <c r="E1239" s="8">
        <v>5.9</v>
      </c>
      <c r="F1239" s="8">
        <v>-6929955</v>
      </c>
    </row>
    <row r="1240" spans="1:6" x14ac:dyDescent="0.45">
      <c r="A1240" s="2" t="s">
        <v>1374</v>
      </c>
      <c r="B1240" s="8">
        <v>5.9</v>
      </c>
      <c r="C1240" s="3">
        <v>2.4121112514769081E-4</v>
      </c>
      <c r="D1240" s="8">
        <v>414</v>
      </c>
      <c r="E1240" s="8">
        <v>5.9</v>
      </c>
      <c r="F1240" s="8">
        <v>9427926</v>
      </c>
    </row>
    <row r="1241" spans="1:6" x14ac:dyDescent="0.45">
      <c r="A1241" s="2" t="s">
        <v>1653</v>
      </c>
      <c r="B1241" s="8">
        <v>5.9</v>
      </c>
      <c r="C1241" s="3">
        <v>4.8242225029538163E-4</v>
      </c>
      <c r="D1241" s="8">
        <v>355</v>
      </c>
      <c r="E1241" s="8">
        <v>11.8</v>
      </c>
      <c r="F1241" s="8">
        <v>14693818</v>
      </c>
    </row>
    <row r="1242" spans="1:6" x14ac:dyDescent="0.45">
      <c r="A1242" s="2" t="s">
        <v>1209</v>
      </c>
      <c r="B1242" s="8">
        <v>5.9</v>
      </c>
      <c r="C1242" s="3">
        <v>2.4121112514769081E-4</v>
      </c>
      <c r="D1242" s="8">
        <v>414</v>
      </c>
      <c r="E1242" s="8">
        <v>5.9</v>
      </c>
      <c r="F1242" s="8">
        <v>30033780</v>
      </c>
    </row>
    <row r="1243" spans="1:6" x14ac:dyDescent="0.45">
      <c r="A1243" s="2" t="s">
        <v>660</v>
      </c>
      <c r="B1243" s="8">
        <v>5.9</v>
      </c>
      <c r="C1243" s="3">
        <v>2.4121112514769081E-4</v>
      </c>
      <c r="D1243" s="8">
        <v>414</v>
      </c>
      <c r="E1243" s="8">
        <v>5.9</v>
      </c>
      <c r="F1243" s="8">
        <v>-26261368</v>
      </c>
    </row>
    <row r="1244" spans="1:6" x14ac:dyDescent="0.45">
      <c r="A1244" s="2" t="s">
        <v>1112</v>
      </c>
      <c r="B1244" s="8">
        <v>5.9</v>
      </c>
      <c r="C1244" s="3">
        <v>2.4121112514769081E-4</v>
      </c>
      <c r="D1244" s="8">
        <v>414</v>
      </c>
      <c r="E1244" s="8">
        <v>5.9</v>
      </c>
      <c r="F1244" s="8">
        <v>13894863</v>
      </c>
    </row>
    <row r="1245" spans="1:6" x14ac:dyDescent="0.45">
      <c r="A1245" s="2" t="s">
        <v>1832</v>
      </c>
      <c r="B1245" s="8">
        <v>5.9</v>
      </c>
      <c r="C1245" s="3">
        <v>2.4121112514769081E-4</v>
      </c>
      <c r="D1245" s="8">
        <v>414</v>
      </c>
      <c r="E1245" s="8">
        <v>5.9</v>
      </c>
      <c r="F1245" s="8">
        <v>13240988</v>
      </c>
    </row>
    <row r="1246" spans="1:6" x14ac:dyDescent="0.45">
      <c r="A1246" s="2" t="s">
        <v>2280</v>
      </c>
      <c r="B1246" s="8">
        <v>5.9</v>
      </c>
      <c r="C1246" s="3">
        <v>2.4121112514769081E-4</v>
      </c>
      <c r="D1246" s="8">
        <v>414</v>
      </c>
      <c r="E1246" s="8">
        <v>5.9</v>
      </c>
      <c r="F1246" s="8">
        <v>-2994995</v>
      </c>
    </row>
    <row r="1247" spans="1:6" x14ac:dyDescent="0.45">
      <c r="A1247" s="2" t="s">
        <v>1772</v>
      </c>
      <c r="B1247" s="8">
        <v>5.9</v>
      </c>
      <c r="C1247" s="3">
        <v>2.4121112514769081E-4</v>
      </c>
      <c r="D1247" s="8">
        <v>414</v>
      </c>
      <c r="E1247" s="8">
        <v>5.9</v>
      </c>
      <c r="F1247" s="8">
        <v>15972187</v>
      </c>
    </row>
    <row r="1248" spans="1:6" x14ac:dyDescent="0.45">
      <c r="A1248" s="2" t="s">
        <v>1182</v>
      </c>
      <c r="B1248" s="8">
        <v>5.9</v>
      </c>
      <c r="C1248" s="3">
        <v>2.4121112514769081E-4</v>
      </c>
      <c r="D1248" s="8">
        <v>414</v>
      </c>
      <c r="E1248" s="8">
        <v>5.9</v>
      </c>
      <c r="F1248" s="8">
        <v>-7474079</v>
      </c>
    </row>
    <row r="1249" spans="1:6" x14ac:dyDescent="0.45">
      <c r="A1249" s="2" t="s">
        <v>2474</v>
      </c>
      <c r="B1249" s="8">
        <v>5.9</v>
      </c>
      <c r="C1249" s="3">
        <v>2.4121112514769081E-4</v>
      </c>
      <c r="D1249" s="8">
        <v>414</v>
      </c>
      <c r="E1249" s="8">
        <v>5.9</v>
      </c>
      <c r="F1249" s="8">
        <v>16500000</v>
      </c>
    </row>
    <row r="1250" spans="1:6" x14ac:dyDescent="0.45">
      <c r="A1250" s="2" t="s">
        <v>1429</v>
      </c>
      <c r="B1250" s="8">
        <v>5.9</v>
      </c>
      <c r="C1250" s="3">
        <v>4.8242225029538163E-4</v>
      </c>
      <c r="D1250" s="8">
        <v>355</v>
      </c>
      <c r="E1250" s="8">
        <v>11.8</v>
      </c>
      <c r="F1250" s="8">
        <v>7591947</v>
      </c>
    </row>
    <row r="1251" spans="1:6" x14ac:dyDescent="0.45">
      <c r="A1251" s="2" t="s">
        <v>1907</v>
      </c>
      <c r="B1251" s="8">
        <v>5.9</v>
      </c>
      <c r="C1251" s="3">
        <v>2.4121112514769081E-4</v>
      </c>
      <c r="D1251" s="8">
        <v>414</v>
      </c>
      <c r="E1251" s="8">
        <v>5.9</v>
      </c>
      <c r="F1251" s="8">
        <v>30800000</v>
      </c>
    </row>
    <row r="1252" spans="1:6" x14ac:dyDescent="0.45">
      <c r="A1252" s="2" t="s">
        <v>2400</v>
      </c>
      <c r="B1252" s="8">
        <v>5.9</v>
      </c>
      <c r="C1252" s="3">
        <v>2.4121112514769081E-4</v>
      </c>
      <c r="D1252" s="8">
        <v>414</v>
      </c>
      <c r="E1252" s="8">
        <v>5.9</v>
      </c>
      <c r="F1252" s="8">
        <v>300000</v>
      </c>
    </row>
    <row r="1253" spans="1:6" x14ac:dyDescent="0.45">
      <c r="A1253" s="2" t="s">
        <v>1277</v>
      </c>
      <c r="B1253" s="8">
        <v>5.9</v>
      </c>
      <c r="C1253" s="3">
        <v>2.4121112514769081E-4</v>
      </c>
      <c r="D1253" s="8">
        <v>414</v>
      </c>
      <c r="E1253" s="8">
        <v>5.9</v>
      </c>
      <c r="F1253" s="8">
        <v>76491683</v>
      </c>
    </row>
    <row r="1254" spans="1:6" x14ac:dyDescent="0.45">
      <c r="A1254" s="2" t="s">
        <v>1744</v>
      </c>
      <c r="B1254" s="8">
        <v>5.9</v>
      </c>
      <c r="C1254" s="3">
        <v>2.4121112514769081E-4</v>
      </c>
      <c r="D1254" s="8">
        <v>414</v>
      </c>
      <c r="E1254" s="8">
        <v>5.9</v>
      </c>
      <c r="F1254" s="8">
        <v>-14979620</v>
      </c>
    </row>
    <row r="1255" spans="1:6" x14ac:dyDescent="0.45">
      <c r="A1255" s="2" t="s">
        <v>2275</v>
      </c>
      <c r="B1255" s="8">
        <v>5.9</v>
      </c>
      <c r="C1255" s="3">
        <v>2.4121112514769081E-4</v>
      </c>
      <c r="D1255" s="8">
        <v>414</v>
      </c>
      <c r="E1255" s="8">
        <v>5.9</v>
      </c>
      <c r="F1255" s="8">
        <v>-1820357</v>
      </c>
    </row>
    <row r="1256" spans="1:6" x14ac:dyDescent="0.45">
      <c r="A1256" s="2" t="s">
        <v>610</v>
      </c>
      <c r="B1256" s="8">
        <v>5.9</v>
      </c>
      <c r="C1256" s="3">
        <v>9.6484450059076325E-4</v>
      </c>
      <c r="D1256" s="8">
        <v>218</v>
      </c>
      <c r="E1256" s="8">
        <v>23.6</v>
      </c>
      <c r="F1256" s="8">
        <v>-103204337</v>
      </c>
    </row>
    <row r="1257" spans="1:6" x14ac:dyDescent="0.45">
      <c r="A1257" s="2" t="s">
        <v>1149</v>
      </c>
      <c r="B1257" s="8">
        <v>5.9</v>
      </c>
      <c r="C1257" s="3">
        <v>4.8242225029538163E-4</v>
      </c>
      <c r="D1257" s="8">
        <v>355</v>
      </c>
      <c r="E1257" s="8">
        <v>11.8</v>
      </c>
      <c r="F1257" s="8">
        <v>-20126170</v>
      </c>
    </row>
    <row r="1258" spans="1:6" x14ac:dyDescent="0.45">
      <c r="A1258" s="2" t="s">
        <v>1906</v>
      </c>
      <c r="B1258" s="8">
        <v>5.9</v>
      </c>
      <c r="C1258" s="3">
        <v>2.4121112514769081E-4</v>
      </c>
      <c r="D1258" s="8">
        <v>414</v>
      </c>
      <c r="E1258" s="8">
        <v>5.9</v>
      </c>
      <c r="F1258" s="8">
        <v>8272447</v>
      </c>
    </row>
    <row r="1259" spans="1:6" x14ac:dyDescent="0.45">
      <c r="A1259" s="2" t="s">
        <v>628</v>
      </c>
      <c r="B1259" s="8">
        <v>5.9</v>
      </c>
      <c r="C1259" s="3">
        <v>4.8242225029538163E-4</v>
      </c>
      <c r="D1259" s="8">
        <v>355</v>
      </c>
      <c r="E1259" s="8">
        <v>11.8</v>
      </c>
      <c r="F1259" s="8">
        <v>67280134</v>
      </c>
    </row>
    <row r="1260" spans="1:6" x14ac:dyDescent="0.45">
      <c r="A1260" s="2" t="s">
        <v>1595</v>
      </c>
      <c r="B1260" s="8">
        <v>5.9</v>
      </c>
      <c r="C1260" s="3">
        <v>2.4121112514769081E-4</v>
      </c>
      <c r="D1260" s="8">
        <v>414</v>
      </c>
      <c r="E1260" s="8">
        <v>5.9</v>
      </c>
      <c r="F1260" s="8">
        <v>800000</v>
      </c>
    </row>
    <row r="1261" spans="1:6" x14ac:dyDescent="0.45">
      <c r="A1261" s="2" t="s">
        <v>1468</v>
      </c>
      <c r="B1261" s="8">
        <v>5.9</v>
      </c>
      <c r="C1261" s="3">
        <v>2.4121112514769081E-4</v>
      </c>
      <c r="D1261" s="8">
        <v>414</v>
      </c>
      <c r="E1261" s="8">
        <v>5.9</v>
      </c>
      <c r="F1261" s="8">
        <v>27852604</v>
      </c>
    </row>
    <row r="1262" spans="1:6" x14ac:dyDescent="0.45">
      <c r="A1262" s="2" t="s">
        <v>264</v>
      </c>
      <c r="B1262" s="8">
        <v>5.9</v>
      </c>
      <c r="C1262" s="3">
        <v>4.8242225029538163E-4</v>
      </c>
      <c r="D1262" s="8">
        <v>355</v>
      </c>
      <c r="E1262" s="8">
        <v>11.8</v>
      </c>
      <c r="F1262" s="8">
        <v>45271514</v>
      </c>
    </row>
    <row r="1263" spans="1:6" x14ac:dyDescent="0.45">
      <c r="A1263" s="2" t="s">
        <v>2004</v>
      </c>
      <c r="B1263" s="8">
        <v>5.9</v>
      </c>
      <c r="C1263" s="3">
        <v>2.4121112514769081E-4</v>
      </c>
      <c r="D1263" s="8">
        <v>414</v>
      </c>
      <c r="E1263" s="8">
        <v>5.9</v>
      </c>
      <c r="F1263" s="8">
        <v>2262293</v>
      </c>
    </row>
    <row r="1264" spans="1:6" x14ac:dyDescent="0.45">
      <c r="A1264" s="2" t="s">
        <v>1956</v>
      </c>
      <c r="B1264" s="8">
        <v>5.9</v>
      </c>
      <c r="C1264" s="3">
        <v>2.4121112514769081E-4</v>
      </c>
      <c r="D1264" s="8">
        <v>414</v>
      </c>
      <c r="E1264" s="8">
        <v>5.9</v>
      </c>
      <c r="F1264" s="8">
        <v>-7899497</v>
      </c>
    </row>
    <row r="1265" spans="1:6" x14ac:dyDescent="0.45">
      <c r="A1265" s="2" t="s">
        <v>1109</v>
      </c>
      <c r="B1265" s="8">
        <v>5.9</v>
      </c>
      <c r="C1265" s="3">
        <v>4.8242225029538163E-4</v>
      </c>
      <c r="D1265" s="8">
        <v>355</v>
      </c>
      <c r="E1265" s="8">
        <v>11.8</v>
      </c>
      <c r="F1265" s="8">
        <v>2971376</v>
      </c>
    </row>
    <row r="1266" spans="1:6" x14ac:dyDescent="0.45">
      <c r="A1266" s="2" t="s">
        <v>2278</v>
      </c>
      <c r="B1266" s="8">
        <v>5.9</v>
      </c>
      <c r="C1266" s="3">
        <v>2.4121112514769081E-4</v>
      </c>
      <c r="D1266" s="8">
        <v>414</v>
      </c>
      <c r="E1266" s="8">
        <v>5.9</v>
      </c>
      <c r="F1266" s="8">
        <v>-2926322</v>
      </c>
    </row>
    <row r="1267" spans="1:6" x14ac:dyDescent="0.45">
      <c r="A1267" s="2" t="s">
        <v>2151</v>
      </c>
      <c r="B1267" s="8">
        <v>5.9</v>
      </c>
      <c r="C1267" s="3">
        <v>2.4121112514769081E-4</v>
      </c>
      <c r="D1267" s="8">
        <v>414</v>
      </c>
      <c r="E1267" s="8">
        <v>5.9</v>
      </c>
      <c r="F1267" s="8">
        <v>4628751</v>
      </c>
    </row>
    <row r="1268" spans="1:6" x14ac:dyDescent="0.45">
      <c r="A1268" s="2" t="s">
        <v>552</v>
      </c>
      <c r="B1268" s="8">
        <v>5.9</v>
      </c>
      <c r="C1268" s="3">
        <v>9.6484450059076325E-4</v>
      </c>
      <c r="D1268" s="8">
        <v>218</v>
      </c>
      <c r="E1268" s="8">
        <v>23.6</v>
      </c>
      <c r="F1268" s="8">
        <v>-57645274</v>
      </c>
    </row>
    <row r="1269" spans="1:6" x14ac:dyDescent="0.45">
      <c r="A1269" s="2" t="s">
        <v>1795</v>
      </c>
      <c r="B1269" s="8">
        <v>5.9</v>
      </c>
      <c r="C1269" s="3">
        <v>2.4121112514769081E-4</v>
      </c>
      <c r="D1269" s="8">
        <v>414</v>
      </c>
      <c r="E1269" s="8">
        <v>5.9</v>
      </c>
      <c r="F1269" s="8">
        <v>-10896000</v>
      </c>
    </row>
    <row r="1270" spans="1:6" x14ac:dyDescent="0.45">
      <c r="A1270" s="2" t="s">
        <v>1905</v>
      </c>
      <c r="B1270" s="8">
        <v>5.9</v>
      </c>
      <c r="C1270" s="3">
        <v>2.4121112514769081E-4</v>
      </c>
      <c r="D1270" s="8">
        <v>414</v>
      </c>
      <c r="E1270" s="8">
        <v>5.9</v>
      </c>
      <c r="F1270" s="8">
        <v>15464480</v>
      </c>
    </row>
    <row r="1271" spans="1:6" x14ac:dyDescent="0.45">
      <c r="A1271" s="2" t="s">
        <v>1911</v>
      </c>
      <c r="B1271" s="8">
        <v>5.9</v>
      </c>
      <c r="C1271" s="3">
        <v>2.4121112514769081E-4</v>
      </c>
      <c r="D1271" s="8">
        <v>414</v>
      </c>
      <c r="E1271" s="8">
        <v>5.9</v>
      </c>
      <c r="F1271" s="8">
        <v>10339754</v>
      </c>
    </row>
    <row r="1272" spans="1:6" x14ac:dyDescent="0.45">
      <c r="A1272" s="2" t="s">
        <v>2104</v>
      </c>
      <c r="B1272" s="8">
        <v>5.9</v>
      </c>
      <c r="C1272" s="3">
        <v>2.4121112514769081E-4</v>
      </c>
      <c r="D1272" s="8">
        <v>414</v>
      </c>
      <c r="E1272" s="8">
        <v>5.9</v>
      </c>
      <c r="F1272" s="8">
        <v>3825820</v>
      </c>
    </row>
    <row r="1273" spans="1:6" x14ac:dyDescent="0.45">
      <c r="A1273" s="2" t="s">
        <v>2093</v>
      </c>
      <c r="B1273" s="8">
        <v>5.9</v>
      </c>
      <c r="C1273" s="3">
        <v>2.4121112514769081E-4</v>
      </c>
      <c r="D1273" s="8">
        <v>414</v>
      </c>
      <c r="E1273" s="8">
        <v>5.9</v>
      </c>
      <c r="F1273" s="8">
        <v>851636</v>
      </c>
    </row>
    <row r="1274" spans="1:6" x14ac:dyDescent="0.45">
      <c r="A1274" s="2" t="s">
        <v>1385</v>
      </c>
      <c r="B1274" s="8">
        <v>5.9</v>
      </c>
      <c r="C1274" s="3">
        <v>2.4121112514769081E-4</v>
      </c>
      <c r="D1274" s="8">
        <v>414</v>
      </c>
      <c r="E1274" s="8">
        <v>5.9</v>
      </c>
      <c r="F1274" s="8">
        <v>35122319</v>
      </c>
    </row>
    <row r="1275" spans="1:6" x14ac:dyDescent="0.45">
      <c r="A1275" s="2" t="s">
        <v>1666</v>
      </c>
      <c r="B1275" s="8">
        <v>5.9</v>
      </c>
      <c r="C1275" s="3">
        <v>2.4121112514769081E-4</v>
      </c>
      <c r="D1275" s="8">
        <v>414</v>
      </c>
      <c r="E1275" s="8">
        <v>5.9</v>
      </c>
      <c r="F1275" s="8">
        <v>-14318803</v>
      </c>
    </row>
    <row r="1276" spans="1:6" x14ac:dyDescent="0.45">
      <c r="A1276" s="2" t="s">
        <v>1913</v>
      </c>
      <c r="B1276" s="8">
        <v>5.9</v>
      </c>
      <c r="C1276" s="3">
        <v>2.4121112514769081E-4</v>
      </c>
      <c r="D1276" s="8">
        <v>414</v>
      </c>
      <c r="E1276" s="8">
        <v>5.9</v>
      </c>
      <c r="F1276" s="8">
        <v>10684949</v>
      </c>
    </row>
    <row r="1277" spans="1:6" x14ac:dyDescent="0.45">
      <c r="A1277" s="2" t="s">
        <v>2181</v>
      </c>
      <c r="B1277" s="8">
        <v>5.9</v>
      </c>
      <c r="C1277" s="3">
        <v>2.4121112514769081E-4</v>
      </c>
      <c r="D1277" s="8">
        <v>414</v>
      </c>
      <c r="E1277" s="8">
        <v>5.9</v>
      </c>
      <c r="F1277" s="8">
        <v>-4165583</v>
      </c>
    </row>
    <row r="1278" spans="1:6" x14ac:dyDescent="0.45">
      <c r="A1278" s="2" t="s">
        <v>2256</v>
      </c>
      <c r="B1278" s="8">
        <v>5.9</v>
      </c>
      <c r="C1278" s="3">
        <v>2.4121112514769081E-4</v>
      </c>
      <c r="D1278" s="8">
        <v>414</v>
      </c>
      <c r="E1278" s="8">
        <v>5.9</v>
      </c>
      <c r="F1278" s="8">
        <v>16472057</v>
      </c>
    </row>
    <row r="1279" spans="1:6" x14ac:dyDescent="0.45">
      <c r="A1279" s="2" t="s">
        <v>2058</v>
      </c>
      <c r="B1279" s="8">
        <v>5.9</v>
      </c>
      <c r="C1279" s="3">
        <v>2.4121112514769081E-4</v>
      </c>
      <c r="D1279" s="8">
        <v>414</v>
      </c>
      <c r="E1279" s="8">
        <v>5.9</v>
      </c>
      <c r="F1279" s="8">
        <v>-6546921</v>
      </c>
    </row>
    <row r="1280" spans="1:6" x14ac:dyDescent="0.45">
      <c r="A1280" s="2" t="s">
        <v>1095</v>
      </c>
      <c r="B1280" s="8">
        <v>5.8666666666666671</v>
      </c>
      <c r="C1280" s="3">
        <v>7.1954505128802681E-4</v>
      </c>
      <c r="D1280" s="8">
        <v>287</v>
      </c>
      <c r="E1280" s="8">
        <v>17.600000000000001</v>
      </c>
      <c r="F1280" s="8">
        <v>48633980</v>
      </c>
    </row>
    <row r="1281" spans="1:6" x14ac:dyDescent="0.45">
      <c r="A1281" s="2" t="s">
        <v>584</v>
      </c>
      <c r="B1281" s="8">
        <v>5.8500000000000005</v>
      </c>
      <c r="C1281" s="3">
        <v>9.5666785228067206E-4</v>
      </c>
      <c r="D1281" s="8">
        <v>219</v>
      </c>
      <c r="E1281" s="8">
        <v>23.400000000000002</v>
      </c>
      <c r="F1281" s="8">
        <v>19872154</v>
      </c>
    </row>
    <row r="1282" spans="1:6" x14ac:dyDescent="0.45">
      <c r="A1282" s="2" t="s">
        <v>1607</v>
      </c>
      <c r="B1282" s="8">
        <v>5.85</v>
      </c>
      <c r="C1282" s="3">
        <v>4.7833392614033597E-4</v>
      </c>
      <c r="D1282" s="8">
        <v>356</v>
      </c>
      <c r="E1282" s="8">
        <v>11.7</v>
      </c>
      <c r="F1282" s="8">
        <v>-1661291</v>
      </c>
    </row>
    <row r="1283" spans="1:6" x14ac:dyDescent="0.45">
      <c r="A1283" s="2" t="s">
        <v>1075</v>
      </c>
      <c r="B1283" s="8">
        <v>5.85</v>
      </c>
      <c r="C1283" s="3">
        <v>4.7833392614033597E-4</v>
      </c>
      <c r="D1283" s="8">
        <v>356</v>
      </c>
      <c r="E1283" s="8">
        <v>11.7</v>
      </c>
      <c r="F1283" s="8">
        <v>-16156464</v>
      </c>
    </row>
    <row r="1284" spans="1:6" x14ac:dyDescent="0.45">
      <c r="A1284" s="2" t="s">
        <v>849</v>
      </c>
      <c r="B1284" s="8">
        <v>5.85</v>
      </c>
      <c r="C1284" s="3">
        <v>4.7833392614033597E-4</v>
      </c>
      <c r="D1284" s="8">
        <v>356</v>
      </c>
      <c r="E1284" s="8">
        <v>11.7</v>
      </c>
      <c r="F1284" s="8">
        <v>129230</v>
      </c>
    </row>
    <row r="1285" spans="1:6" x14ac:dyDescent="0.45">
      <c r="A1285" s="2" t="s">
        <v>1491</v>
      </c>
      <c r="B1285" s="8">
        <v>5.833333333333333</v>
      </c>
      <c r="C1285" s="3">
        <v>7.1545672713298116E-4</v>
      </c>
      <c r="D1285" s="8">
        <v>288</v>
      </c>
      <c r="E1285" s="8">
        <v>17.5</v>
      </c>
      <c r="F1285" s="8">
        <v>156769573</v>
      </c>
    </row>
    <row r="1286" spans="1:6" x14ac:dyDescent="0.45">
      <c r="A1286" s="2" t="s">
        <v>411</v>
      </c>
      <c r="B1286" s="8">
        <v>5.833333333333333</v>
      </c>
      <c r="C1286" s="3">
        <v>7.1545672713298116E-4</v>
      </c>
      <c r="D1286" s="8">
        <v>288</v>
      </c>
      <c r="E1286" s="8">
        <v>17.5</v>
      </c>
      <c r="F1286" s="8">
        <v>65583234</v>
      </c>
    </row>
    <row r="1287" spans="1:6" x14ac:dyDescent="0.45">
      <c r="A1287" s="2" t="s">
        <v>1123</v>
      </c>
      <c r="B1287" s="8">
        <v>5.8250000000000002</v>
      </c>
      <c r="C1287" s="3">
        <v>9.525795281256264E-4</v>
      </c>
      <c r="D1287" s="8">
        <v>220</v>
      </c>
      <c r="E1287" s="8">
        <v>23.3</v>
      </c>
      <c r="F1287" s="8">
        <v>135333135</v>
      </c>
    </row>
    <row r="1288" spans="1:6" x14ac:dyDescent="0.45">
      <c r="A1288" s="2" t="s">
        <v>1360</v>
      </c>
      <c r="B1288" s="8">
        <v>5.8000000000000007</v>
      </c>
      <c r="C1288" s="3">
        <v>4.7424560198529043E-4</v>
      </c>
      <c r="D1288" s="8">
        <v>357</v>
      </c>
      <c r="E1288" s="8">
        <v>11.600000000000001</v>
      </c>
      <c r="F1288" s="8">
        <v>45884176</v>
      </c>
    </row>
    <row r="1289" spans="1:6" x14ac:dyDescent="0.45">
      <c r="A1289" s="2" t="s">
        <v>1450</v>
      </c>
      <c r="B1289" s="8">
        <v>5.8</v>
      </c>
      <c r="C1289" s="3">
        <v>2.3712280099264519E-4</v>
      </c>
      <c r="D1289" s="8">
        <v>415</v>
      </c>
      <c r="E1289" s="8">
        <v>5.8</v>
      </c>
      <c r="F1289" s="8">
        <v>34700000</v>
      </c>
    </row>
    <row r="1290" spans="1:6" x14ac:dyDescent="0.45">
      <c r="A1290" s="2" t="s">
        <v>1620</v>
      </c>
      <c r="B1290" s="8">
        <v>5.8</v>
      </c>
      <c r="C1290" s="3">
        <v>2.3712280099264519E-4</v>
      </c>
      <c r="D1290" s="8">
        <v>415</v>
      </c>
      <c r="E1290" s="8">
        <v>5.8</v>
      </c>
      <c r="F1290" s="8">
        <v>-5365542</v>
      </c>
    </row>
    <row r="1291" spans="1:6" x14ac:dyDescent="0.45">
      <c r="A1291" s="2" t="s">
        <v>1879</v>
      </c>
      <c r="B1291" s="8">
        <v>5.8</v>
      </c>
      <c r="C1291" s="3">
        <v>2.3712280099264519E-4</v>
      </c>
      <c r="D1291" s="8">
        <v>415</v>
      </c>
      <c r="E1291" s="8">
        <v>5.8</v>
      </c>
      <c r="F1291" s="8">
        <v>45929973</v>
      </c>
    </row>
    <row r="1292" spans="1:6" x14ac:dyDescent="0.45">
      <c r="A1292" s="2" t="s">
        <v>1427</v>
      </c>
      <c r="B1292" s="8">
        <v>5.8</v>
      </c>
      <c r="C1292" s="3">
        <v>2.3712280099264519E-4</v>
      </c>
      <c r="D1292" s="8">
        <v>415</v>
      </c>
      <c r="E1292" s="8">
        <v>5.8</v>
      </c>
      <c r="F1292" s="8">
        <v>-12048569</v>
      </c>
    </row>
    <row r="1293" spans="1:6" x14ac:dyDescent="0.45">
      <c r="A1293" s="2" t="s">
        <v>2039</v>
      </c>
      <c r="B1293" s="8">
        <v>5.8</v>
      </c>
      <c r="C1293" s="3">
        <v>2.3712280099264519E-4</v>
      </c>
      <c r="D1293" s="8">
        <v>415</v>
      </c>
      <c r="E1293" s="8">
        <v>5.8</v>
      </c>
      <c r="F1293" s="8">
        <v>-4491309</v>
      </c>
    </row>
    <row r="1294" spans="1:6" x14ac:dyDescent="0.45">
      <c r="A1294" s="2" t="s">
        <v>2103</v>
      </c>
      <c r="B1294" s="8">
        <v>5.8</v>
      </c>
      <c r="C1294" s="3">
        <v>2.3712280099264519E-4</v>
      </c>
      <c r="D1294" s="8">
        <v>415</v>
      </c>
      <c r="E1294" s="8">
        <v>5.8</v>
      </c>
      <c r="F1294" s="8">
        <v>-3974762</v>
      </c>
    </row>
    <row r="1295" spans="1:6" x14ac:dyDescent="0.45">
      <c r="A1295" s="2" t="s">
        <v>1578</v>
      </c>
      <c r="B1295" s="8">
        <v>5.8</v>
      </c>
      <c r="C1295" s="3">
        <v>2.3712280099264519E-4</v>
      </c>
      <c r="D1295" s="8">
        <v>415</v>
      </c>
      <c r="E1295" s="8">
        <v>5.8</v>
      </c>
      <c r="F1295" s="8">
        <v>5993605</v>
      </c>
    </row>
    <row r="1296" spans="1:6" x14ac:dyDescent="0.45">
      <c r="A1296" s="2" t="s">
        <v>2341</v>
      </c>
      <c r="B1296" s="8">
        <v>5.8</v>
      </c>
      <c r="C1296" s="3">
        <v>2.3712280099264519E-4</v>
      </c>
      <c r="D1296" s="8">
        <v>415</v>
      </c>
      <c r="E1296" s="8">
        <v>5.8</v>
      </c>
      <c r="F1296" s="8">
        <v>-3699331</v>
      </c>
    </row>
    <row r="1297" spans="1:6" x14ac:dyDescent="0.45">
      <c r="A1297" s="2" t="s">
        <v>773</v>
      </c>
      <c r="B1297" s="8">
        <v>5.8</v>
      </c>
      <c r="C1297" s="3">
        <v>7.1136840297793551E-4</v>
      </c>
      <c r="D1297" s="8">
        <v>289</v>
      </c>
      <c r="E1297" s="8">
        <v>17.399999999999999</v>
      </c>
      <c r="F1297" s="8">
        <v>-36365646</v>
      </c>
    </row>
    <row r="1298" spans="1:6" x14ac:dyDescent="0.45">
      <c r="A1298" s="2" t="s">
        <v>1449</v>
      </c>
      <c r="B1298" s="8">
        <v>5.8</v>
      </c>
      <c r="C1298" s="3">
        <v>2.3712280099264519E-4</v>
      </c>
      <c r="D1298" s="8">
        <v>415</v>
      </c>
      <c r="E1298" s="8">
        <v>5.8</v>
      </c>
      <c r="F1298" s="8">
        <v>-20984407</v>
      </c>
    </row>
    <row r="1299" spans="1:6" x14ac:dyDescent="0.45">
      <c r="A1299" s="2" t="s">
        <v>2206</v>
      </c>
      <c r="B1299" s="8">
        <v>5.8</v>
      </c>
      <c r="C1299" s="3">
        <v>2.3712280099264519E-4</v>
      </c>
      <c r="D1299" s="8">
        <v>415</v>
      </c>
      <c r="E1299" s="8">
        <v>5.8</v>
      </c>
      <c r="F1299" s="8">
        <v>-1200000</v>
      </c>
    </row>
    <row r="1300" spans="1:6" x14ac:dyDescent="0.45">
      <c r="A1300" s="2" t="s">
        <v>2373</v>
      </c>
      <c r="B1300" s="8">
        <v>5.8</v>
      </c>
      <c r="C1300" s="3">
        <v>2.3712280099264519E-4</v>
      </c>
      <c r="D1300" s="8">
        <v>415</v>
      </c>
      <c r="E1300" s="8">
        <v>5.8</v>
      </c>
      <c r="F1300" s="8">
        <v>1947339</v>
      </c>
    </row>
    <row r="1301" spans="1:6" x14ac:dyDescent="0.45">
      <c r="A1301" s="2" t="s">
        <v>1789</v>
      </c>
      <c r="B1301" s="8">
        <v>5.8</v>
      </c>
      <c r="C1301" s="3">
        <v>2.3712280099264519E-4</v>
      </c>
      <c r="D1301" s="8">
        <v>415</v>
      </c>
      <c r="E1301" s="8">
        <v>5.8</v>
      </c>
      <c r="F1301" s="8">
        <v>3574731</v>
      </c>
    </row>
    <row r="1302" spans="1:6" x14ac:dyDescent="0.45">
      <c r="A1302" s="2" t="s">
        <v>2110</v>
      </c>
      <c r="B1302" s="8">
        <v>5.8</v>
      </c>
      <c r="C1302" s="3">
        <v>2.3712280099264519E-4</v>
      </c>
      <c r="D1302" s="8">
        <v>415</v>
      </c>
      <c r="E1302" s="8">
        <v>5.8</v>
      </c>
      <c r="F1302" s="8">
        <v>-5979800</v>
      </c>
    </row>
    <row r="1303" spans="1:6" x14ac:dyDescent="0.45">
      <c r="A1303" s="2" t="s">
        <v>605</v>
      </c>
      <c r="B1303" s="8">
        <v>5.8</v>
      </c>
      <c r="C1303" s="3">
        <v>2.3712280099264519E-4</v>
      </c>
      <c r="D1303" s="8">
        <v>415</v>
      </c>
      <c r="E1303" s="8">
        <v>5.8</v>
      </c>
      <c r="F1303" s="8">
        <v>-50180506</v>
      </c>
    </row>
    <row r="1304" spans="1:6" x14ac:dyDescent="0.45">
      <c r="A1304" s="2" t="s">
        <v>1896</v>
      </c>
      <c r="B1304" s="8">
        <v>5.8</v>
      </c>
      <c r="C1304" s="3">
        <v>2.3712280099264519E-4</v>
      </c>
      <c r="D1304" s="8">
        <v>415</v>
      </c>
      <c r="E1304" s="8">
        <v>5.8</v>
      </c>
      <c r="F1304" s="8">
        <v>12983713</v>
      </c>
    </row>
    <row r="1305" spans="1:6" x14ac:dyDescent="0.45">
      <c r="A1305" s="2" t="s">
        <v>1615</v>
      </c>
      <c r="B1305" s="8">
        <v>5.8</v>
      </c>
      <c r="C1305" s="3">
        <v>4.7424560198529038E-4</v>
      </c>
      <c r="D1305" s="8">
        <v>358</v>
      </c>
      <c r="E1305" s="8">
        <v>11.6</v>
      </c>
      <c r="F1305" s="8">
        <v>42340268</v>
      </c>
    </row>
    <row r="1306" spans="1:6" x14ac:dyDescent="0.45">
      <c r="A1306" s="2" t="s">
        <v>778</v>
      </c>
      <c r="B1306" s="8">
        <v>5.8</v>
      </c>
      <c r="C1306" s="3">
        <v>2.3712280099264519E-4</v>
      </c>
      <c r="D1306" s="8">
        <v>415</v>
      </c>
      <c r="E1306" s="8">
        <v>5.8</v>
      </c>
      <c r="F1306" s="8">
        <v>-21527150</v>
      </c>
    </row>
    <row r="1307" spans="1:6" x14ac:dyDescent="0.45">
      <c r="A1307" s="2" t="s">
        <v>1018</v>
      </c>
      <c r="B1307" s="8">
        <v>5.8</v>
      </c>
      <c r="C1307" s="3">
        <v>2.3712280099264519E-4</v>
      </c>
      <c r="D1307" s="8">
        <v>415</v>
      </c>
      <c r="E1307" s="8">
        <v>5.8</v>
      </c>
      <c r="F1307" s="8">
        <v>-6135658</v>
      </c>
    </row>
    <row r="1308" spans="1:6" x14ac:dyDescent="0.45">
      <c r="A1308" s="2" t="s">
        <v>1009</v>
      </c>
      <c r="B1308" s="8">
        <v>5.8</v>
      </c>
      <c r="C1308" s="3">
        <v>2.3712280099264519E-4</v>
      </c>
      <c r="D1308" s="8">
        <v>415</v>
      </c>
      <c r="E1308" s="8">
        <v>5.8</v>
      </c>
      <c r="F1308" s="8">
        <v>6012734</v>
      </c>
    </row>
    <row r="1309" spans="1:6" x14ac:dyDescent="0.45">
      <c r="A1309" s="2" t="s">
        <v>2351</v>
      </c>
      <c r="B1309" s="8">
        <v>5.8</v>
      </c>
      <c r="C1309" s="3">
        <v>2.3712280099264519E-4</v>
      </c>
      <c r="D1309" s="8">
        <v>415</v>
      </c>
      <c r="E1309" s="8">
        <v>5.8</v>
      </c>
      <c r="F1309" s="8">
        <v>-1381565</v>
      </c>
    </row>
    <row r="1310" spans="1:6" x14ac:dyDescent="0.45">
      <c r="A1310" s="2" t="s">
        <v>2488</v>
      </c>
      <c r="B1310" s="8">
        <v>5.8</v>
      </c>
      <c r="C1310" s="3">
        <v>2.3712280099264519E-4</v>
      </c>
      <c r="D1310" s="8">
        <v>415</v>
      </c>
      <c r="E1310" s="8">
        <v>5.8</v>
      </c>
      <c r="F1310" s="8">
        <v>-401983</v>
      </c>
    </row>
    <row r="1311" spans="1:6" x14ac:dyDescent="0.45">
      <c r="A1311" s="2" t="s">
        <v>1511</v>
      </c>
      <c r="B1311" s="8">
        <v>5.8</v>
      </c>
      <c r="C1311" s="3">
        <v>2.3712280099264519E-4</v>
      </c>
      <c r="D1311" s="8">
        <v>415</v>
      </c>
      <c r="E1311" s="8">
        <v>5.8</v>
      </c>
      <c r="F1311" s="8">
        <v>-4287928</v>
      </c>
    </row>
    <row r="1312" spans="1:6" x14ac:dyDescent="0.45">
      <c r="A1312" s="2" t="s">
        <v>1210</v>
      </c>
      <c r="B1312" s="8">
        <v>5.8</v>
      </c>
      <c r="C1312" s="3">
        <v>2.3712280099264519E-4</v>
      </c>
      <c r="D1312" s="8">
        <v>415</v>
      </c>
      <c r="E1312" s="8">
        <v>5.8</v>
      </c>
      <c r="F1312" s="8">
        <v>22238770</v>
      </c>
    </row>
    <row r="1313" spans="1:6" x14ac:dyDescent="0.45">
      <c r="A1313" s="2" t="s">
        <v>1464</v>
      </c>
      <c r="B1313" s="8">
        <v>5.8</v>
      </c>
      <c r="C1313" s="3">
        <v>2.3712280099264519E-4</v>
      </c>
      <c r="D1313" s="8">
        <v>415</v>
      </c>
      <c r="E1313" s="8">
        <v>5.8</v>
      </c>
      <c r="F1313" s="8">
        <v>28423368</v>
      </c>
    </row>
    <row r="1314" spans="1:6" x14ac:dyDescent="0.45">
      <c r="A1314" s="2" t="s">
        <v>1924</v>
      </c>
      <c r="B1314" s="8">
        <v>5.8</v>
      </c>
      <c r="C1314" s="3">
        <v>2.3712280099264519E-4</v>
      </c>
      <c r="D1314" s="8">
        <v>415</v>
      </c>
      <c r="E1314" s="8">
        <v>5.8</v>
      </c>
      <c r="F1314" s="8">
        <v>-3508650</v>
      </c>
    </row>
    <row r="1315" spans="1:6" x14ac:dyDescent="0.45">
      <c r="A1315" s="2" t="s">
        <v>380</v>
      </c>
      <c r="B1315" s="8">
        <v>5.7999999999999989</v>
      </c>
      <c r="C1315" s="3">
        <v>9.4849120397058064E-4</v>
      </c>
      <c r="D1315" s="8">
        <v>223</v>
      </c>
      <c r="E1315" s="8">
        <v>23.199999999999996</v>
      </c>
      <c r="F1315" s="8">
        <v>-23890348</v>
      </c>
    </row>
    <row r="1316" spans="1:6" x14ac:dyDescent="0.45">
      <c r="A1316" s="2" t="s">
        <v>486</v>
      </c>
      <c r="B1316" s="8">
        <v>5.7799999999999994</v>
      </c>
      <c r="C1316" s="3">
        <v>1.1815256808081803E-3</v>
      </c>
      <c r="D1316" s="8">
        <v>157</v>
      </c>
      <c r="E1316" s="8">
        <v>28.9</v>
      </c>
      <c r="F1316" s="8">
        <v>-32387987</v>
      </c>
    </row>
    <row r="1317" spans="1:6" x14ac:dyDescent="0.45">
      <c r="A1317" s="2" t="s">
        <v>833</v>
      </c>
      <c r="B1317" s="8">
        <v>5.7666666666666666</v>
      </c>
      <c r="C1317" s="3">
        <v>1.4145601576457799E-3</v>
      </c>
      <c r="D1317" s="8">
        <v>118</v>
      </c>
      <c r="E1317" s="8">
        <v>34.6</v>
      </c>
      <c r="F1317" s="8">
        <v>183433732</v>
      </c>
    </row>
    <row r="1318" spans="1:6" x14ac:dyDescent="0.45">
      <c r="A1318" s="2" t="s">
        <v>1804</v>
      </c>
      <c r="B1318" s="8">
        <v>5.7666666666666657</v>
      </c>
      <c r="C1318" s="3">
        <v>7.0728007882288986E-4</v>
      </c>
      <c r="D1318" s="8">
        <v>290</v>
      </c>
      <c r="E1318" s="8">
        <v>17.299999999999997</v>
      </c>
      <c r="F1318" s="8">
        <v>-9038440</v>
      </c>
    </row>
    <row r="1319" spans="1:6" x14ac:dyDescent="0.45">
      <c r="A1319" s="2" t="s">
        <v>1080</v>
      </c>
      <c r="B1319" s="8">
        <v>5.76</v>
      </c>
      <c r="C1319" s="3">
        <v>1.1774373566531347E-3</v>
      </c>
      <c r="D1319" s="8">
        <v>158</v>
      </c>
      <c r="E1319" s="8">
        <v>28.799999999999997</v>
      </c>
      <c r="F1319" s="8">
        <v>19536199</v>
      </c>
    </row>
    <row r="1320" spans="1:6" x14ac:dyDescent="0.45">
      <c r="A1320" s="2" t="s">
        <v>415</v>
      </c>
      <c r="B1320" s="8">
        <v>5.75</v>
      </c>
      <c r="C1320" s="3">
        <v>4.7015727783024478E-4</v>
      </c>
      <c r="D1320" s="8">
        <v>359</v>
      </c>
      <c r="E1320" s="8">
        <v>11.5</v>
      </c>
      <c r="F1320" s="8">
        <v>54419832</v>
      </c>
    </row>
    <row r="1321" spans="1:6" x14ac:dyDescent="0.45">
      <c r="A1321" s="2" t="s">
        <v>1780</v>
      </c>
      <c r="B1321" s="8">
        <v>5.75</v>
      </c>
      <c r="C1321" s="3">
        <v>4.7015727783024478E-4</v>
      </c>
      <c r="D1321" s="8">
        <v>359</v>
      </c>
      <c r="E1321" s="8">
        <v>11.5</v>
      </c>
      <c r="F1321" s="8">
        <v>36907991</v>
      </c>
    </row>
    <row r="1322" spans="1:6" x14ac:dyDescent="0.45">
      <c r="A1322" s="2" t="s">
        <v>384</v>
      </c>
      <c r="B1322" s="8">
        <v>5.746666666666667</v>
      </c>
      <c r="C1322" s="3">
        <v>3.5241354216493134E-3</v>
      </c>
      <c r="D1322" s="8">
        <v>12</v>
      </c>
      <c r="E1322" s="8">
        <v>86.2</v>
      </c>
      <c r="F1322" s="8">
        <v>-168324053</v>
      </c>
    </row>
    <row r="1323" spans="1:6" x14ac:dyDescent="0.45">
      <c r="A1323" s="2" t="s">
        <v>1513</v>
      </c>
      <c r="B1323" s="8">
        <v>5.7333333333333334</v>
      </c>
      <c r="C1323" s="3">
        <v>7.0319175466784431E-4</v>
      </c>
      <c r="D1323" s="8">
        <v>291</v>
      </c>
      <c r="E1323" s="8">
        <v>17.2</v>
      </c>
      <c r="F1323" s="8">
        <v>24098562</v>
      </c>
    </row>
    <row r="1324" spans="1:6" x14ac:dyDescent="0.45">
      <c r="A1324" s="2" t="s">
        <v>403</v>
      </c>
      <c r="B1324" s="8">
        <v>5.7333333333333334</v>
      </c>
      <c r="C1324" s="3">
        <v>2.1095752640035333E-3</v>
      </c>
      <c r="D1324" s="8">
        <v>54</v>
      </c>
      <c r="E1324" s="8">
        <v>51.6</v>
      </c>
      <c r="F1324" s="8">
        <v>341781972</v>
      </c>
    </row>
    <row r="1325" spans="1:6" x14ac:dyDescent="0.45">
      <c r="A1325" s="2" t="s">
        <v>1684</v>
      </c>
      <c r="B1325" s="8">
        <v>5.7249999999999996</v>
      </c>
      <c r="C1325" s="3">
        <v>9.362262315054439E-4</v>
      </c>
      <c r="D1325" s="8">
        <v>225</v>
      </c>
      <c r="E1325" s="8">
        <v>22.9</v>
      </c>
      <c r="F1325" s="8">
        <v>32534272</v>
      </c>
    </row>
    <row r="1326" spans="1:6" x14ac:dyDescent="0.45">
      <c r="A1326" s="2" t="s">
        <v>508</v>
      </c>
      <c r="B1326" s="8">
        <v>5.7</v>
      </c>
      <c r="C1326" s="3">
        <v>2.3303447683759959E-4</v>
      </c>
      <c r="D1326" s="8">
        <v>416</v>
      </c>
      <c r="E1326" s="8">
        <v>5.7</v>
      </c>
      <c r="F1326" s="8">
        <v>-52526755</v>
      </c>
    </row>
    <row r="1327" spans="1:6" x14ac:dyDescent="0.45">
      <c r="A1327" s="2" t="s">
        <v>776</v>
      </c>
      <c r="B1327" s="8">
        <v>5.7</v>
      </c>
      <c r="C1327" s="3">
        <v>2.3303447683759959E-4</v>
      </c>
      <c r="D1327" s="8">
        <v>416</v>
      </c>
      <c r="E1327" s="8">
        <v>5.7</v>
      </c>
      <c r="F1327" s="8">
        <v>-33649447</v>
      </c>
    </row>
    <row r="1328" spans="1:6" x14ac:dyDescent="0.45">
      <c r="A1328" s="2" t="s">
        <v>2387</v>
      </c>
      <c r="B1328" s="8">
        <v>5.7</v>
      </c>
      <c r="C1328" s="3">
        <v>2.3303447683759959E-4</v>
      </c>
      <c r="D1328" s="8">
        <v>416</v>
      </c>
      <c r="E1328" s="8">
        <v>5.7</v>
      </c>
      <c r="F1328" s="8">
        <v>-1498479</v>
      </c>
    </row>
    <row r="1329" spans="1:6" x14ac:dyDescent="0.45">
      <c r="A1329" s="2" t="s">
        <v>1562</v>
      </c>
      <c r="B1329" s="8">
        <v>5.7</v>
      </c>
      <c r="C1329" s="3">
        <v>2.3303447683759959E-4</v>
      </c>
      <c r="D1329" s="8">
        <v>416</v>
      </c>
      <c r="E1329" s="8">
        <v>5.7</v>
      </c>
      <c r="F1329" s="8">
        <v>-16880006</v>
      </c>
    </row>
    <row r="1330" spans="1:6" x14ac:dyDescent="0.45">
      <c r="A1330" s="2" t="s">
        <v>1746</v>
      </c>
      <c r="B1330" s="8">
        <v>5.7</v>
      </c>
      <c r="C1330" s="3">
        <v>2.3303447683759959E-4</v>
      </c>
      <c r="D1330" s="8">
        <v>416</v>
      </c>
      <c r="E1330" s="8">
        <v>5.7</v>
      </c>
      <c r="F1330" s="8">
        <v>51209973</v>
      </c>
    </row>
    <row r="1331" spans="1:6" x14ac:dyDescent="0.45">
      <c r="A1331" s="2" t="s">
        <v>1943</v>
      </c>
      <c r="B1331" s="8">
        <v>5.7</v>
      </c>
      <c r="C1331" s="3">
        <v>2.3303447683759959E-4</v>
      </c>
      <c r="D1331" s="8">
        <v>416</v>
      </c>
      <c r="E1331" s="8">
        <v>5.7</v>
      </c>
      <c r="F1331" s="8">
        <v>-8368161</v>
      </c>
    </row>
    <row r="1332" spans="1:6" x14ac:dyDescent="0.45">
      <c r="A1332" s="2" t="s">
        <v>1983</v>
      </c>
      <c r="B1332" s="8">
        <v>5.7</v>
      </c>
      <c r="C1332" s="3">
        <v>2.3303447683759959E-4</v>
      </c>
      <c r="D1332" s="8">
        <v>416</v>
      </c>
      <c r="E1332" s="8">
        <v>5.7</v>
      </c>
      <c r="F1332" s="8">
        <v>-8999838</v>
      </c>
    </row>
    <row r="1333" spans="1:6" x14ac:dyDescent="0.45">
      <c r="A1333" s="2" t="s">
        <v>1779</v>
      </c>
      <c r="B1333" s="8">
        <v>5.7</v>
      </c>
      <c r="C1333" s="3">
        <v>2.3303447683759959E-4</v>
      </c>
      <c r="D1333" s="8">
        <v>416</v>
      </c>
      <c r="E1333" s="8">
        <v>5.7</v>
      </c>
      <c r="F1333" s="8">
        <v>15501605</v>
      </c>
    </row>
    <row r="1334" spans="1:6" x14ac:dyDescent="0.45">
      <c r="A1334" s="2" t="s">
        <v>1681</v>
      </c>
      <c r="B1334" s="8">
        <v>5.7</v>
      </c>
      <c r="C1334" s="3">
        <v>2.3303447683759959E-4</v>
      </c>
      <c r="D1334" s="8">
        <v>416</v>
      </c>
      <c r="E1334" s="8">
        <v>5.7</v>
      </c>
      <c r="F1334" s="8">
        <v>21882551</v>
      </c>
    </row>
    <row r="1335" spans="1:6" x14ac:dyDescent="0.45">
      <c r="A1335" s="2" t="s">
        <v>1455</v>
      </c>
      <c r="B1335" s="8">
        <v>5.7</v>
      </c>
      <c r="C1335" s="3">
        <v>2.3303447683759959E-4</v>
      </c>
      <c r="D1335" s="8">
        <v>416</v>
      </c>
      <c r="E1335" s="8">
        <v>5.7</v>
      </c>
      <c r="F1335" s="8">
        <v>82922376</v>
      </c>
    </row>
    <row r="1336" spans="1:6" x14ac:dyDescent="0.45">
      <c r="A1336" s="2" t="s">
        <v>1105</v>
      </c>
      <c r="B1336" s="8">
        <v>5.7</v>
      </c>
      <c r="C1336" s="3">
        <v>6.9910343051279888E-4</v>
      </c>
      <c r="D1336" s="8">
        <v>292</v>
      </c>
      <c r="E1336" s="8">
        <v>17.100000000000001</v>
      </c>
      <c r="F1336" s="8">
        <v>97590639</v>
      </c>
    </row>
    <row r="1337" spans="1:6" x14ac:dyDescent="0.45">
      <c r="A1337" s="2" t="s">
        <v>2302</v>
      </c>
      <c r="B1337" s="8">
        <v>5.7</v>
      </c>
      <c r="C1337" s="3">
        <v>2.3303447683759959E-4</v>
      </c>
      <c r="D1337" s="8">
        <v>416</v>
      </c>
      <c r="E1337" s="8">
        <v>5.7</v>
      </c>
      <c r="F1337" s="8">
        <v>-2428096</v>
      </c>
    </row>
    <row r="1338" spans="1:6" x14ac:dyDescent="0.45">
      <c r="A1338" s="2" t="s">
        <v>1554</v>
      </c>
      <c r="B1338" s="8">
        <v>5.7</v>
      </c>
      <c r="C1338" s="3">
        <v>4.6606895367519918E-4</v>
      </c>
      <c r="D1338" s="8">
        <v>360</v>
      </c>
      <c r="E1338" s="8">
        <v>11.4</v>
      </c>
      <c r="F1338" s="8">
        <v>22678935</v>
      </c>
    </row>
    <row r="1339" spans="1:6" x14ac:dyDescent="0.45">
      <c r="A1339" s="2" t="s">
        <v>1947</v>
      </c>
      <c r="B1339" s="8">
        <v>5.7</v>
      </c>
      <c r="C1339" s="3">
        <v>2.3303447683759959E-4</v>
      </c>
      <c r="D1339" s="8">
        <v>416</v>
      </c>
      <c r="E1339" s="8">
        <v>5.7</v>
      </c>
      <c r="F1339" s="8">
        <v>-9421473</v>
      </c>
    </row>
    <row r="1340" spans="1:6" x14ac:dyDescent="0.45">
      <c r="A1340" s="2" t="s">
        <v>2406</v>
      </c>
      <c r="B1340" s="8">
        <v>5.7</v>
      </c>
      <c r="C1340" s="3">
        <v>2.3303447683759959E-4</v>
      </c>
      <c r="D1340" s="8">
        <v>416</v>
      </c>
      <c r="E1340" s="8">
        <v>5.7</v>
      </c>
      <c r="F1340" s="8">
        <v>30537320</v>
      </c>
    </row>
    <row r="1341" spans="1:6" x14ac:dyDescent="0.45">
      <c r="A1341" s="2" t="s">
        <v>2327</v>
      </c>
      <c r="B1341" s="8">
        <v>5.7</v>
      </c>
      <c r="C1341" s="3">
        <v>2.3303447683759959E-4</v>
      </c>
      <c r="D1341" s="8">
        <v>416</v>
      </c>
      <c r="E1341" s="8">
        <v>5.7</v>
      </c>
      <c r="F1341" s="8">
        <v>5369373</v>
      </c>
    </row>
    <row r="1342" spans="1:6" x14ac:dyDescent="0.45">
      <c r="A1342" s="2" t="s">
        <v>2441</v>
      </c>
      <c r="B1342" s="8">
        <v>5.7</v>
      </c>
      <c r="C1342" s="3">
        <v>2.3303447683759959E-4</v>
      </c>
      <c r="D1342" s="8">
        <v>416</v>
      </c>
      <c r="E1342" s="8">
        <v>5.7</v>
      </c>
      <c r="F1342" s="8">
        <v>-909814</v>
      </c>
    </row>
    <row r="1343" spans="1:6" x14ac:dyDescent="0.45">
      <c r="A1343" s="2" t="s">
        <v>2348</v>
      </c>
      <c r="B1343" s="8">
        <v>5.7</v>
      </c>
      <c r="C1343" s="3">
        <v>2.3303447683759959E-4</v>
      </c>
      <c r="D1343" s="8">
        <v>416</v>
      </c>
      <c r="E1343" s="8">
        <v>5.7</v>
      </c>
      <c r="F1343" s="8">
        <v>-1997564</v>
      </c>
    </row>
    <row r="1344" spans="1:6" x14ac:dyDescent="0.45">
      <c r="A1344" s="2" t="s">
        <v>2107</v>
      </c>
      <c r="B1344" s="8">
        <v>5.7</v>
      </c>
      <c r="C1344" s="3">
        <v>2.3303447683759959E-4</v>
      </c>
      <c r="D1344" s="8">
        <v>416</v>
      </c>
      <c r="E1344" s="8">
        <v>5.7</v>
      </c>
      <c r="F1344" s="8">
        <v>-5600389</v>
      </c>
    </row>
    <row r="1345" spans="1:6" x14ac:dyDescent="0.45">
      <c r="A1345" s="2" t="s">
        <v>746</v>
      </c>
      <c r="B1345" s="8">
        <v>5.7</v>
      </c>
      <c r="C1345" s="3">
        <v>2.3303447683759959E-4</v>
      </c>
      <c r="D1345" s="8">
        <v>416</v>
      </c>
      <c r="E1345" s="8">
        <v>5.7</v>
      </c>
      <c r="F1345" s="8">
        <v>-9284389</v>
      </c>
    </row>
    <row r="1346" spans="1:6" x14ac:dyDescent="0.45">
      <c r="A1346" s="2" t="s">
        <v>1842</v>
      </c>
      <c r="B1346" s="8">
        <v>5.7</v>
      </c>
      <c r="C1346" s="3">
        <v>2.3303447683759959E-4</v>
      </c>
      <c r="D1346" s="8">
        <v>416</v>
      </c>
      <c r="E1346" s="8">
        <v>5.7</v>
      </c>
      <c r="F1346" s="8">
        <v>-3017320</v>
      </c>
    </row>
    <row r="1347" spans="1:6" x14ac:dyDescent="0.45">
      <c r="A1347" s="2" t="s">
        <v>2281</v>
      </c>
      <c r="B1347" s="8">
        <v>5.7</v>
      </c>
      <c r="C1347" s="3">
        <v>2.3303447683759959E-4</v>
      </c>
      <c r="D1347" s="8">
        <v>416</v>
      </c>
      <c r="E1347" s="8">
        <v>5.7</v>
      </c>
      <c r="F1347" s="8">
        <v>2406383</v>
      </c>
    </row>
    <row r="1348" spans="1:6" x14ac:dyDescent="0.45">
      <c r="A1348" s="2" t="s">
        <v>2252</v>
      </c>
      <c r="B1348" s="8">
        <v>5.7</v>
      </c>
      <c r="C1348" s="3">
        <v>2.3303447683759959E-4</v>
      </c>
      <c r="D1348" s="8">
        <v>416</v>
      </c>
      <c r="E1348" s="8">
        <v>5.7</v>
      </c>
      <c r="F1348" s="8">
        <v>81749884</v>
      </c>
    </row>
    <row r="1349" spans="1:6" x14ac:dyDescent="0.45">
      <c r="A1349" s="2" t="s">
        <v>1904</v>
      </c>
      <c r="B1349" s="8">
        <v>5.7</v>
      </c>
      <c r="C1349" s="3">
        <v>4.6606895367519918E-4</v>
      </c>
      <c r="D1349" s="8">
        <v>360</v>
      </c>
      <c r="E1349" s="8">
        <v>11.4</v>
      </c>
      <c r="F1349" s="8">
        <v>38092863</v>
      </c>
    </row>
    <row r="1350" spans="1:6" x14ac:dyDescent="0.45">
      <c r="A1350" s="2" t="s">
        <v>1163</v>
      </c>
      <c r="B1350" s="8">
        <v>5.6999999999999993</v>
      </c>
      <c r="C1350" s="3">
        <v>4.6606895367519912E-4</v>
      </c>
      <c r="D1350" s="8">
        <v>361</v>
      </c>
      <c r="E1350" s="8">
        <v>11.399999999999999</v>
      </c>
      <c r="F1350" s="8">
        <v>10269585</v>
      </c>
    </row>
    <row r="1351" spans="1:6" x14ac:dyDescent="0.45">
      <c r="A1351" s="2" t="s">
        <v>934</v>
      </c>
      <c r="B1351" s="8">
        <v>5.6999999999999993</v>
      </c>
      <c r="C1351" s="3">
        <v>4.6606895367519912E-4</v>
      </c>
      <c r="D1351" s="8">
        <v>361</v>
      </c>
      <c r="E1351" s="8">
        <v>11.399999999999999</v>
      </c>
      <c r="F1351" s="8">
        <v>-27880234</v>
      </c>
    </row>
    <row r="1352" spans="1:6" x14ac:dyDescent="0.45">
      <c r="A1352" s="2" t="s">
        <v>272</v>
      </c>
      <c r="B1352" s="8">
        <v>5.6999999999999993</v>
      </c>
      <c r="C1352" s="3">
        <v>4.6606895367519912E-4</v>
      </c>
      <c r="D1352" s="8">
        <v>361</v>
      </c>
      <c r="E1352" s="8">
        <v>11.399999999999999</v>
      </c>
      <c r="F1352" s="8">
        <v>-11313283</v>
      </c>
    </row>
    <row r="1353" spans="1:6" x14ac:dyDescent="0.45">
      <c r="A1353" s="2" t="s">
        <v>1108</v>
      </c>
      <c r="B1353" s="8">
        <v>5.6999999999999993</v>
      </c>
      <c r="C1353" s="3">
        <v>4.6606895367519912E-4</v>
      </c>
      <c r="D1353" s="8">
        <v>361</v>
      </c>
      <c r="E1353" s="8">
        <v>11.399999999999999</v>
      </c>
      <c r="F1353" s="8">
        <v>1315950</v>
      </c>
    </row>
    <row r="1354" spans="1:6" x14ac:dyDescent="0.45">
      <c r="A1354" s="2" t="s">
        <v>799</v>
      </c>
      <c r="B1354" s="8">
        <v>5.6923076923076925</v>
      </c>
      <c r="C1354" s="3">
        <v>3.025359874733749E-3</v>
      </c>
      <c r="D1354" s="8">
        <v>20</v>
      </c>
      <c r="E1354" s="8">
        <v>74</v>
      </c>
      <c r="F1354" s="8">
        <v>219276751</v>
      </c>
    </row>
    <row r="1355" spans="1:6" x14ac:dyDescent="0.45">
      <c r="A1355" s="2" t="s">
        <v>494</v>
      </c>
      <c r="B1355" s="8">
        <v>5.6750000000000007</v>
      </c>
      <c r="C1355" s="3">
        <v>9.2804958319535292E-4</v>
      </c>
      <c r="D1355" s="8">
        <v>227</v>
      </c>
      <c r="E1355" s="8">
        <v>22.700000000000003</v>
      </c>
      <c r="F1355" s="8">
        <v>67656266</v>
      </c>
    </row>
    <row r="1356" spans="1:6" x14ac:dyDescent="0.45">
      <c r="A1356" s="2" t="s">
        <v>117</v>
      </c>
      <c r="B1356" s="8">
        <v>5.6749999999999998</v>
      </c>
      <c r="C1356" s="3">
        <v>9.2804958319535271E-4</v>
      </c>
      <c r="D1356" s="8">
        <v>228</v>
      </c>
      <c r="E1356" s="8">
        <v>22.7</v>
      </c>
      <c r="F1356" s="8">
        <v>208950437</v>
      </c>
    </row>
    <row r="1357" spans="1:6" x14ac:dyDescent="0.45">
      <c r="A1357" s="2" t="s">
        <v>1635</v>
      </c>
      <c r="B1357" s="8">
        <v>5.666666666666667</v>
      </c>
      <c r="C1357" s="3">
        <v>6.9501510635775312E-4</v>
      </c>
      <c r="D1357" s="8">
        <v>293</v>
      </c>
      <c r="E1357" s="8">
        <v>17</v>
      </c>
      <c r="F1357" s="8">
        <v>-4621366</v>
      </c>
    </row>
    <row r="1358" spans="1:6" x14ac:dyDescent="0.45">
      <c r="A1358" s="2" t="s">
        <v>706</v>
      </c>
      <c r="B1358" s="8">
        <v>5.6625000000000005</v>
      </c>
      <c r="C1358" s="3">
        <v>1.85201084223566E-3</v>
      </c>
      <c r="D1358" s="8">
        <v>75</v>
      </c>
      <c r="E1358" s="8">
        <v>45.300000000000004</v>
      </c>
      <c r="F1358" s="8">
        <v>63782703</v>
      </c>
    </row>
    <row r="1359" spans="1:6" x14ac:dyDescent="0.45">
      <c r="A1359" s="2" t="s">
        <v>165</v>
      </c>
      <c r="B1359" s="8">
        <v>5.6599999999999993</v>
      </c>
      <c r="C1359" s="3">
        <v>1.1569957358779066E-3</v>
      </c>
      <c r="D1359" s="8">
        <v>161</v>
      </c>
      <c r="E1359" s="8">
        <v>28.299999999999997</v>
      </c>
      <c r="F1359" s="8">
        <v>57706616</v>
      </c>
    </row>
    <row r="1360" spans="1:6" x14ac:dyDescent="0.45">
      <c r="A1360" s="2" t="s">
        <v>1196</v>
      </c>
      <c r="B1360" s="8">
        <v>5.65</v>
      </c>
      <c r="C1360" s="3">
        <v>4.6198062952015358E-4</v>
      </c>
      <c r="D1360" s="8">
        <v>362</v>
      </c>
      <c r="E1360" s="8">
        <v>11.3</v>
      </c>
      <c r="F1360" s="8">
        <v>95613528</v>
      </c>
    </row>
    <row r="1361" spans="1:6" x14ac:dyDescent="0.45">
      <c r="A1361" s="2" t="s">
        <v>1122</v>
      </c>
      <c r="B1361" s="8">
        <v>5.65</v>
      </c>
      <c r="C1361" s="3">
        <v>4.6198062952015358E-4</v>
      </c>
      <c r="D1361" s="8">
        <v>362</v>
      </c>
      <c r="E1361" s="8">
        <v>11.3</v>
      </c>
      <c r="F1361" s="8">
        <v>2310945</v>
      </c>
    </row>
    <row r="1362" spans="1:6" x14ac:dyDescent="0.45">
      <c r="A1362" s="2" t="s">
        <v>1118</v>
      </c>
      <c r="B1362" s="8">
        <v>5.65</v>
      </c>
      <c r="C1362" s="3">
        <v>4.6198062952015358E-4</v>
      </c>
      <c r="D1362" s="8">
        <v>362</v>
      </c>
      <c r="E1362" s="8">
        <v>11.3</v>
      </c>
      <c r="F1362" s="8">
        <v>34937142</v>
      </c>
    </row>
    <row r="1363" spans="1:6" x14ac:dyDescent="0.45">
      <c r="A1363" s="2" t="s">
        <v>643</v>
      </c>
      <c r="B1363" s="8">
        <v>5.65</v>
      </c>
      <c r="C1363" s="3">
        <v>4.6198062952015358E-4</v>
      </c>
      <c r="D1363" s="8">
        <v>362</v>
      </c>
      <c r="E1363" s="8">
        <v>11.3</v>
      </c>
      <c r="F1363" s="8">
        <v>-31842138</v>
      </c>
    </row>
    <row r="1364" spans="1:6" x14ac:dyDescent="0.45">
      <c r="A1364" s="2" t="s">
        <v>174</v>
      </c>
      <c r="B1364" s="8">
        <v>5.65</v>
      </c>
      <c r="C1364" s="3">
        <v>4.6198062952015358E-4</v>
      </c>
      <c r="D1364" s="8">
        <v>362</v>
      </c>
      <c r="E1364" s="8">
        <v>11.3</v>
      </c>
      <c r="F1364" s="8">
        <v>-151935866</v>
      </c>
    </row>
    <row r="1365" spans="1:6" x14ac:dyDescent="0.45">
      <c r="A1365" s="2" t="s">
        <v>451</v>
      </c>
      <c r="B1365" s="8">
        <v>5.6333333333333329</v>
      </c>
      <c r="C1365" s="3">
        <v>6.9092678220270746E-4</v>
      </c>
      <c r="D1365" s="8">
        <v>294</v>
      </c>
      <c r="E1365" s="8">
        <v>16.899999999999999</v>
      </c>
      <c r="F1365" s="8">
        <v>487615</v>
      </c>
    </row>
    <row r="1366" spans="1:6" x14ac:dyDescent="0.45">
      <c r="A1366" s="2" t="s">
        <v>699</v>
      </c>
      <c r="B1366" s="8">
        <v>5.6333333333333329</v>
      </c>
      <c r="C1366" s="3">
        <v>6.9092678220270746E-4</v>
      </c>
      <c r="D1366" s="8">
        <v>294</v>
      </c>
      <c r="E1366" s="8">
        <v>16.899999999999999</v>
      </c>
      <c r="F1366" s="8">
        <v>111076434</v>
      </c>
    </row>
    <row r="1367" spans="1:6" x14ac:dyDescent="0.45">
      <c r="A1367" s="2" t="s">
        <v>1742</v>
      </c>
      <c r="B1367" s="8">
        <v>5.6333333333333329</v>
      </c>
      <c r="C1367" s="3">
        <v>6.9092678220270746E-4</v>
      </c>
      <c r="D1367" s="8">
        <v>294</v>
      </c>
      <c r="E1367" s="8">
        <v>16.899999999999999</v>
      </c>
      <c r="F1367" s="8">
        <v>-45305748</v>
      </c>
    </row>
    <row r="1368" spans="1:6" x14ac:dyDescent="0.45">
      <c r="A1368" s="2" t="s">
        <v>941</v>
      </c>
      <c r="B1368" s="8">
        <v>5.625</v>
      </c>
      <c r="C1368" s="3">
        <v>9.1987293488526151E-4</v>
      </c>
      <c r="D1368" s="8">
        <v>230</v>
      </c>
      <c r="E1368" s="8">
        <v>22.5</v>
      </c>
      <c r="F1368" s="8">
        <v>-37411161</v>
      </c>
    </row>
    <row r="1369" spans="1:6" x14ac:dyDescent="0.45">
      <c r="A1369" s="2" t="s">
        <v>111</v>
      </c>
      <c r="B1369" s="8">
        <v>5.6000000000000005</v>
      </c>
      <c r="C1369" s="3">
        <v>6.8683845804766203E-4</v>
      </c>
      <c r="D1369" s="8">
        <v>295</v>
      </c>
      <c r="E1369" s="8">
        <v>16.8</v>
      </c>
      <c r="F1369" s="8">
        <v>28436294</v>
      </c>
    </row>
    <row r="1370" spans="1:6" x14ac:dyDescent="0.45">
      <c r="A1370" s="2" t="s">
        <v>400</v>
      </c>
      <c r="B1370" s="8">
        <v>5.6000000000000005</v>
      </c>
      <c r="C1370" s="3">
        <v>6.8683845804766203E-4</v>
      </c>
      <c r="D1370" s="8">
        <v>295</v>
      </c>
      <c r="E1370" s="8">
        <v>16.8</v>
      </c>
      <c r="F1370" s="8">
        <v>25364192</v>
      </c>
    </row>
    <row r="1371" spans="1:6" x14ac:dyDescent="0.45">
      <c r="A1371" s="2" t="s">
        <v>953</v>
      </c>
      <c r="B1371" s="8">
        <v>5.6</v>
      </c>
      <c r="C1371" s="3">
        <v>2.2894615268255396E-4</v>
      </c>
      <c r="D1371" s="8">
        <v>417</v>
      </c>
      <c r="E1371" s="8">
        <v>5.6</v>
      </c>
      <c r="F1371" s="8">
        <v>834712</v>
      </c>
    </row>
    <row r="1372" spans="1:6" x14ac:dyDescent="0.45">
      <c r="A1372" s="2" t="s">
        <v>1234</v>
      </c>
      <c r="B1372" s="8">
        <v>5.6</v>
      </c>
      <c r="C1372" s="3">
        <v>4.5789230536510793E-4</v>
      </c>
      <c r="D1372" s="8">
        <v>363</v>
      </c>
      <c r="E1372" s="8">
        <v>11.2</v>
      </c>
      <c r="F1372" s="8">
        <v>28198464</v>
      </c>
    </row>
    <row r="1373" spans="1:6" x14ac:dyDescent="0.45">
      <c r="A1373" s="2" t="s">
        <v>522</v>
      </c>
      <c r="B1373" s="8">
        <v>5.6</v>
      </c>
      <c r="C1373" s="3">
        <v>2.2894615268255396E-4</v>
      </c>
      <c r="D1373" s="8">
        <v>417</v>
      </c>
      <c r="E1373" s="8">
        <v>5.6</v>
      </c>
      <c r="F1373" s="8">
        <v>-3385764</v>
      </c>
    </row>
    <row r="1374" spans="1:6" x14ac:dyDescent="0.45">
      <c r="A1374" s="2" t="s">
        <v>2548</v>
      </c>
      <c r="B1374" s="8">
        <v>5.6</v>
      </c>
      <c r="C1374" s="3">
        <v>2.2894615268255396E-4</v>
      </c>
      <c r="D1374" s="8">
        <v>417</v>
      </c>
      <c r="E1374" s="8">
        <v>5.6</v>
      </c>
      <c r="F1374" s="8">
        <v>-19443</v>
      </c>
    </row>
    <row r="1375" spans="1:6" x14ac:dyDescent="0.45">
      <c r="A1375" s="2" t="s">
        <v>1424</v>
      </c>
      <c r="B1375" s="8">
        <v>5.6</v>
      </c>
      <c r="C1375" s="3">
        <v>2.2894615268255396E-4</v>
      </c>
      <c r="D1375" s="8">
        <v>417</v>
      </c>
      <c r="E1375" s="8">
        <v>5.6</v>
      </c>
      <c r="F1375" s="8">
        <v>37696176</v>
      </c>
    </row>
    <row r="1376" spans="1:6" x14ac:dyDescent="0.45">
      <c r="A1376" s="2" t="s">
        <v>1900</v>
      </c>
      <c r="B1376" s="8">
        <v>5.6</v>
      </c>
      <c r="C1376" s="3">
        <v>2.2894615268255396E-4</v>
      </c>
      <c r="D1376" s="8">
        <v>417</v>
      </c>
      <c r="E1376" s="8">
        <v>5.6</v>
      </c>
      <c r="F1376" s="8">
        <v>20306281</v>
      </c>
    </row>
    <row r="1377" spans="1:6" x14ac:dyDescent="0.45">
      <c r="A1377" s="2" t="s">
        <v>1579</v>
      </c>
      <c r="B1377" s="8">
        <v>5.6</v>
      </c>
      <c r="C1377" s="3">
        <v>2.2894615268255396E-4</v>
      </c>
      <c r="D1377" s="8">
        <v>417</v>
      </c>
      <c r="E1377" s="8">
        <v>5.6</v>
      </c>
      <c r="F1377" s="8">
        <v>4927390</v>
      </c>
    </row>
    <row r="1378" spans="1:6" x14ac:dyDescent="0.45">
      <c r="A1378" s="2" t="s">
        <v>1790</v>
      </c>
      <c r="B1378" s="8">
        <v>5.6</v>
      </c>
      <c r="C1378" s="3">
        <v>2.2894615268255396E-4</v>
      </c>
      <c r="D1378" s="8">
        <v>417</v>
      </c>
      <c r="E1378" s="8">
        <v>5.6</v>
      </c>
      <c r="F1378" s="8">
        <v>-7997690</v>
      </c>
    </row>
    <row r="1379" spans="1:6" x14ac:dyDescent="0.45">
      <c r="A1379" s="2" t="s">
        <v>2354</v>
      </c>
      <c r="B1379" s="8">
        <v>5.6</v>
      </c>
      <c r="C1379" s="3">
        <v>2.2894615268255396E-4</v>
      </c>
      <c r="D1379" s="8">
        <v>417</v>
      </c>
      <c r="E1379" s="8">
        <v>5.6</v>
      </c>
      <c r="F1379" s="8">
        <v>39190055</v>
      </c>
    </row>
    <row r="1380" spans="1:6" x14ac:dyDescent="0.45">
      <c r="A1380" s="2" t="s">
        <v>1561</v>
      </c>
      <c r="B1380" s="8">
        <v>5.6</v>
      </c>
      <c r="C1380" s="3">
        <v>2.2894615268255396E-4</v>
      </c>
      <c r="D1380" s="8">
        <v>417</v>
      </c>
      <c r="E1380" s="8">
        <v>5.6</v>
      </c>
      <c r="F1380" s="8">
        <v>10854896</v>
      </c>
    </row>
    <row r="1381" spans="1:6" x14ac:dyDescent="0.45">
      <c r="A1381" s="2" t="s">
        <v>2467</v>
      </c>
      <c r="B1381" s="8">
        <v>5.6</v>
      </c>
      <c r="C1381" s="3">
        <v>2.2894615268255396E-4</v>
      </c>
      <c r="D1381" s="8">
        <v>417</v>
      </c>
      <c r="E1381" s="8">
        <v>5.6</v>
      </c>
      <c r="F1381" s="8">
        <v>-576384</v>
      </c>
    </row>
    <row r="1382" spans="1:6" x14ac:dyDescent="0.45">
      <c r="A1382" s="2" t="s">
        <v>1130</v>
      </c>
      <c r="B1382" s="8">
        <v>5.6</v>
      </c>
      <c r="C1382" s="3">
        <v>2.2894615268255396E-4</v>
      </c>
      <c r="D1382" s="8">
        <v>417</v>
      </c>
      <c r="E1382" s="8">
        <v>5.6</v>
      </c>
      <c r="F1382" s="8">
        <v>-15552522</v>
      </c>
    </row>
    <row r="1383" spans="1:6" x14ac:dyDescent="0.45">
      <c r="A1383" s="2" t="s">
        <v>2114</v>
      </c>
      <c r="B1383" s="8">
        <v>5.6</v>
      </c>
      <c r="C1383" s="3">
        <v>2.2894615268255396E-4</v>
      </c>
      <c r="D1383" s="8">
        <v>417</v>
      </c>
      <c r="E1383" s="8">
        <v>5.6</v>
      </c>
      <c r="F1383" s="8">
        <v>44882128</v>
      </c>
    </row>
    <row r="1384" spans="1:6" x14ac:dyDescent="0.45">
      <c r="A1384" s="2" t="s">
        <v>2433</v>
      </c>
      <c r="B1384" s="8">
        <v>5.6</v>
      </c>
      <c r="C1384" s="3">
        <v>2.2894615268255396E-4</v>
      </c>
      <c r="D1384" s="8">
        <v>417</v>
      </c>
      <c r="E1384" s="8">
        <v>5.6</v>
      </c>
      <c r="F1384" s="8">
        <v>-903266</v>
      </c>
    </row>
    <row r="1385" spans="1:6" x14ac:dyDescent="0.45">
      <c r="A1385" s="2" t="s">
        <v>2000</v>
      </c>
      <c r="B1385" s="8">
        <v>5.6</v>
      </c>
      <c r="C1385" s="3">
        <v>2.2894615268255396E-4</v>
      </c>
      <c r="D1385" s="8">
        <v>417</v>
      </c>
      <c r="E1385" s="8">
        <v>5.6</v>
      </c>
      <c r="F1385" s="8">
        <v>8699684</v>
      </c>
    </row>
    <row r="1386" spans="1:6" x14ac:dyDescent="0.45">
      <c r="A1386" s="2" t="s">
        <v>2196</v>
      </c>
      <c r="B1386" s="8">
        <v>5.6</v>
      </c>
      <c r="C1386" s="3">
        <v>2.2894615268255396E-4</v>
      </c>
      <c r="D1386" s="8">
        <v>417</v>
      </c>
      <c r="E1386" s="8">
        <v>5.6</v>
      </c>
      <c r="F1386" s="8">
        <v>-8368825</v>
      </c>
    </row>
    <row r="1387" spans="1:6" x14ac:dyDescent="0.45">
      <c r="A1387" s="2" t="s">
        <v>615</v>
      </c>
      <c r="B1387" s="8">
        <v>5.6</v>
      </c>
      <c r="C1387" s="3">
        <v>2.2894615268255396E-4</v>
      </c>
      <c r="D1387" s="8">
        <v>417</v>
      </c>
      <c r="E1387" s="8">
        <v>5.6</v>
      </c>
      <c r="F1387" s="8">
        <v>-32675768</v>
      </c>
    </row>
    <row r="1388" spans="1:6" x14ac:dyDescent="0.45">
      <c r="A1388" s="2" t="s">
        <v>1368</v>
      </c>
      <c r="B1388" s="8">
        <v>5.6</v>
      </c>
      <c r="C1388" s="3">
        <v>2.2894615268255396E-4</v>
      </c>
      <c r="D1388" s="8">
        <v>417</v>
      </c>
      <c r="E1388" s="8">
        <v>5.6</v>
      </c>
      <c r="F1388" s="8">
        <v>-8881923</v>
      </c>
    </row>
    <row r="1389" spans="1:6" x14ac:dyDescent="0.45">
      <c r="A1389" s="2" t="s">
        <v>2139</v>
      </c>
      <c r="B1389" s="8">
        <v>5.6</v>
      </c>
      <c r="C1389" s="3">
        <v>2.2894615268255396E-4</v>
      </c>
      <c r="D1389" s="8">
        <v>417</v>
      </c>
      <c r="E1389" s="8">
        <v>5.6</v>
      </c>
      <c r="F1389" s="8">
        <v>18531390</v>
      </c>
    </row>
    <row r="1390" spans="1:6" x14ac:dyDescent="0.45">
      <c r="A1390" s="2" t="s">
        <v>1939</v>
      </c>
      <c r="B1390" s="8">
        <v>5.6</v>
      </c>
      <c r="C1390" s="3">
        <v>2.2894615268255396E-4</v>
      </c>
      <c r="D1390" s="8">
        <v>417</v>
      </c>
      <c r="E1390" s="8">
        <v>5.6</v>
      </c>
      <c r="F1390" s="8">
        <v>-6939142</v>
      </c>
    </row>
    <row r="1391" spans="1:6" x14ac:dyDescent="0.45">
      <c r="A1391" s="2" t="s">
        <v>793</v>
      </c>
      <c r="B1391" s="8">
        <v>5.6</v>
      </c>
      <c r="C1391" s="3">
        <v>2.2894615268255396E-4</v>
      </c>
      <c r="D1391" s="8">
        <v>417</v>
      </c>
      <c r="E1391" s="8">
        <v>5.6</v>
      </c>
      <c r="F1391" s="8">
        <v>55219395</v>
      </c>
    </row>
    <row r="1392" spans="1:6" x14ac:dyDescent="0.45">
      <c r="A1392" s="2" t="s">
        <v>1339</v>
      </c>
      <c r="B1392" s="8">
        <v>5.6</v>
      </c>
      <c r="C1392" s="3">
        <v>2.2894615268255396E-4</v>
      </c>
      <c r="D1392" s="8">
        <v>417</v>
      </c>
      <c r="E1392" s="8">
        <v>5.6</v>
      </c>
      <c r="F1392" s="8">
        <v>14399750</v>
      </c>
    </row>
    <row r="1393" spans="1:6" x14ac:dyDescent="0.45">
      <c r="A1393" s="2" t="s">
        <v>2485</v>
      </c>
      <c r="B1393" s="8">
        <v>5.6</v>
      </c>
      <c r="C1393" s="3">
        <v>2.2894615268255396E-4</v>
      </c>
      <c r="D1393" s="8">
        <v>417</v>
      </c>
      <c r="E1393" s="8">
        <v>5.6</v>
      </c>
      <c r="F1393" s="8">
        <v>-39916</v>
      </c>
    </row>
    <row r="1394" spans="1:6" x14ac:dyDescent="0.45">
      <c r="A1394" s="2" t="s">
        <v>1045</v>
      </c>
      <c r="B1394" s="8">
        <v>5.6</v>
      </c>
      <c r="C1394" s="3">
        <v>1.1447307634127699E-3</v>
      </c>
      <c r="D1394" s="8">
        <v>164</v>
      </c>
      <c r="E1394" s="8">
        <v>28</v>
      </c>
      <c r="F1394" s="8">
        <v>110980749</v>
      </c>
    </row>
    <row r="1395" spans="1:6" x14ac:dyDescent="0.45">
      <c r="A1395" s="2" t="s">
        <v>2063</v>
      </c>
      <c r="B1395" s="8">
        <v>5.6</v>
      </c>
      <c r="C1395" s="3">
        <v>2.2894615268255396E-4</v>
      </c>
      <c r="D1395" s="8">
        <v>417</v>
      </c>
      <c r="E1395" s="8">
        <v>5.6</v>
      </c>
      <c r="F1395" s="8">
        <v>24707598</v>
      </c>
    </row>
    <row r="1396" spans="1:6" x14ac:dyDescent="0.45">
      <c r="A1396" s="2" t="s">
        <v>786</v>
      </c>
      <c r="B1396" s="8">
        <v>5.6</v>
      </c>
      <c r="C1396" s="3">
        <v>2.2894615268255396E-4</v>
      </c>
      <c r="D1396" s="8">
        <v>417</v>
      </c>
      <c r="E1396" s="8">
        <v>5.6</v>
      </c>
      <c r="F1396" s="8">
        <v>-38911390</v>
      </c>
    </row>
    <row r="1397" spans="1:6" x14ac:dyDescent="0.45">
      <c r="A1397" s="2" t="s">
        <v>1412</v>
      </c>
      <c r="B1397" s="8">
        <v>5.6</v>
      </c>
      <c r="C1397" s="3">
        <v>2.2894615268255396E-4</v>
      </c>
      <c r="D1397" s="8">
        <v>417</v>
      </c>
      <c r="E1397" s="8">
        <v>5.6</v>
      </c>
      <c r="F1397" s="8">
        <v>-9980747</v>
      </c>
    </row>
    <row r="1398" spans="1:6" x14ac:dyDescent="0.45">
      <c r="A1398" s="2" t="s">
        <v>1727</v>
      </c>
      <c r="B1398" s="8">
        <v>5.6</v>
      </c>
      <c r="C1398" s="3">
        <v>4.5789230536510793E-4</v>
      </c>
      <c r="D1398" s="8">
        <v>363</v>
      </c>
      <c r="E1398" s="8">
        <v>11.2</v>
      </c>
      <c r="F1398" s="8">
        <v>36186677</v>
      </c>
    </row>
    <row r="1399" spans="1:6" x14ac:dyDescent="0.45">
      <c r="A1399" s="2" t="s">
        <v>1995</v>
      </c>
      <c r="B1399" s="8">
        <v>5.6</v>
      </c>
      <c r="C1399" s="3">
        <v>2.2894615268255396E-4</v>
      </c>
      <c r="D1399" s="8">
        <v>417</v>
      </c>
      <c r="E1399" s="8">
        <v>5.6</v>
      </c>
      <c r="F1399" s="8">
        <v>26746109</v>
      </c>
    </row>
    <row r="1400" spans="1:6" x14ac:dyDescent="0.45">
      <c r="A1400" s="2" t="s">
        <v>1344</v>
      </c>
      <c r="B1400" s="8">
        <v>5.6</v>
      </c>
      <c r="C1400" s="3">
        <v>2.2894615268255396E-4</v>
      </c>
      <c r="D1400" s="8">
        <v>417</v>
      </c>
      <c r="E1400" s="8">
        <v>5.6</v>
      </c>
      <c r="F1400" s="8">
        <v>10000629</v>
      </c>
    </row>
    <row r="1401" spans="1:6" x14ac:dyDescent="0.45">
      <c r="A1401" s="2" t="s">
        <v>2016</v>
      </c>
      <c r="B1401" s="8">
        <v>5.6</v>
      </c>
      <c r="C1401" s="3">
        <v>2.2894615268255396E-4</v>
      </c>
      <c r="D1401" s="8">
        <v>417</v>
      </c>
      <c r="E1401" s="8">
        <v>5.6</v>
      </c>
      <c r="F1401" s="8">
        <v>-7663544</v>
      </c>
    </row>
    <row r="1402" spans="1:6" x14ac:dyDescent="0.45">
      <c r="A1402" s="2" t="s">
        <v>1174</v>
      </c>
      <c r="B1402" s="8">
        <v>5.6</v>
      </c>
      <c r="C1402" s="3">
        <v>2.2894615268255396E-4</v>
      </c>
      <c r="D1402" s="8">
        <v>417</v>
      </c>
      <c r="E1402" s="8">
        <v>5.6</v>
      </c>
      <c r="F1402" s="8">
        <v>-13215568</v>
      </c>
    </row>
    <row r="1403" spans="1:6" x14ac:dyDescent="0.45">
      <c r="A1403" s="2" t="s">
        <v>1261</v>
      </c>
      <c r="B1403" s="8">
        <v>5.6</v>
      </c>
      <c r="C1403" s="3">
        <v>2.2894615268255396E-4</v>
      </c>
      <c r="D1403" s="8">
        <v>417</v>
      </c>
      <c r="E1403" s="8">
        <v>5.6</v>
      </c>
      <c r="F1403" s="8">
        <v>-59331829</v>
      </c>
    </row>
    <row r="1404" spans="1:6" x14ac:dyDescent="0.45">
      <c r="A1404" s="2" t="s">
        <v>2449</v>
      </c>
      <c r="B1404" s="8">
        <v>5.6</v>
      </c>
      <c r="C1404" s="3">
        <v>2.2894615268255396E-4</v>
      </c>
      <c r="D1404" s="8">
        <v>417</v>
      </c>
      <c r="E1404" s="8">
        <v>5.6</v>
      </c>
      <c r="F1404" s="8">
        <v>-809722</v>
      </c>
    </row>
    <row r="1405" spans="1:6" x14ac:dyDescent="0.45">
      <c r="A1405" s="2" t="s">
        <v>1521</v>
      </c>
      <c r="B1405" s="8">
        <v>5.6</v>
      </c>
      <c r="C1405" s="3">
        <v>2.2894615268255396E-4</v>
      </c>
      <c r="D1405" s="8">
        <v>417</v>
      </c>
      <c r="E1405" s="8">
        <v>5.6</v>
      </c>
      <c r="F1405" s="8">
        <v>-572808</v>
      </c>
    </row>
    <row r="1406" spans="1:6" x14ac:dyDescent="0.45">
      <c r="A1406" s="2" t="s">
        <v>874</v>
      </c>
      <c r="B1406" s="8">
        <v>5.6</v>
      </c>
      <c r="C1406" s="3">
        <v>4.5789230536510793E-4</v>
      </c>
      <c r="D1406" s="8">
        <v>363</v>
      </c>
      <c r="E1406" s="8">
        <v>11.2</v>
      </c>
      <c r="F1406" s="8">
        <v>-20958922</v>
      </c>
    </row>
    <row r="1407" spans="1:6" x14ac:dyDescent="0.45">
      <c r="A1407" s="2" t="s">
        <v>1927</v>
      </c>
      <c r="B1407" s="8">
        <v>5.6</v>
      </c>
      <c r="C1407" s="3">
        <v>2.2894615268255396E-4</v>
      </c>
      <c r="D1407" s="8">
        <v>417</v>
      </c>
      <c r="E1407" s="8">
        <v>5.6</v>
      </c>
      <c r="F1407" s="8">
        <v>-3955382</v>
      </c>
    </row>
    <row r="1408" spans="1:6" x14ac:dyDescent="0.45">
      <c r="A1408" s="2" t="s">
        <v>1361</v>
      </c>
      <c r="B1408" s="8">
        <v>5.6</v>
      </c>
      <c r="C1408" s="3">
        <v>2.2894615268255396E-4</v>
      </c>
      <c r="D1408" s="8">
        <v>417</v>
      </c>
      <c r="E1408" s="8">
        <v>5.6</v>
      </c>
      <c r="F1408" s="8">
        <v>-957510</v>
      </c>
    </row>
    <row r="1409" spans="1:6" x14ac:dyDescent="0.45">
      <c r="A1409" s="2" t="s">
        <v>1722</v>
      </c>
      <c r="B1409" s="8">
        <v>5.6</v>
      </c>
      <c r="C1409" s="3">
        <v>2.2894615268255396E-4</v>
      </c>
      <c r="D1409" s="8">
        <v>417</v>
      </c>
      <c r="E1409" s="8">
        <v>5.6</v>
      </c>
      <c r="F1409" s="8">
        <v>-6919884</v>
      </c>
    </row>
    <row r="1410" spans="1:6" x14ac:dyDescent="0.45">
      <c r="A1410" s="2" t="s">
        <v>96</v>
      </c>
      <c r="B1410" s="8">
        <v>5.5777777777777793</v>
      </c>
      <c r="C1410" s="3">
        <v>2.052338725832895E-3</v>
      </c>
      <c r="D1410" s="8">
        <v>59</v>
      </c>
      <c r="E1410" s="8">
        <v>50.20000000000001</v>
      </c>
      <c r="F1410" s="8">
        <v>21056477</v>
      </c>
    </row>
    <row r="1411" spans="1:6" x14ac:dyDescent="0.45">
      <c r="A1411" s="2" t="s">
        <v>2027</v>
      </c>
      <c r="B1411" s="8">
        <v>5.5666666666666673</v>
      </c>
      <c r="C1411" s="3">
        <v>6.8275013389261648E-4</v>
      </c>
      <c r="D1411" s="8">
        <v>296</v>
      </c>
      <c r="E1411" s="8">
        <v>16.700000000000003</v>
      </c>
      <c r="F1411" s="8">
        <v>51208808</v>
      </c>
    </row>
    <row r="1412" spans="1:6" x14ac:dyDescent="0.45">
      <c r="A1412" s="2" t="s">
        <v>753</v>
      </c>
      <c r="B1412" s="8">
        <v>5.5600000000000005</v>
      </c>
      <c r="C1412" s="3">
        <v>1.1365541151026788E-3</v>
      </c>
      <c r="D1412" s="8">
        <v>166</v>
      </c>
      <c r="E1412" s="8">
        <v>27.8</v>
      </c>
      <c r="F1412" s="8">
        <v>-32060208</v>
      </c>
    </row>
    <row r="1413" spans="1:6" x14ac:dyDescent="0.45">
      <c r="A1413" s="2" t="s">
        <v>1387</v>
      </c>
      <c r="B1413" s="8">
        <v>5.5500000000000007</v>
      </c>
      <c r="C1413" s="3">
        <v>4.5380398121006244E-4</v>
      </c>
      <c r="D1413" s="8">
        <v>364</v>
      </c>
      <c r="E1413" s="8">
        <v>11.100000000000001</v>
      </c>
      <c r="F1413" s="8">
        <v>5543314</v>
      </c>
    </row>
    <row r="1414" spans="1:6" x14ac:dyDescent="0.45">
      <c r="A1414" s="2" t="s">
        <v>973</v>
      </c>
      <c r="B1414" s="8">
        <v>5.55</v>
      </c>
      <c r="C1414" s="3">
        <v>4.5380398121006233E-4</v>
      </c>
      <c r="D1414" s="8">
        <v>365</v>
      </c>
      <c r="E1414" s="8">
        <v>11.1</v>
      </c>
      <c r="F1414" s="8">
        <v>29338546</v>
      </c>
    </row>
    <row r="1415" spans="1:6" x14ac:dyDescent="0.45">
      <c r="A1415" s="2" t="s">
        <v>664</v>
      </c>
      <c r="B1415" s="8">
        <v>5.55</v>
      </c>
      <c r="C1415" s="3">
        <v>9.0760796242012466E-4</v>
      </c>
      <c r="D1415" s="8">
        <v>235</v>
      </c>
      <c r="E1415" s="8">
        <v>22.2</v>
      </c>
      <c r="F1415" s="8">
        <v>199921863</v>
      </c>
    </row>
    <row r="1416" spans="1:6" x14ac:dyDescent="0.45">
      <c r="A1416" s="2" t="s">
        <v>683</v>
      </c>
      <c r="B1416" s="8">
        <v>5.5333333333333341</v>
      </c>
      <c r="C1416" s="3">
        <v>1.3573236194751417E-3</v>
      </c>
      <c r="D1416" s="8">
        <v>129</v>
      </c>
      <c r="E1416" s="8">
        <v>33.200000000000003</v>
      </c>
      <c r="F1416" s="8">
        <v>-14169174</v>
      </c>
    </row>
    <row r="1417" spans="1:6" x14ac:dyDescent="0.45">
      <c r="A1417" s="2" t="s">
        <v>726</v>
      </c>
      <c r="B1417" s="8">
        <v>5.5333333333333341</v>
      </c>
      <c r="C1417" s="3">
        <v>6.7866180973757083E-4</v>
      </c>
      <c r="D1417" s="8">
        <v>297</v>
      </c>
      <c r="E1417" s="8">
        <v>16.600000000000001</v>
      </c>
      <c r="F1417" s="8">
        <v>-103898683</v>
      </c>
    </row>
    <row r="1418" spans="1:6" x14ac:dyDescent="0.45">
      <c r="A1418" s="2" t="s">
        <v>291</v>
      </c>
      <c r="B1418" s="8">
        <v>5.52</v>
      </c>
      <c r="C1418" s="3">
        <v>1.1283774667925873E-3</v>
      </c>
      <c r="D1418" s="8">
        <v>169</v>
      </c>
      <c r="E1418" s="8">
        <v>27.599999999999998</v>
      </c>
      <c r="F1418" s="8">
        <v>115847589</v>
      </c>
    </row>
    <row r="1419" spans="1:6" x14ac:dyDescent="0.45">
      <c r="A1419" s="2" t="s">
        <v>2439</v>
      </c>
      <c r="B1419" s="8">
        <v>5.5</v>
      </c>
      <c r="C1419" s="3">
        <v>2.2485782852750837E-4</v>
      </c>
      <c r="D1419" s="8">
        <v>418</v>
      </c>
      <c r="E1419" s="8">
        <v>5.5</v>
      </c>
      <c r="F1419" s="8">
        <v>-937520</v>
      </c>
    </row>
    <row r="1420" spans="1:6" x14ac:dyDescent="0.45">
      <c r="A1420" s="2" t="s">
        <v>2318</v>
      </c>
      <c r="B1420" s="8">
        <v>5.5</v>
      </c>
      <c r="C1420" s="3">
        <v>4.4971565705501673E-4</v>
      </c>
      <c r="D1420" s="8">
        <v>366</v>
      </c>
      <c r="E1420" s="8">
        <v>11</v>
      </c>
      <c r="F1420" s="8">
        <v>40556112</v>
      </c>
    </row>
    <row r="1421" spans="1:6" x14ac:dyDescent="0.45">
      <c r="A1421" s="2" t="s">
        <v>880</v>
      </c>
      <c r="B1421" s="8">
        <v>5.5</v>
      </c>
      <c r="C1421" s="3">
        <v>2.2485782852750837E-4</v>
      </c>
      <c r="D1421" s="8">
        <v>418</v>
      </c>
      <c r="E1421" s="8">
        <v>5.5</v>
      </c>
      <c r="F1421" s="8">
        <v>-7872856</v>
      </c>
    </row>
    <row r="1422" spans="1:6" x14ac:dyDescent="0.45">
      <c r="A1422" s="2" t="s">
        <v>1553</v>
      </c>
      <c r="B1422" s="8">
        <v>5.5</v>
      </c>
      <c r="C1422" s="3">
        <v>2.2485782852750837E-4</v>
      </c>
      <c r="D1422" s="8">
        <v>418</v>
      </c>
      <c r="E1422" s="8">
        <v>5.5</v>
      </c>
      <c r="F1422" s="8">
        <v>-21878028</v>
      </c>
    </row>
    <row r="1423" spans="1:6" x14ac:dyDescent="0.45">
      <c r="A1423" s="2" t="s">
        <v>928</v>
      </c>
      <c r="B1423" s="8">
        <v>5.5</v>
      </c>
      <c r="C1423" s="3">
        <v>1.1242891426375419E-3</v>
      </c>
      <c r="D1423" s="8">
        <v>170</v>
      </c>
      <c r="E1423" s="8">
        <v>27.5</v>
      </c>
      <c r="F1423" s="8">
        <v>48800595</v>
      </c>
    </row>
    <row r="1424" spans="1:6" x14ac:dyDescent="0.45">
      <c r="A1424" s="2" t="s">
        <v>1902</v>
      </c>
      <c r="B1424" s="8">
        <v>5.5</v>
      </c>
      <c r="C1424" s="3">
        <v>2.2485782852750837E-4</v>
      </c>
      <c r="D1424" s="8">
        <v>418</v>
      </c>
      <c r="E1424" s="8">
        <v>5.5</v>
      </c>
      <c r="F1424" s="8">
        <v>16435406</v>
      </c>
    </row>
    <row r="1425" spans="1:6" x14ac:dyDescent="0.45">
      <c r="A1425" s="2" t="s">
        <v>1038</v>
      </c>
      <c r="B1425" s="8">
        <v>5.5</v>
      </c>
      <c r="C1425" s="3">
        <v>6.7457348558252518E-4</v>
      </c>
      <c r="D1425" s="8">
        <v>298</v>
      </c>
      <c r="E1425" s="8">
        <v>16.5</v>
      </c>
      <c r="F1425" s="8">
        <v>9396564</v>
      </c>
    </row>
    <row r="1426" spans="1:6" x14ac:dyDescent="0.45">
      <c r="A1426" s="2" t="s">
        <v>1702</v>
      </c>
      <c r="B1426" s="8">
        <v>5.5</v>
      </c>
      <c r="C1426" s="3">
        <v>2.2485782852750837E-4</v>
      </c>
      <c r="D1426" s="8">
        <v>418</v>
      </c>
      <c r="E1426" s="8">
        <v>5.5</v>
      </c>
      <c r="F1426" s="8">
        <v>2411331</v>
      </c>
    </row>
    <row r="1427" spans="1:6" x14ac:dyDescent="0.45">
      <c r="A1427" s="2" t="s">
        <v>1173</v>
      </c>
      <c r="B1427" s="8">
        <v>5.5</v>
      </c>
      <c r="C1427" s="3">
        <v>4.4971565705501673E-4</v>
      </c>
      <c r="D1427" s="8">
        <v>366</v>
      </c>
      <c r="E1427" s="8">
        <v>11</v>
      </c>
      <c r="F1427" s="8">
        <v>61078976</v>
      </c>
    </row>
    <row r="1428" spans="1:6" x14ac:dyDescent="0.45">
      <c r="A1428" s="2" t="s">
        <v>1749</v>
      </c>
      <c r="B1428" s="8">
        <v>5.5</v>
      </c>
      <c r="C1428" s="3">
        <v>2.2485782852750837E-4</v>
      </c>
      <c r="D1428" s="8">
        <v>418</v>
      </c>
      <c r="E1428" s="8">
        <v>5.5</v>
      </c>
      <c r="F1428" s="8">
        <v>93506210</v>
      </c>
    </row>
    <row r="1429" spans="1:6" x14ac:dyDescent="0.45">
      <c r="A1429" s="2" t="s">
        <v>729</v>
      </c>
      <c r="B1429" s="8">
        <v>5.5</v>
      </c>
      <c r="C1429" s="3">
        <v>4.4971565705501673E-4</v>
      </c>
      <c r="D1429" s="8">
        <v>366</v>
      </c>
      <c r="E1429" s="8">
        <v>11</v>
      </c>
      <c r="F1429" s="8">
        <v>-7549080</v>
      </c>
    </row>
    <row r="1430" spans="1:6" x14ac:dyDescent="0.45">
      <c r="A1430" s="2" t="s">
        <v>856</v>
      </c>
      <c r="B1430" s="8">
        <v>5.5</v>
      </c>
      <c r="C1430" s="3">
        <v>2.2485782852750837E-4</v>
      </c>
      <c r="D1430" s="8">
        <v>418</v>
      </c>
      <c r="E1430" s="8">
        <v>5.5</v>
      </c>
      <c r="F1430" s="8">
        <v>-2247069</v>
      </c>
    </row>
    <row r="1431" spans="1:6" x14ac:dyDescent="0.45">
      <c r="A1431" s="2" t="s">
        <v>1379</v>
      </c>
      <c r="B1431" s="8">
        <v>5.5</v>
      </c>
      <c r="C1431" s="3">
        <v>2.2485782852750837E-4</v>
      </c>
      <c r="D1431" s="8">
        <v>418</v>
      </c>
      <c r="E1431" s="8">
        <v>5.5</v>
      </c>
      <c r="F1431" s="8">
        <v>-1539005</v>
      </c>
    </row>
    <row r="1432" spans="1:6" x14ac:dyDescent="0.45">
      <c r="A1432" s="2" t="s">
        <v>1586</v>
      </c>
      <c r="B1432" s="8">
        <v>5.5</v>
      </c>
      <c r="C1432" s="3">
        <v>2.2485782852750837E-4</v>
      </c>
      <c r="D1432" s="8">
        <v>418</v>
      </c>
      <c r="E1432" s="8">
        <v>5.5</v>
      </c>
      <c r="F1432" s="8">
        <v>-9491157</v>
      </c>
    </row>
    <row r="1433" spans="1:6" x14ac:dyDescent="0.45">
      <c r="A1433" s="2" t="s">
        <v>1936</v>
      </c>
      <c r="B1433" s="8">
        <v>5.5</v>
      </c>
      <c r="C1433" s="3">
        <v>2.2485782852750837E-4</v>
      </c>
      <c r="D1433" s="8">
        <v>418</v>
      </c>
      <c r="E1433" s="8">
        <v>5.5</v>
      </c>
      <c r="F1433" s="8">
        <v>-6666177</v>
      </c>
    </row>
    <row r="1434" spans="1:6" x14ac:dyDescent="0.45">
      <c r="A1434" s="2" t="s">
        <v>1955</v>
      </c>
      <c r="B1434" s="8">
        <v>5.5</v>
      </c>
      <c r="C1434" s="3">
        <v>2.2485782852750837E-4</v>
      </c>
      <c r="D1434" s="8">
        <v>418</v>
      </c>
      <c r="E1434" s="8">
        <v>5.5</v>
      </c>
      <c r="F1434" s="8">
        <v>-9980652</v>
      </c>
    </row>
    <row r="1435" spans="1:6" x14ac:dyDescent="0.45">
      <c r="A1435" s="2" t="s">
        <v>2535</v>
      </c>
      <c r="B1435" s="8">
        <v>5.5</v>
      </c>
      <c r="C1435" s="3">
        <v>2.2485782852750837E-4</v>
      </c>
      <c r="D1435" s="8">
        <v>418</v>
      </c>
      <c r="E1435" s="8">
        <v>5.5</v>
      </c>
      <c r="F1435" s="8">
        <v>14680000</v>
      </c>
    </row>
    <row r="1436" spans="1:6" x14ac:dyDescent="0.45">
      <c r="A1436" s="2" t="s">
        <v>2095</v>
      </c>
      <c r="B1436" s="8">
        <v>5.5</v>
      </c>
      <c r="C1436" s="3">
        <v>2.2485782852750837E-4</v>
      </c>
      <c r="D1436" s="8">
        <v>418</v>
      </c>
      <c r="E1436" s="8">
        <v>5.5</v>
      </c>
      <c r="F1436" s="8">
        <v>-104762</v>
      </c>
    </row>
    <row r="1437" spans="1:6" x14ac:dyDescent="0.45">
      <c r="A1437" s="2" t="s">
        <v>471</v>
      </c>
      <c r="B1437" s="8">
        <v>5.5</v>
      </c>
      <c r="C1437" s="3">
        <v>1.1242891426375419E-3</v>
      </c>
      <c r="D1437" s="8">
        <v>170</v>
      </c>
      <c r="E1437" s="8">
        <v>27.5</v>
      </c>
      <c r="F1437" s="8">
        <v>-42126896</v>
      </c>
    </row>
    <row r="1438" spans="1:6" x14ac:dyDescent="0.45">
      <c r="A1438" s="2" t="s">
        <v>1882</v>
      </c>
      <c r="B1438" s="8">
        <v>5.5</v>
      </c>
      <c r="C1438" s="3">
        <v>2.2485782852750837E-4</v>
      </c>
      <c r="D1438" s="8">
        <v>418</v>
      </c>
      <c r="E1438" s="8">
        <v>5.5</v>
      </c>
      <c r="F1438" s="8">
        <v>-6976162</v>
      </c>
    </row>
    <row r="1439" spans="1:6" x14ac:dyDescent="0.45">
      <c r="A1439" s="2" t="s">
        <v>352</v>
      </c>
      <c r="B1439" s="8">
        <v>5.5</v>
      </c>
      <c r="C1439" s="3">
        <v>6.7457348558252518E-4</v>
      </c>
      <c r="D1439" s="8">
        <v>298</v>
      </c>
      <c r="E1439" s="8">
        <v>16.5</v>
      </c>
      <c r="F1439" s="8">
        <v>-129293805</v>
      </c>
    </row>
    <row r="1440" spans="1:6" x14ac:dyDescent="0.45">
      <c r="A1440" s="2" t="s">
        <v>811</v>
      </c>
      <c r="B1440" s="8">
        <v>5.5</v>
      </c>
      <c r="C1440" s="3">
        <v>2.2485782852750837E-4</v>
      </c>
      <c r="D1440" s="8">
        <v>418</v>
      </c>
      <c r="E1440" s="8">
        <v>5.5</v>
      </c>
      <c r="F1440" s="8">
        <v>-28979512</v>
      </c>
    </row>
    <row r="1441" spans="1:6" x14ac:dyDescent="0.45">
      <c r="A1441" s="2" t="s">
        <v>114</v>
      </c>
      <c r="B1441" s="8">
        <v>5.5</v>
      </c>
      <c r="C1441" s="3">
        <v>4.4971565705501673E-4</v>
      </c>
      <c r="D1441" s="8">
        <v>366</v>
      </c>
      <c r="E1441" s="8">
        <v>11</v>
      </c>
      <c r="F1441" s="8">
        <v>-74531608</v>
      </c>
    </row>
    <row r="1442" spans="1:6" x14ac:dyDescent="0.45">
      <c r="A1442" s="2" t="s">
        <v>672</v>
      </c>
      <c r="B1442" s="8">
        <v>5.5</v>
      </c>
      <c r="C1442" s="3">
        <v>2.2485782852750837E-4</v>
      </c>
      <c r="D1442" s="8">
        <v>418</v>
      </c>
      <c r="E1442" s="8">
        <v>5.5</v>
      </c>
      <c r="F1442" s="8">
        <v>49176215</v>
      </c>
    </row>
    <row r="1443" spans="1:6" x14ac:dyDescent="0.45">
      <c r="A1443" s="2" t="s">
        <v>1144</v>
      </c>
      <c r="B1443" s="8">
        <v>5.5</v>
      </c>
      <c r="C1443" s="3">
        <v>8.9943131411003346E-4</v>
      </c>
      <c r="D1443" s="8">
        <v>236</v>
      </c>
      <c r="E1443" s="8">
        <v>22</v>
      </c>
      <c r="F1443" s="8">
        <v>8185101</v>
      </c>
    </row>
    <row r="1444" spans="1:6" x14ac:dyDescent="0.45">
      <c r="A1444" s="2" t="s">
        <v>1478</v>
      </c>
      <c r="B1444" s="8">
        <v>5.5</v>
      </c>
      <c r="C1444" s="3">
        <v>4.4971565705501673E-4</v>
      </c>
      <c r="D1444" s="8">
        <v>366</v>
      </c>
      <c r="E1444" s="8">
        <v>11</v>
      </c>
      <c r="F1444" s="8">
        <v>16947276</v>
      </c>
    </row>
    <row r="1445" spans="1:6" x14ac:dyDescent="0.45">
      <c r="A1445" s="2" t="s">
        <v>287</v>
      </c>
      <c r="B1445" s="8">
        <v>5.5</v>
      </c>
      <c r="C1445" s="3">
        <v>4.4971565705501673E-4</v>
      </c>
      <c r="D1445" s="8">
        <v>366</v>
      </c>
      <c r="E1445" s="8">
        <v>11</v>
      </c>
      <c r="F1445" s="8">
        <v>-121512657</v>
      </c>
    </row>
    <row r="1446" spans="1:6" x14ac:dyDescent="0.45">
      <c r="A1446" s="2" t="s">
        <v>767</v>
      </c>
      <c r="B1446" s="8">
        <v>5.4666666666666659</v>
      </c>
      <c r="C1446" s="3">
        <v>6.7048516142747942E-4</v>
      </c>
      <c r="D1446" s="8">
        <v>299</v>
      </c>
      <c r="E1446" s="8">
        <v>16.399999999999999</v>
      </c>
      <c r="F1446" s="8">
        <v>24233938</v>
      </c>
    </row>
    <row r="1447" spans="1:6" x14ac:dyDescent="0.45">
      <c r="A1447" s="2" t="s">
        <v>1231</v>
      </c>
      <c r="B1447" s="8">
        <v>5.45</v>
      </c>
      <c r="C1447" s="3">
        <v>4.4562733289997113E-4</v>
      </c>
      <c r="D1447" s="8">
        <v>367</v>
      </c>
      <c r="E1447" s="8">
        <v>10.9</v>
      </c>
      <c r="F1447" s="8">
        <v>16149000</v>
      </c>
    </row>
    <row r="1448" spans="1:6" x14ac:dyDescent="0.45">
      <c r="A1448" s="2" t="s">
        <v>1582</v>
      </c>
      <c r="B1448" s="8">
        <v>5.45</v>
      </c>
      <c r="C1448" s="3">
        <v>4.4562733289997113E-4</v>
      </c>
      <c r="D1448" s="8">
        <v>367</v>
      </c>
      <c r="E1448" s="8">
        <v>10.9</v>
      </c>
      <c r="F1448" s="8">
        <v>-8766601</v>
      </c>
    </row>
    <row r="1449" spans="1:6" x14ac:dyDescent="0.45">
      <c r="A1449" s="2" t="s">
        <v>1720</v>
      </c>
      <c r="B1449" s="8">
        <v>5.45</v>
      </c>
      <c r="C1449" s="3">
        <v>4.4562733289997113E-4</v>
      </c>
      <c r="D1449" s="8">
        <v>367</v>
      </c>
      <c r="E1449" s="8">
        <v>10.9</v>
      </c>
      <c r="F1449" s="8">
        <v>9919544</v>
      </c>
    </row>
    <row r="1450" spans="1:6" x14ac:dyDescent="0.45">
      <c r="A1450" s="2" t="s">
        <v>1335</v>
      </c>
      <c r="B1450" s="8">
        <v>5.45</v>
      </c>
      <c r="C1450" s="3">
        <v>4.4562733289997113E-4</v>
      </c>
      <c r="D1450" s="8">
        <v>367</v>
      </c>
      <c r="E1450" s="8">
        <v>10.9</v>
      </c>
      <c r="F1450" s="8">
        <v>41161590</v>
      </c>
    </row>
    <row r="1451" spans="1:6" x14ac:dyDescent="0.45">
      <c r="A1451" s="2" t="s">
        <v>830</v>
      </c>
      <c r="B1451" s="8">
        <v>5.45</v>
      </c>
      <c r="C1451" s="3">
        <v>4.4562733289997113E-4</v>
      </c>
      <c r="D1451" s="8">
        <v>367</v>
      </c>
      <c r="E1451" s="8">
        <v>10.9</v>
      </c>
      <c r="F1451" s="8">
        <v>59309575</v>
      </c>
    </row>
    <row r="1452" spans="1:6" x14ac:dyDescent="0.45">
      <c r="A1452" s="2" t="s">
        <v>1472</v>
      </c>
      <c r="B1452" s="8">
        <v>5.45</v>
      </c>
      <c r="C1452" s="3">
        <v>4.4562733289997113E-4</v>
      </c>
      <c r="D1452" s="8">
        <v>367</v>
      </c>
      <c r="E1452" s="8">
        <v>10.9</v>
      </c>
      <c r="F1452" s="8">
        <v>119319710</v>
      </c>
    </row>
    <row r="1453" spans="1:6" x14ac:dyDescent="0.45">
      <c r="A1453" s="2" t="s">
        <v>717</v>
      </c>
      <c r="B1453" s="8">
        <v>5.45</v>
      </c>
      <c r="C1453" s="3">
        <v>4.4562733289997113E-4</v>
      </c>
      <c r="D1453" s="8">
        <v>367</v>
      </c>
      <c r="E1453" s="8">
        <v>10.9</v>
      </c>
      <c r="F1453" s="8">
        <v>-16695294</v>
      </c>
    </row>
    <row r="1454" spans="1:6" x14ac:dyDescent="0.45">
      <c r="A1454" s="2" t="s">
        <v>925</v>
      </c>
      <c r="B1454" s="8">
        <v>5.4499999999999993</v>
      </c>
      <c r="C1454" s="3">
        <v>4.4562733289997108E-4</v>
      </c>
      <c r="D1454" s="8">
        <v>368</v>
      </c>
      <c r="E1454" s="8">
        <v>10.899999999999999</v>
      </c>
      <c r="F1454" s="8">
        <v>258551983</v>
      </c>
    </row>
    <row r="1455" spans="1:6" x14ac:dyDescent="0.45">
      <c r="A1455" s="2" t="s">
        <v>762</v>
      </c>
      <c r="B1455" s="8">
        <v>5.4499999999999993</v>
      </c>
      <c r="C1455" s="3">
        <v>8.9125466579994216E-4</v>
      </c>
      <c r="D1455" s="8">
        <v>239</v>
      </c>
      <c r="E1455" s="8">
        <v>21.799999999999997</v>
      </c>
      <c r="F1455" s="8">
        <v>31628829</v>
      </c>
    </row>
    <row r="1456" spans="1:6" x14ac:dyDescent="0.45">
      <c r="A1456" s="2" t="s">
        <v>1289</v>
      </c>
      <c r="B1456" s="8">
        <v>5.4</v>
      </c>
      <c r="C1456" s="3">
        <v>4.4153900874492559E-4</v>
      </c>
      <c r="D1456" s="8">
        <v>369</v>
      </c>
      <c r="E1456" s="8">
        <v>10.8</v>
      </c>
      <c r="F1456" s="8">
        <v>-16686616</v>
      </c>
    </row>
    <row r="1457" spans="1:6" x14ac:dyDescent="0.45">
      <c r="A1457" s="2" t="s">
        <v>2184</v>
      </c>
      <c r="B1457" s="8">
        <v>5.4</v>
      </c>
      <c r="C1457" s="3">
        <v>2.2076950437246279E-4</v>
      </c>
      <c r="D1457" s="8">
        <v>419</v>
      </c>
      <c r="E1457" s="8">
        <v>5.4</v>
      </c>
      <c r="F1457" s="8">
        <v>5429707</v>
      </c>
    </row>
    <row r="1458" spans="1:6" x14ac:dyDescent="0.45">
      <c r="A1458" s="2" t="s">
        <v>507</v>
      </c>
      <c r="B1458" s="8">
        <v>5.4</v>
      </c>
      <c r="C1458" s="3">
        <v>2.2076950437246279E-4</v>
      </c>
      <c r="D1458" s="8">
        <v>419</v>
      </c>
      <c r="E1458" s="8">
        <v>5.4</v>
      </c>
      <c r="F1458" s="8">
        <v>-1647420</v>
      </c>
    </row>
    <row r="1459" spans="1:6" x14ac:dyDescent="0.45">
      <c r="A1459" s="2" t="s">
        <v>1639</v>
      </c>
      <c r="B1459" s="8">
        <v>5.4</v>
      </c>
      <c r="C1459" s="3">
        <v>2.2076950437246279E-4</v>
      </c>
      <c r="D1459" s="8">
        <v>419</v>
      </c>
      <c r="E1459" s="8">
        <v>5.4</v>
      </c>
      <c r="F1459" s="8">
        <v>-12037424</v>
      </c>
    </row>
    <row r="1460" spans="1:6" x14ac:dyDescent="0.45">
      <c r="A1460" s="2" t="s">
        <v>1341</v>
      </c>
      <c r="B1460" s="8">
        <v>5.4</v>
      </c>
      <c r="C1460" s="3">
        <v>4.4153900874492559E-4</v>
      </c>
      <c r="D1460" s="8">
        <v>369</v>
      </c>
      <c r="E1460" s="8">
        <v>10.8</v>
      </c>
      <c r="F1460" s="8">
        <v>9800746</v>
      </c>
    </row>
    <row r="1461" spans="1:6" x14ac:dyDescent="0.45">
      <c r="A1461" s="2" t="s">
        <v>1270</v>
      </c>
      <c r="B1461" s="8">
        <v>5.4</v>
      </c>
      <c r="C1461" s="3">
        <v>4.4153900874492559E-4</v>
      </c>
      <c r="D1461" s="8">
        <v>369</v>
      </c>
      <c r="E1461" s="8">
        <v>10.8</v>
      </c>
      <c r="F1461" s="8">
        <v>157265151</v>
      </c>
    </row>
    <row r="1462" spans="1:6" x14ac:dyDescent="0.45">
      <c r="A1462" s="2" t="s">
        <v>2269</v>
      </c>
      <c r="B1462" s="8">
        <v>5.4</v>
      </c>
      <c r="C1462" s="3">
        <v>2.2076950437246279E-4</v>
      </c>
      <c r="D1462" s="8">
        <v>419</v>
      </c>
      <c r="E1462" s="8">
        <v>5.4</v>
      </c>
      <c r="F1462" s="8">
        <v>-428053</v>
      </c>
    </row>
    <row r="1463" spans="1:6" x14ac:dyDescent="0.45">
      <c r="A1463" s="2" t="s">
        <v>623</v>
      </c>
      <c r="B1463" s="8">
        <v>5.4</v>
      </c>
      <c r="C1463" s="3">
        <v>2.2076950437246279E-4</v>
      </c>
      <c r="D1463" s="8">
        <v>419</v>
      </c>
      <c r="E1463" s="8">
        <v>5.4</v>
      </c>
      <c r="F1463" s="8">
        <v>-29067940</v>
      </c>
    </row>
    <row r="1464" spans="1:6" x14ac:dyDescent="0.45">
      <c r="A1464" s="2" t="s">
        <v>691</v>
      </c>
      <c r="B1464" s="8">
        <v>5.4</v>
      </c>
      <c r="C1464" s="3">
        <v>2.2076950437246279E-4</v>
      </c>
      <c r="D1464" s="8">
        <v>419</v>
      </c>
      <c r="E1464" s="8">
        <v>5.4</v>
      </c>
      <c r="F1464" s="8">
        <v>-9975917</v>
      </c>
    </row>
    <row r="1465" spans="1:6" x14ac:dyDescent="0.45">
      <c r="A1465" s="2" t="s">
        <v>1240</v>
      </c>
      <c r="B1465" s="8">
        <v>5.4</v>
      </c>
      <c r="C1465" s="3">
        <v>2.2076950437246279E-4</v>
      </c>
      <c r="D1465" s="8">
        <v>419</v>
      </c>
      <c r="E1465" s="8">
        <v>5.4</v>
      </c>
      <c r="F1465" s="8">
        <v>-12733495</v>
      </c>
    </row>
    <row r="1466" spans="1:6" x14ac:dyDescent="0.45">
      <c r="A1466" s="2" t="s">
        <v>945</v>
      </c>
      <c r="B1466" s="8">
        <v>5.4</v>
      </c>
      <c r="C1466" s="3">
        <v>2.2076950437246279E-4</v>
      </c>
      <c r="D1466" s="8">
        <v>419</v>
      </c>
      <c r="E1466" s="8">
        <v>5.4</v>
      </c>
      <c r="F1466" s="8">
        <v>-24720320</v>
      </c>
    </row>
    <row r="1467" spans="1:6" x14ac:dyDescent="0.45">
      <c r="A1467" s="2" t="s">
        <v>1828</v>
      </c>
      <c r="B1467" s="8">
        <v>5.4</v>
      </c>
      <c r="C1467" s="3">
        <v>2.2076950437246279E-4</v>
      </c>
      <c r="D1467" s="8">
        <v>419</v>
      </c>
      <c r="E1467" s="8">
        <v>5.4</v>
      </c>
      <c r="F1467" s="8">
        <v>19397498</v>
      </c>
    </row>
    <row r="1468" spans="1:6" x14ac:dyDescent="0.45">
      <c r="A1468" s="2" t="s">
        <v>1126</v>
      </c>
      <c r="B1468" s="8">
        <v>5.4</v>
      </c>
      <c r="C1468" s="3">
        <v>2.2076950437246279E-4</v>
      </c>
      <c r="D1468" s="8">
        <v>419</v>
      </c>
      <c r="E1468" s="8">
        <v>5.4</v>
      </c>
      <c r="F1468" s="8">
        <v>-1499297</v>
      </c>
    </row>
    <row r="1469" spans="1:6" x14ac:dyDescent="0.45">
      <c r="A1469" s="2" t="s">
        <v>2254</v>
      </c>
      <c r="B1469" s="8">
        <v>5.4</v>
      </c>
      <c r="C1469" s="3">
        <v>2.2076950437246279E-4</v>
      </c>
      <c r="D1469" s="8">
        <v>419</v>
      </c>
      <c r="E1469" s="8">
        <v>5.4</v>
      </c>
      <c r="F1469" s="8">
        <v>27800000</v>
      </c>
    </row>
    <row r="1470" spans="1:6" x14ac:dyDescent="0.45">
      <c r="A1470" s="2" t="s">
        <v>1800</v>
      </c>
      <c r="B1470" s="8">
        <v>5.4</v>
      </c>
      <c r="C1470" s="3">
        <v>2.2076950437246279E-4</v>
      </c>
      <c r="D1470" s="8">
        <v>419</v>
      </c>
      <c r="E1470" s="8">
        <v>5.4</v>
      </c>
      <c r="F1470" s="8">
        <v>15399192</v>
      </c>
    </row>
    <row r="1471" spans="1:6" x14ac:dyDescent="0.45">
      <c r="A1471" s="2" t="s">
        <v>1411</v>
      </c>
      <c r="B1471" s="8">
        <v>5.4</v>
      </c>
      <c r="C1471" s="3">
        <v>2.2076950437246279E-4</v>
      </c>
      <c r="D1471" s="8">
        <v>419</v>
      </c>
      <c r="E1471" s="8">
        <v>5.4</v>
      </c>
      <c r="F1471" s="8">
        <v>-24995244</v>
      </c>
    </row>
    <row r="1472" spans="1:6" x14ac:dyDescent="0.45">
      <c r="A1472" s="2" t="s">
        <v>1375</v>
      </c>
      <c r="B1472" s="8">
        <v>5.4</v>
      </c>
      <c r="C1472" s="3">
        <v>4.4153900874492559E-4</v>
      </c>
      <c r="D1472" s="8">
        <v>369</v>
      </c>
      <c r="E1472" s="8">
        <v>10.8</v>
      </c>
      <c r="F1472" s="8">
        <v>23129572</v>
      </c>
    </row>
    <row r="1473" spans="1:6" x14ac:dyDescent="0.45">
      <c r="A1473" s="2" t="s">
        <v>670</v>
      </c>
      <c r="B1473" s="8">
        <v>5.4</v>
      </c>
      <c r="C1473" s="3">
        <v>4.4153900874492559E-4</v>
      </c>
      <c r="D1473" s="8">
        <v>369</v>
      </c>
      <c r="E1473" s="8">
        <v>10.8</v>
      </c>
      <c r="F1473" s="8">
        <v>4887883</v>
      </c>
    </row>
    <row r="1474" spans="1:6" x14ac:dyDescent="0.45">
      <c r="A1474" s="2" t="s">
        <v>1760</v>
      </c>
      <c r="B1474" s="8">
        <v>5.4</v>
      </c>
      <c r="C1474" s="3">
        <v>2.2076950437246279E-4</v>
      </c>
      <c r="D1474" s="8">
        <v>419</v>
      </c>
      <c r="E1474" s="8">
        <v>5.4</v>
      </c>
      <c r="F1474" s="8">
        <v>-4597590</v>
      </c>
    </row>
    <row r="1475" spans="1:6" x14ac:dyDescent="0.45">
      <c r="A1475" s="2" t="s">
        <v>1310</v>
      </c>
      <c r="B1475" s="8">
        <v>5.4</v>
      </c>
      <c r="C1475" s="3">
        <v>4.4153900874492559E-4</v>
      </c>
      <c r="D1475" s="8">
        <v>369</v>
      </c>
      <c r="E1475" s="8">
        <v>10.8</v>
      </c>
      <c r="F1475" s="8">
        <v>-6591562</v>
      </c>
    </row>
    <row r="1476" spans="1:6" x14ac:dyDescent="0.45">
      <c r="A1476" s="2" t="s">
        <v>304</v>
      </c>
      <c r="B1476" s="8">
        <v>5.4</v>
      </c>
      <c r="C1476" s="3">
        <v>8.8307801748985118E-4</v>
      </c>
      <c r="D1476" s="8">
        <v>242</v>
      </c>
      <c r="E1476" s="8">
        <v>21.6</v>
      </c>
      <c r="F1476" s="8">
        <v>-3864143</v>
      </c>
    </row>
    <row r="1477" spans="1:6" x14ac:dyDescent="0.45">
      <c r="A1477" s="2" t="s">
        <v>1376</v>
      </c>
      <c r="B1477" s="8">
        <v>5.4</v>
      </c>
      <c r="C1477" s="3">
        <v>2.2076950437246279E-4</v>
      </c>
      <c r="D1477" s="8">
        <v>419</v>
      </c>
      <c r="E1477" s="8">
        <v>5.4</v>
      </c>
      <c r="F1477" s="8">
        <v>-10904697</v>
      </c>
    </row>
    <row r="1478" spans="1:6" x14ac:dyDescent="0.45">
      <c r="A1478" s="2" t="s">
        <v>1212</v>
      </c>
      <c r="B1478" s="8">
        <v>5.4</v>
      </c>
      <c r="C1478" s="3">
        <v>2.2076950437246279E-4</v>
      </c>
      <c r="D1478" s="8">
        <v>419</v>
      </c>
      <c r="E1478" s="8">
        <v>5.4</v>
      </c>
      <c r="F1478" s="8">
        <v>27410049</v>
      </c>
    </row>
    <row r="1479" spans="1:6" x14ac:dyDescent="0.45">
      <c r="A1479" s="2" t="s">
        <v>313</v>
      </c>
      <c r="B1479" s="8">
        <v>5.4</v>
      </c>
      <c r="C1479" s="3">
        <v>2.2076950437246279E-4</v>
      </c>
      <c r="D1479" s="8">
        <v>419</v>
      </c>
      <c r="E1479" s="8">
        <v>5.4</v>
      </c>
      <c r="F1479" s="8">
        <v>608545</v>
      </c>
    </row>
    <row r="1480" spans="1:6" x14ac:dyDescent="0.45">
      <c r="A1480" s="2" t="s">
        <v>1466</v>
      </c>
      <c r="B1480" s="8">
        <v>5.4</v>
      </c>
      <c r="C1480" s="3">
        <v>2.2076950437246279E-4</v>
      </c>
      <c r="D1480" s="8">
        <v>419</v>
      </c>
      <c r="E1480" s="8">
        <v>5.4</v>
      </c>
      <c r="F1480" s="8">
        <v>27887943</v>
      </c>
    </row>
    <row r="1481" spans="1:6" x14ac:dyDescent="0.45">
      <c r="A1481" s="2" t="s">
        <v>2034</v>
      </c>
      <c r="B1481" s="8">
        <v>5.4</v>
      </c>
      <c r="C1481" s="3">
        <v>2.2076950437246279E-4</v>
      </c>
      <c r="D1481" s="8">
        <v>419</v>
      </c>
      <c r="E1481" s="8">
        <v>5.4</v>
      </c>
      <c r="F1481" s="8">
        <v>-5127357</v>
      </c>
    </row>
    <row r="1482" spans="1:6" x14ac:dyDescent="0.45">
      <c r="A1482" s="2" t="s">
        <v>1838</v>
      </c>
      <c r="B1482" s="8">
        <v>5.4</v>
      </c>
      <c r="C1482" s="3">
        <v>2.2076950437246279E-4</v>
      </c>
      <c r="D1482" s="8">
        <v>419</v>
      </c>
      <c r="E1482" s="8">
        <v>5.4</v>
      </c>
      <c r="F1482" s="8">
        <v>-1801234</v>
      </c>
    </row>
    <row r="1483" spans="1:6" x14ac:dyDescent="0.45">
      <c r="A1483" s="2" t="s">
        <v>276</v>
      </c>
      <c r="B1483" s="8">
        <v>5.3999999999999995</v>
      </c>
      <c r="C1483" s="3">
        <v>6.6230851311738833E-4</v>
      </c>
      <c r="D1483" s="8">
        <v>301</v>
      </c>
      <c r="E1483" s="8">
        <v>16.2</v>
      </c>
      <c r="F1483" s="8">
        <v>28569689</v>
      </c>
    </row>
    <row r="1484" spans="1:6" x14ac:dyDescent="0.45">
      <c r="A1484" s="2" t="s">
        <v>936</v>
      </c>
      <c r="B1484" s="8">
        <v>5.3999999999999995</v>
      </c>
      <c r="C1484" s="3">
        <v>6.6230851311738833E-4</v>
      </c>
      <c r="D1484" s="8">
        <v>301</v>
      </c>
      <c r="E1484" s="8">
        <v>16.2</v>
      </c>
      <c r="F1484" s="8">
        <v>11476214</v>
      </c>
    </row>
    <row r="1485" spans="1:6" x14ac:dyDescent="0.45">
      <c r="A1485" s="2" t="s">
        <v>419</v>
      </c>
      <c r="B1485" s="8">
        <v>5.35</v>
      </c>
      <c r="C1485" s="3">
        <v>4.3745068458987988E-4</v>
      </c>
      <c r="D1485" s="8">
        <v>370</v>
      </c>
      <c r="E1485" s="8">
        <v>10.7</v>
      </c>
      <c r="F1485" s="8">
        <v>-81400824</v>
      </c>
    </row>
    <row r="1486" spans="1:6" x14ac:dyDescent="0.45">
      <c r="A1486" s="2" t="s">
        <v>639</v>
      </c>
      <c r="B1486" s="8">
        <v>5.35</v>
      </c>
      <c r="C1486" s="3">
        <v>4.3745068458987988E-4</v>
      </c>
      <c r="D1486" s="8">
        <v>370</v>
      </c>
      <c r="E1486" s="8">
        <v>10.7</v>
      </c>
      <c r="F1486" s="8">
        <v>14035554</v>
      </c>
    </row>
    <row r="1487" spans="1:6" x14ac:dyDescent="0.45">
      <c r="A1487" s="2" t="s">
        <v>1531</v>
      </c>
      <c r="B1487" s="8">
        <v>5.35</v>
      </c>
      <c r="C1487" s="3">
        <v>4.3745068458987988E-4</v>
      </c>
      <c r="D1487" s="8">
        <v>370</v>
      </c>
      <c r="E1487" s="8">
        <v>10.7</v>
      </c>
      <c r="F1487" s="8">
        <v>-7912563</v>
      </c>
    </row>
    <row r="1488" spans="1:6" x14ac:dyDescent="0.45">
      <c r="A1488" s="2" t="s">
        <v>563</v>
      </c>
      <c r="B1488" s="8">
        <v>5.35</v>
      </c>
      <c r="C1488" s="3">
        <v>8.7490136917975977E-4</v>
      </c>
      <c r="D1488" s="8">
        <v>244</v>
      </c>
      <c r="E1488" s="8">
        <v>21.4</v>
      </c>
      <c r="F1488" s="8">
        <v>127595213</v>
      </c>
    </row>
    <row r="1489" spans="1:6" x14ac:dyDescent="0.45">
      <c r="A1489" s="2" t="s">
        <v>198</v>
      </c>
      <c r="B1489" s="8">
        <v>5.34</v>
      </c>
      <c r="C1489" s="3">
        <v>1.0915825493971771E-3</v>
      </c>
      <c r="D1489" s="8">
        <v>182</v>
      </c>
      <c r="E1489" s="8">
        <v>26.7</v>
      </c>
      <c r="F1489" s="8">
        <v>74590020</v>
      </c>
    </row>
    <row r="1490" spans="1:6" x14ac:dyDescent="0.45">
      <c r="A1490" s="2" t="s">
        <v>572</v>
      </c>
      <c r="B1490" s="8">
        <v>5.3000000000000007</v>
      </c>
      <c r="C1490" s="3">
        <v>8.6672472086966879E-4</v>
      </c>
      <c r="D1490" s="8">
        <v>246</v>
      </c>
      <c r="E1490" s="8">
        <v>21.200000000000003</v>
      </c>
      <c r="F1490" s="8">
        <v>174410970</v>
      </c>
    </row>
    <row r="1491" spans="1:6" x14ac:dyDescent="0.45">
      <c r="A1491" s="2" t="s">
        <v>769</v>
      </c>
      <c r="B1491" s="8">
        <v>5.3000000000000007</v>
      </c>
      <c r="C1491" s="3">
        <v>4.3336236043483439E-4</v>
      </c>
      <c r="D1491" s="8">
        <v>371</v>
      </c>
      <c r="E1491" s="8">
        <v>10.600000000000001</v>
      </c>
      <c r="F1491" s="8">
        <v>-35712862</v>
      </c>
    </row>
    <row r="1492" spans="1:6" x14ac:dyDescent="0.45">
      <c r="A1492" s="2" t="s">
        <v>1490</v>
      </c>
      <c r="B1492" s="8">
        <v>5.3</v>
      </c>
      <c r="C1492" s="3">
        <v>2.1668118021741714E-4</v>
      </c>
      <c r="D1492" s="8">
        <v>420</v>
      </c>
      <c r="E1492" s="8">
        <v>5.3</v>
      </c>
      <c r="F1492" s="8">
        <v>5077977</v>
      </c>
    </row>
    <row r="1493" spans="1:6" x14ac:dyDescent="0.45">
      <c r="A1493" s="2" t="s">
        <v>1115</v>
      </c>
      <c r="B1493" s="8">
        <v>5.3</v>
      </c>
      <c r="C1493" s="3">
        <v>2.1668118021741714E-4</v>
      </c>
      <c r="D1493" s="8">
        <v>420</v>
      </c>
      <c r="E1493" s="8">
        <v>5.3</v>
      </c>
      <c r="F1493" s="8">
        <v>2481242</v>
      </c>
    </row>
    <row r="1494" spans="1:6" x14ac:dyDescent="0.45">
      <c r="A1494" s="2" t="s">
        <v>1946</v>
      </c>
      <c r="B1494" s="8">
        <v>5.3</v>
      </c>
      <c r="C1494" s="3">
        <v>2.1668118021741714E-4</v>
      </c>
      <c r="D1494" s="8">
        <v>420</v>
      </c>
      <c r="E1494" s="8">
        <v>5.3</v>
      </c>
      <c r="F1494" s="8">
        <v>-9099074</v>
      </c>
    </row>
    <row r="1495" spans="1:6" x14ac:dyDescent="0.45">
      <c r="A1495" s="2" t="s">
        <v>770</v>
      </c>
      <c r="B1495" s="8">
        <v>5.3</v>
      </c>
      <c r="C1495" s="3">
        <v>2.1668118021741714E-4</v>
      </c>
      <c r="D1495" s="8">
        <v>420</v>
      </c>
      <c r="E1495" s="8">
        <v>5.3</v>
      </c>
      <c r="F1495" s="8">
        <v>-33118496</v>
      </c>
    </row>
    <row r="1496" spans="1:6" x14ac:dyDescent="0.45">
      <c r="A1496" s="2" t="s">
        <v>2022</v>
      </c>
      <c r="B1496" s="8">
        <v>5.3</v>
      </c>
      <c r="C1496" s="3">
        <v>2.1668118021741714E-4</v>
      </c>
      <c r="D1496" s="8">
        <v>420</v>
      </c>
      <c r="E1496" s="8">
        <v>5.3</v>
      </c>
      <c r="F1496" s="8">
        <v>-7947039</v>
      </c>
    </row>
    <row r="1497" spans="1:6" x14ac:dyDescent="0.45">
      <c r="A1497" s="2" t="s">
        <v>2266</v>
      </c>
      <c r="B1497" s="8">
        <v>5.3</v>
      </c>
      <c r="C1497" s="3">
        <v>2.1668118021741714E-4</v>
      </c>
      <c r="D1497" s="8">
        <v>420</v>
      </c>
      <c r="E1497" s="8">
        <v>5.3</v>
      </c>
      <c r="F1497" s="8">
        <v>902679</v>
      </c>
    </row>
    <row r="1498" spans="1:6" x14ac:dyDescent="0.45">
      <c r="A1498" s="2" t="s">
        <v>1875</v>
      </c>
      <c r="B1498" s="8">
        <v>5.3</v>
      </c>
      <c r="C1498" s="3">
        <v>2.1668118021741714E-4</v>
      </c>
      <c r="D1498" s="8">
        <v>420</v>
      </c>
      <c r="E1498" s="8">
        <v>5.3</v>
      </c>
      <c r="F1498" s="8">
        <v>-6185756</v>
      </c>
    </row>
    <row r="1499" spans="1:6" x14ac:dyDescent="0.45">
      <c r="A1499" s="2" t="s">
        <v>1873</v>
      </c>
      <c r="B1499" s="8">
        <v>5.3</v>
      </c>
      <c r="C1499" s="3">
        <v>2.1668118021741714E-4</v>
      </c>
      <c r="D1499" s="8">
        <v>420</v>
      </c>
      <c r="E1499" s="8">
        <v>5.3</v>
      </c>
      <c r="F1499" s="8">
        <v>2558739</v>
      </c>
    </row>
    <row r="1500" spans="1:6" x14ac:dyDescent="0.45">
      <c r="A1500" s="2" t="s">
        <v>348</v>
      </c>
      <c r="B1500" s="8">
        <v>5.3</v>
      </c>
      <c r="C1500" s="3">
        <v>2.1668118021741714E-4</v>
      </c>
      <c r="D1500" s="8">
        <v>420</v>
      </c>
      <c r="E1500" s="8">
        <v>5.3</v>
      </c>
      <c r="F1500" s="8">
        <v>-76227778</v>
      </c>
    </row>
    <row r="1501" spans="1:6" x14ac:dyDescent="0.45">
      <c r="A1501" s="2" t="s">
        <v>1055</v>
      </c>
      <c r="B1501" s="8">
        <v>5.3</v>
      </c>
      <c r="C1501" s="3">
        <v>4.3336236043483428E-4</v>
      </c>
      <c r="D1501" s="8">
        <v>372</v>
      </c>
      <c r="E1501" s="8">
        <v>10.6</v>
      </c>
      <c r="F1501" s="8">
        <v>6518241</v>
      </c>
    </row>
    <row r="1502" spans="1:6" x14ac:dyDescent="0.45">
      <c r="A1502" s="2" t="s">
        <v>2121</v>
      </c>
      <c r="B1502" s="8">
        <v>5.3</v>
      </c>
      <c r="C1502" s="3">
        <v>2.1668118021741714E-4</v>
      </c>
      <c r="D1502" s="8">
        <v>420</v>
      </c>
      <c r="E1502" s="8">
        <v>5.3</v>
      </c>
      <c r="F1502" s="8">
        <v>-8972555</v>
      </c>
    </row>
    <row r="1503" spans="1:6" x14ac:dyDescent="0.45">
      <c r="A1503" s="2" t="s">
        <v>2005</v>
      </c>
      <c r="B1503" s="8">
        <v>5.3</v>
      </c>
      <c r="C1503" s="3">
        <v>2.1668118021741714E-4</v>
      </c>
      <c r="D1503" s="8">
        <v>420</v>
      </c>
      <c r="E1503" s="8">
        <v>5.3</v>
      </c>
      <c r="F1503" s="8">
        <v>-2981550</v>
      </c>
    </row>
    <row r="1504" spans="1:6" x14ac:dyDescent="0.45">
      <c r="A1504" s="2" t="s">
        <v>1677</v>
      </c>
      <c r="B1504" s="8">
        <v>5.3</v>
      </c>
      <c r="C1504" s="3">
        <v>2.1668118021741714E-4</v>
      </c>
      <c r="D1504" s="8">
        <v>420</v>
      </c>
      <c r="E1504" s="8">
        <v>5.3</v>
      </c>
      <c r="F1504" s="8">
        <v>25672630</v>
      </c>
    </row>
    <row r="1505" spans="1:6" x14ac:dyDescent="0.45">
      <c r="A1505" s="2" t="s">
        <v>2154</v>
      </c>
      <c r="B1505" s="8">
        <v>5.3</v>
      </c>
      <c r="C1505" s="3">
        <v>2.1668118021741714E-4</v>
      </c>
      <c r="D1505" s="8">
        <v>420</v>
      </c>
      <c r="E1505" s="8">
        <v>5.3</v>
      </c>
      <c r="F1505" s="8">
        <v>1755271</v>
      </c>
    </row>
    <row r="1506" spans="1:6" x14ac:dyDescent="0.45">
      <c r="A1506" s="2" t="s">
        <v>2284</v>
      </c>
      <c r="B1506" s="8">
        <v>5.3</v>
      </c>
      <c r="C1506" s="3">
        <v>2.1668118021741714E-4</v>
      </c>
      <c r="D1506" s="8">
        <v>420</v>
      </c>
      <c r="E1506" s="8">
        <v>5.3</v>
      </c>
      <c r="F1506" s="8">
        <v>16370001</v>
      </c>
    </row>
    <row r="1507" spans="1:6" x14ac:dyDescent="0.45">
      <c r="A1507" s="2" t="s">
        <v>1161</v>
      </c>
      <c r="B1507" s="8">
        <v>5.3</v>
      </c>
      <c r="C1507" s="3">
        <v>2.1668118021741714E-4</v>
      </c>
      <c r="D1507" s="8">
        <v>420</v>
      </c>
      <c r="E1507" s="8">
        <v>5.3</v>
      </c>
      <c r="F1507" s="8">
        <v>-4072280</v>
      </c>
    </row>
    <row r="1508" spans="1:6" x14ac:dyDescent="0.45">
      <c r="A1508" s="2" t="s">
        <v>1852</v>
      </c>
      <c r="B1508" s="8">
        <v>5.3</v>
      </c>
      <c r="C1508" s="3">
        <v>2.1668118021741714E-4</v>
      </c>
      <c r="D1508" s="8">
        <v>420</v>
      </c>
      <c r="E1508" s="8">
        <v>5.3</v>
      </c>
      <c r="F1508" s="8">
        <v>9123773</v>
      </c>
    </row>
    <row r="1509" spans="1:6" x14ac:dyDescent="0.45">
      <c r="A1509" s="2" t="s">
        <v>935</v>
      </c>
      <c r="B1509" s="8">
        <v>5.3</v>
      </c>
      <c r="C1509" s="3">
        <v>2.1668118021741714E-4</v>
      </c>
      <c r="D1509" s="8">
        <v>420</v>
      </c>
      <c r="E1509" s="8">
        <v>5.3</v>
      </c>
      <c r="F1509" s="8">
        <v>-24599087</v>
      </c>
    </row>
    <row r="1510" spans="1:6" x14ac:dyDescent="0.45">
      <c r="A1510" s="2" t="s">
        <v>1238</v>
      </c>
      <c r="B1510" s="8">
        <v>5.3</v>
      </c>
      <c r="C1510" s="3">
        <v>2.1668118021741714E-4</v>
      </c>
      <c r="D1510" s="8">
        <v>420</v>
      </c>
      <c r="E1510" s="8">
        <v>5.3</v>
      </c>
      <c r="F1510" s="8">
        <v>-7900000</v>
      </c>
    </row>
    <row r="1511" spans="1:6" x14ac:dyDescent="0.45">
      <c r="A1511" s="2" t="s">
        <v>2277</v>
      </c>
      <c r="B1511" s="8">
        <v>5.3</v>
      </c>
      <c r="C1511" s="3">
        <v>2.1668118021741714E-4</v>
      </c>
      <c r="D1511" s="8">
        <v>420</v>
      </c>
      <c r="E1511" s="8">
        <v>5.3</v>
      </c>
      <c r="F1511" s="8">
        <v>-2581732</v>
      </c>
    </row>
    <row r="1512" spans="1:6" x14ac:dyDescent="0.45">
      <c r="A1512" s="2" t="s">
        <v>783</v>
      </c>
      <c r="B1512" s="8">
        <v>5.3</v>
      </c>
      <c r="C1512" s="3">
        <v>4.3336236043483428E-4</v>
      </c>
      <c r="D1512" s="8">
        <v>372</v>
      </c>
      <c r="E1512" s="8">
        <v>10.6</v>
      </c>
      <c r="F1512" s="8">
        <v>-35937220</v>
      </c>
    </row>
    <row r="1513" spans="1:6" x14ac:dyDescent="0.45">
      <c r="A1513" s="2" t="s">
        <v>1733</v>
      </c>
      <c r="B1513" s="8">
        <v>5.3</v>
      </c>
      <c r="C1513" s="3">
        <v>2.1668118021741714E-4</v>
      </c>
      <c r="D1513" s="8">
        <v>420</v>
      </c>
      <c r="E1513" s="8">
        <v>5.3</v>
      </c>
      <c r="F1513" s="8">
        <v>-13046268</v>
      </c>
    </row>
    <row r="1514" spans="1:6" x14ac:dyDescent="0.45">
      <c r="A1514" s="2" t="s">
        <v>2101</v>
      </c>
      <c r="B1514" s="8">
        <v>5.3</v>
      </c>
      <c r="C1514" s="3">
        <v>2.1668118021741714E-4</v>
      </c>
      <c r="D1514" s="8">
        <v>420</v>
      </c>
      <c r="E1514" s="8">
        <v>5.3</v>
      </c>
      <c r="F1514" s="8">
        <v>-1605064</v>
      </c>
    </row>
    <row r="1515" spans="1:6" x14ac:dyDescent="0.45">
      <c r="A1515" s="2" t="s">
        <v>690</v>
      </c>
      <c r="B1515" s="8">
        <v>5.3</v>
      </c>
      <c r="C1515" s="3">
        <v>2.1668118021741714E-4</v>
      </c>
      <c r="D1515" s="8">
        <v>420</v>
      </c>
      <c r="E1515" s="8">
        <v>5.3</v>
      </c>
      <c r="F1515" s="8">
        <v>-9810821</v>
      </c>
    </row>
    <row r="1516" spans="1:6" x14ac:dyDescent="0.45">
      <c r="A1516" s="2" t="s">
        <v>1574</v>
      </c>
      <c r="B1516" s="8">
        <v>5.3</v>
      </c>
      <c r="C1516" s="3">
        <v>2.1668118021741714E-4</v>
      </c>
      <c r="D1516" s="8">
        <v>420</v>
      </c>
      <c r="E1516" s="8">
        <v>5.3</v>
      </c>
      <c r="F1516" s="8">
        <v>8906039</v>
      </c>
    </row>
    <row r="1517" spans="1:6" x14ac:dyDescent="0.45">
      <c r="A1517" s="2" t="s">
        <v>1154</v>
      </c>
      <c r="B1517" s="8">
        <v>5.3</v>
      </c>
      <c r="C1517" s="3">
        <v>2.1668118021741714E-4</v>
      </c>
      <c r="D1517" s="8">
        <v>420</v>
      </c>
      <c r="E1517" s="8">
        <v>5.3</v>
      </c>
      <c r="F1517" s="8">
        <v>-23345419</v>
      </c>
    </row>
    <row r="1518" spans="1:6" x14ac:dyDescent="0.45">
      <c r="A1518" s="2" t="s">
        <v>829</v>
      </c>
      <c r="B1518" s="8">
        <v>5.3</v>
      </c>
      <c r="C1518" s="3">
        <v>8.6672472086966857E-4</v>
      </c>
      <c r="D1518" s="8">
        <v>247</v>
      </c>
      <c r="E1518" s="8">
        <v>21.2</v>
      </c>
      <c r="F1518" s="8">
        <v>28395744</v>
      </c>
    </row>
    <row r="1519" spans="1:6" x14ac:dyDescent="0.45">
      <c r="A1519" s="2" t="s">
        <v>882</v>
      </c>
      <c r="B1519" s="8">
        <v>5.3</v>
      </c>
      <c r="C1519" s="3">
        <v>6.5004354065225148E-4</v>
      </c>
      <c r="D1519" s="8">
        <v>302</v>
      </c>
      <c r="E1519" s="8">
        <v>15.9</v>
      </c>
      <c r="F1519" s="8">
        <v>2234950</v>
      </c>
    </row>
    <row r="1520" spans="1:6" x14ac:dyDescent="0.45">
      <c r="A1520" s="2" t="s">
        <v>2546</v>
      </c>
      <c r="B1520" s="8">
        <v>5.3</v>
      </c>
      <c r="C1520" s="3">
        <v>2.1668118021741714E-4</v>
      </c>
      <c r="D1520" s="8">
        <v>420</v>
      </c>
      <c r="E1520" s="8">
        <v>5.3</v>
      </c>
      <c r="F1520" s="8">
        <v>476767</v>
      </c>
    </row>
    <row r="1521" spans="1:6" x14ac:dyDescent="0.45">
      <c r="A1521" s="2" t="s">
        <v>2484</v>
      </c>
      <c r="B1521" s="8">
        <v>5.3</v>
      </c>
      <c r="C1521" s="3">
        <v>2.1668118021741714E-4</v>
      </c>
      <c r="D1521" s="8">
        <v>420</v>
      </c>
      <c r="E1521" s="8">
        <v>5.3</v>
      </c>
      <c r="F1521" s="8">
        <v>-256653</v>
      </c>
    </row>
    <row r="1522" spans="1:6" x14ac:dyDescent="0.45">
      <c r="A1522" s="2" t="s">
        <v>274</v>
      </c>
      <c r="B1522" s="8">
        <v>5.3</v>
      </c>
      <c r="C1522" s="3">
        <v>2.1668118021741714E-4</v>
      </c>
      <c r="D1522" s="8">
        <v>420</v>
      </c>
      <c r="E1522" s="8">
        <v>5.3</v>
      </c>
      <c r="F1522" s="8">
        <v>-2799197</v>
      </c>
    </row>
    <row r="1523" spans="1:6" x14ac:dyDescent="0.45">
      <c r="A1523" s="2" t="s">
        <v>1726</v>
      </c>
      <c r="B1523" s="8">
        <v>5.3</v>
      </c>
      <c r="C1523" s="3">
        <v>2.1668118021741714E-4</v>
      </c>
      <c r="D1523" s="8">
        <v>420</v>
      </c>
      <c r="E1523" s="8">
        <v>5.3</v>
      </c>
      <c r="F1523" s="8">
        <v>-8626307</v>
      </c>
    </row>
    <row r="1524" spans="1:6" x14ac:dyDescent="0.45">
      <c r="A1524" s="2" t="s">
        <v>1724</v>
      </c>
      <c r="B1524" s="8">
        <v>5.3</v>
      </c>
      <c r="C1524" s="3">
        <v>2.1668118021741714E-4</v>
      </c>
      <c r="D1524" s="8">
        <v>420</v>
      </c>
      <c r="E1524" s="8">
        <v>5.3</v>
      </c>
      <c r="F1524" s="8">
        <v>-5876166</v>
      </c>
    </row>
    <row r="1525" spans="1:6" x14ac:dyDescent="0.45">
      <c r="A1525" s="2" t="s">
        <v>1369</v>
      </c>
      <c r="B1525" s="8">
        <v>5.3</v>
      </c>
      <c r="C1525" s="3">
        <v>2.1668118021741714E-4</v>
      </c>
      <c r="D1525" s="8">
        <v>420</v>
      </c>
      <c r="E1525" s="8">
        <v>5.3</v>
      </c>
      <c r="F1525" s="8">
        <v>-9908458</v>
      </c>
    </row>
    <row r="1526" spans="1:6" x14ac:dyDescent="0.45">
      <c r="A1526" s="2" t="s">
        <v>2267</v>
      </c>
      <c r="B1526" s="8">
        <v>5.3</v>
      </c>
      <c r="C1526" s="3">
        <v>2.1668118021741714E-4</v>
      </c>
      <c r="D1526" s="8">
        <v>420</v>
      </c>
      <c r="E1526" s="8">
        <v>5.3</v>
      </c>
      <c r="F1526" s="8">
        <v>559990</v>
      </c>
    </row>
    <row r="1527" spans="1:6" x14ac:dyDescent="0.45">
      <c r="A1527" s="2" t="s">
        <v>883</v>
      </c>
      <c r="B1527" s="8">
        <v>5.2750000000000004</v>
      </c>
      <c r="C1527" s="3">
        <v>8.6263639671462313E-4</v>
      </c>
      <c r="D1527" s="8">
        <v>248</v>
      </c>
      <c r="E1527" s="8">
        <v>21.1</v>
      </c>
      <c r="F1527" s="8">
        <v>18659684</v>
      </c>
    </row>
    <row r="1528" spans="1:6" x14ac:dyDescent="0.45">
      <c r="A1528" s="2" t="s">
        <v>963</v>
      </c>
      <c r="B1528" s="8">
        <v>5.2666666666666666</v>
      </c>
      <c r="C1528" s="3">
        <v>6.4595521649720583E-4</v>
      </c>
      <c r="D1528" s="8">
        <v>304</v>
      </c>
      <c r="E1528" s="8">
        <v>15.799999999999999</v>
      </c>
      <c r="F1528" s="8">
        <v>20623057</v>
      </c>
    </row>
    <row r="1529" spans="1:6" x14ac:dyDescent="0.45">
      <c r="A1529" s="2" t="s">
        <v>960</v>
      </c>
      <c r="B1529" s="8">
        <v>5.2666666666666666</v>
      </c>
      <c r="C1529" s="3">
        <v>6.4595521649720583E-4</v>
      </c>
      <c r="D1529" s="8">
        <v>304</v>
      </c>
      <c r="E1529" s="8">
        <v>15.799999999999999</v>
      </c>
      <c r="F1529" s="8">
        <v>-8271577</v>
      </c>
    </row>
    <row r="1530" spans="1:6" x14ac:dyDescent="0.45">
      <c r="A1530" s="2" t="s">
        <v>594</v>
      </c>
      <c r="B1530" s="8">
        <v>5.26</v>
      </c>
      <c r="C1530" s="3">
        <v>1.0752292527769947E-3</v>
      </c>
      <c r="D1530" s="8">
        <v>186</v>
      </c>
      <c r="E1530" s="8">
        <v>26.3</v>
      </c>
      <c r="F1530" s="8">
        <v>13109500</v>
      </c>
    </row>
    <row r="1531" spans="1:6" x14ac:dyDescent="0.45">
      <c r="A1531" s="2" t="s">
        <v>911</v>
      </c>
      <c r="B1531" s="8">
        <v>5.26</v>
      </c>
      <c r="C1531" s="3">
        <v>1.0752292527769947E-3</v>
      </c>
      <c r="D1531" s="8">
        <v>186</v>
      </c>
      <c r="E1531" s="8">
        <v>26.3</v>
      </c>
      <c r="F1531" s="8">
        <v>168185660</v>
      </c>
    </row>
    <row r="1532" spans="1:6" x14ac:dyDescent="0.45">
      <c r="A1532" s="2" t="s">
        <v>1512</v>
      </c>
      <c r="B1532" s="8">
        <v>5.25</v>
      </c>
      <c r="C1532" s="3">
        <v>4.2927403627978874E-4</v>
      </c>
      <c r="D1532" s="8">
        <v>373</v>
      </c>
      <c r="E1532" s="8">
        <v>10.5</v>
      </c>
      <c r="F1532" s="8">
        <v>42417125</v>
      </c>
    </row>
    <row r="1533" spans="1:6" x14ac:dyDescent="0.45">
      <c r="A1533" s="2" t="s">
        <v>1132</v>
      </c>
      <c r="B1533" s="8">
        <v>5.25</v>
      </c>
      <c r="C1533" s="3">
        <v>4.2927403627978874E-4</v>
      </c>
      <c r="D1533" s="8">
        <v>373</v>
      </c>
      <c r="E1533" s="8">
        <v>10.5</v>
      </c>
      <c r="F1533" s="8">
        <v>-10115170</v>
      </c>
    </row>
    <row r="1534" spans="1:6" x14ac:dyDescent="0.45">
      <c r="A1534" s="2" t="s">
        <v>1346</v>
      </c>
      <c r="B1534" s="8">
        <v>5.25</v>
      </c>
      <c r="C1534" s="3">
        <v>4.2927403627978874E-4</v>
      </c>
      <c r="D1534" s="8">
        <v>373</v>
      </c>
      <c r="E1534" s="8">
        <v>10.5</v>
      </c>
      <c r="F1534" s="8">
        <v>19294393</v>
      </c>
    </row>
    <row r="1535" spans="1:6" x14ac:dyDescent="0.45">
      <c r="A1535" s="2" t="s">
        <v>2118</v>
      </c>
      <c r="B1535" s="8">
        <v>5.25</v>
      </c>
      <c r="C1535" s="3">
        <v>4.2927403627978874E-4</v>
      </c>
      <c r="D1535" s="8">
        <v>373</v>
      </c>
      <c r="E1535" s="8">
        <v>10.5</v>
      </c>
      <c r="F1535" s="8">
        <v>-4493775</v>
      </c>
    </row>
    <row r="1536" spans="1:6" x14ac:dyDescent="0.45">
      <c r="A1536" s="2" t="s">
        <v>1497</v>
      </c>
      <c r="B1536" s="8">
        <v>5.25</v>
      </c>
      <c r="C1536" s="3">
        <v>4.2927403627978874E-4</v>
      </c>
      <c r="D1536" s="8">
        <v>373</v>
      </c>
      <c r="E1536" s="8">
        <v>10.5</v>
      </c>
      <c r="F1536" s="8">
        <v>-14807186</v>
      </c>
    </row>
    <row r="1537" spans="1:6" x14ac:dyDescent="0.45">
      <c r="A1537" s="2" t="s">
        <v>335</v>
      </c>
      <c r="B1537" s="8">
        <v>5.2200000000000006</v>
      </c>
      <c r="C1537" s="3">
        <v>1.0670526044669034E-3</v>
      </c>
      <c r="D1537" s="8">
        <v>189</v>
      </c>
      <c r="E1537" s="8">
        <v>26.1</v>
      </c>
      <c r="F1537" s="8">
        <v>-67814820</v>
      </c>
    </row>
    <row r="1538" spans="1:6" x14ac:dyDescent="0.45">
      <c r="A1538" s="2" t="s">
        <v>500</v>
      </c>
      <c r="B1538" s="8">
        <v>5.2</v>
      </c>
      <c r="C1538" s="3">
        <v>2.1259285606237157E-4</v>
      </c>
      <c r="D1538" s="8">
        <v>421</v>
      </c>
      <c r="E1538" s="8">
        <v>5.2</v>
      </c>
      <c r="F1538" s="8">
        <v>-43926768</v>
      </c>
    </row>
    <row r="1539" spans="1:6" x14ac:dyDescent="0.45">
      <c r="A1539" s="2" t="s">
        <v>1338</v>
      </c>
      <c r="B1539" s="8">
        <v>5.2</v>
      </c>
      <c r="C1539" s="3">
        <v>2.1259285606237157E-4</v>
      </c>
      <c r="D1539" s="8">
        <v>421</v>
      </c>
      <c r="E1539" s="8">
        <v>5.2</v>
      </c>
      <c r="F1539" s="8">
        <v>14880476</v>
      </c>
    </row>
    <row r="1540" spans="1:6" x14ac:dyDescent="0.45">
      <c r="A1540" s="2" t="s">
        <v>1903</v>
      </c>
      <c r="B1540" s="8">
        <v>5.2</v>
      </c>
      <c r="C1540" s="3">
        <v>2.1259285606237157E-4</v>
      </c>
      <c r="D1540" s="8">
        <v>421</v>
      </c>
      <c r="E1540" s="8">
        <v>5.2</v>
      </c>
      <c r="F1540" s="8">
        <v>17736779</v>
      </c>
    </row>
    <row r="1541" spans="1:6" x14ac:dyDescent="0.45">
      <c r="A1541" s="2" t="s">
        <v>1317</v>
      </c>
      <c r="B1541" s="8">
        <v>5.2</v>
      </c>
      <c r="C1541" s="3">
        <v>2.1259285606237157E-4</v>
      </c>
      <c r="D1541" s="8">
        <v>421</v>
      </c>
      <c r="E1541" s="8">
        <v>5.2</v>
      </c>
      <c r="F1541" s="8">
        <v>-5482285</v>
      </c>
    </row>
    <row r="1542" spans="1:6" x14ac:dyDescent="0.45">
      <c r="A1542" s="2" t="s">
        <v>979</v>
      </c>
      <c r="B1542" s="8">
        <v>5.2</v>
      </c>
      <c r="C1542" s="3">
        <v>2.1259285606237157E-4</v>
      </c>
      <c r="D1542" s="8">
        <v>421</v>
      </c>
      <c r="E1542" s="8">
        <v>5.2</v>
      </c>
      <c r="F1542" s="8">
        <v>-18891023</v>
      </c>
    </row>
    <row r="1543" spans="1:6" x14ac:dyDescent="0.45">
      <c r="A1543" s="2" t="s">
        <v>2147</v>
      </c>
      <c r="B1543" s="8">
        <v>5.2</v>
      </c>
      <c r="C1543" s="3">
        <v>2.1259285606237157E-4</v>
      </c>
      <c r="D1543" s="8">
        <v>421</v>
      </c>
      <c r="E1543" s="8">
        <v>5.2</v>
      </c>
      <c r="F1543" s="8">
        <v>12683670</v>
      </c>
    </row>
    <row r="1544" spans="1:6" x14ac:dyDescent="0.45">
      <c r="A1544" s="2" t="s">
        <v>2090</v>
      </c>
      <c r="B1544" s="8">
        <v>5.2</v>
      </c>
      <c r="C1544" s="3">
        <v>2.1259285606237157E-4</v>
      </c>
      <c r="D1544" s="8">
        <v>421</v>
      </c>
      <c r="E1544" s="8">
        <v>5.2</v>
      </c>
      <c r="F1544" s="8">
        <v>8642254</v>
      </c>
    </row>
    <row r="1545" spans="1:6" x14ac:dyDescent="0.45">
      <c r="A1545" s="2" t="s">
        <v>1826</v>
      </c>
      <c r="B1545" s="8">
        <v>5.2</v>
      </c>
      <c r="C1545" s="3">
        <v>2.1259285606237157E-4</v>
      </c>
      <c r="D1545" s="8">
        <v>421</v>
      </c>
      <c r="E1545" s="8">
        <v>5.2</v>
      </c>
      <c r="F1545" s="8">
        <v>-13200000</v>
      </c>
    </row>
    <row r="1546" spans="1:6" x14ac:dyDescent="0.45">
      <c r="A1546" s="2" t="s">
        <v>2134</v>
      </c>
      <c r="B1546" s="8">
        <v>5.2</v>
      </c>
      <c r="C1546" s="3">
        <v>2.1259285606237157E-4</v>
      </c>
      <c r="D1546" s="8">
        <v>421</v>
      </c>
      <c r="E1546" s="8">
        <v>5.2</v>
      </c>
      <c r="F1546" s="8">
        <v>22499043</v>
      </c>
    </row>
    <row r="1547" spans="1:6" x14ac:dyDescent="0.45">
      <c r="A1547" s="2" t="s">
        <v>1084</v>
      </c>
      <c r="B1547" s="8">
        <v>5.2</v>
      </c>
      <c r="C1547" s="3">
        <v>2.1259285606237157E-4</v>
      </c>
      <c r="D1547" s="8">
        <v>421</v>
      </c>
      <c r="E1547" s="8">
        <v>5.2</v>
      </c>
      <c r="F1547" s="8">
        <v>-3087018</v>
      </c>
    </row>
    <row r="1548" spans="1:6" x14ac:dyDescent="0.45">
      <c r="A1548" s="2" t="s">
        <v>1150</v>
      </c>
      <c r="B1548" s="8">
        <v>5.2</v>
      </c>
      <c r="C1548" s="3">
        <v>2.1259285606237157E-4</v>
      </c>
      <c r="D1548" s="8">
        <v>421</v>
      </c>
      <c r="E1548" s="8">
        <v>5.2</v>
      </c>
      <c r="F1548" s="8">
        <v>-22772060</v>
      </c>
    </row>
    <row r="1549" spans="1:6" x14ac:dyDescent="0.45">
      <c r="A1549" s="2" t="s">
        <v>1920</v>
      </c>
      <c r="B1549" s="8">
        <v>5.2</v>
      </c>
      <c r="C1549" s="3">
        <v>2.1259285606237157E-4</v>
      </c>
      <c r="D1549" s="8">
        <v>421</v>
      </c>
      <c r="E1549" s="8">
        <v>5.2</v>
      </c>
      <c r="F1549" s="8">
        <v>-2436330</v>
      </c>
    </row>
    <row r="1550" spans="1:6" x14ac:dyDescent="0.45">
      <c r="A1550" s="2" t="s">
        <v>2234</v>
      </c>
      <c r="B1550" s="8">
        <v>5.2</v>
      </c>
      <c r="C1550" s="3">
        <v>2.1259285606237157E-4</v>
      </c>
      <c r="D1550" s="8">
        <v>421</v>
      </c>
      <c r="E1550" s="8">
        <v>5.2</v>
      </c>
      <c r="F1550" s="8">
        <v>293258</v>
      </c>
    </row>
    <row r="1551" spans="1:6" x14ac:dyDescent="0.45">
      <c r="A1551" s="2" t="s">
        <v>1997</v>
      </c>
      <c r="B1551" s="8">
        <v>5.2</v>
      </c>
      <c r="C1551" s="3">
        <v>2.1259285606237157E-4</v>
      </c>
      <c r="D1551" s="8">
        <v>421</v>
      </c>
      <c r="E1551" s="8">
        <v>5.2</v>
      </c>
      <c r="F1551" s="8">
        <v>17926543</v>
      </c>
    </row>
    <row r="1552" spans="1:6" x14ac:dyDescent="0.45">
      <c r="A1552" s="2" t="s">
        <v>1002</v>
      </c>
      <c r="B1552" s="8">
        <v>5.2</v>
      </c>
      <c r="C1552" s="3">
        <v>2.1259285606237157E-4</v>
      </c>
      <c r="D1552" s="8">
        <v>421</v>
      </c>
      <c r="E1552" s="8">
        <v>5.2</v>
      </c>
      <c r="F1552" s="8">
        <v>14967359</v>
      </c>
    </row>
    <row r="1553" spans="1:6" x14ac:dyDescent="0.45">
      <c r="A1553" s="2" t="s">
        <v>1580</v>
      </c>
      <c r="B1553" s="8">
        <v>5.2</v>
      </c>
      <c r="C1553" s="3">
        <v>4.2518571212474314E-4</v>
      </c>
      <c r="D1553" s="8">
        <v>374</v>
      </c>
      <c r="E1553" s="8">
        <v>10.4</v>
      </c>
      <c r="F1553" s="8">
        <v>7313048</v>
      </c>
    </row>
    <row r="1554" spans="1:6" x14ac:dyDescent="0.45">
      <c r="A1554" s="2" t="s">
        <v>1233</v>
      </c>
      <c r="B1554" s="8">
        <v>5.2</v>
      </c>
      <c r="C1554" s="3">
        <v>2.1259285606237157E-4</v>
      </c>
      <c r="D1554" s="8">
        <v>421</v>
      </c>
      <c r="E1554" s="8">
        <v>5.2</v>
      </c>
      <c r="F1554" s="8">
        <v>-14577793</v>
      </c>
    </row>
    <row r="1555" spans="1:6" x14ac:dyDescent="0.45">
      <c r="A1555" s="2" t="s">
        <v>2219</v>
      </c>
      <c r="B1555" s="8">
        <v>5.2</v>
      </c>
      <c r="C1555" s="3">
        <v>2.1259285606237157E-4</v>
      </c>
      <c r="D1555" s="8">
        <v>421</v>
      </c>
      <c r="E1555" s="8">
        <v>5.2</v>
      </c>
      <c r="F1555" s="8">
        <v>-3995937</v>
      </c>
    </row>
    <row r="1556" spans="1:6" x14ac:dyDescent="0.45">
      <c r="A1556" s="2" t="s">
        <v>2458</v>
      </c>
      <c r="B1556" s="8">
        <v>5.2</v>
      </c>
      <c r="C1556" s="3">
        <v>2.1259285606237157E-4</v>
      </c>
      <c r="D1556" s="8">
        <v>421</v>
      </c>
      <c r="E1556" s="8">
        <v>5.2</v>
      </c>
      <c r="F1556" s="8">
        <v>-881622</v>
      </c>
    </row>
    <row r="1557" spans="1:6" x14ac:dyDescent="0.45">
      <c r="A1557" s="2" t="s">
        <v>482</v>
      </c>
      <c r="B1557" s="8">
        <v>5.1999999999999993</v>
      </c>
      <c r="C1557" s="3">
        <v>4.2518571212474303E-4</v>
      </c>
      <c r="D1557" s="8">
        <v>375</v>
      </c>
      <c r="E1557" s="8">
        <v>10.399999999999999</v>
      </c>
      <c r="F1557" s="8">
        <v>76871128</v>
      </c>
    </row>
    <row r="1558" spans="1:6" x14ac:dyDescent="0.45">
      <c r="A1558" s="2" t="s">
        <v>1782</v>
      </c>
      <c r="B1558" s="8">
        <v>5.1999999999999993</v>
      </c>
      <c r="C1558" s="3">
        <v>4.2518571212474303E-4</v>
      </c>
      <c r="D1558" s="8">
        <v>375</v>
      </c>
      <c r="E1558" s="8">
        <v>10.399999999999999</v>
      </c>
      <c r="F1558" s="8">
        <v>14828263</v>
      </c>
    </row>
    <row r="1559" spans="1:6" x14ac:dyDescent="0.45">
      <c r="A1559" s="2" t="s">
        <v>655</v>
      </c>
      <c r="B1559" s="8">
        <v>5.1749999999999998</v>
      </c>
      <c r="C1559" s="3">
        <v>8.4628310009444063E-4</v>
      </c>
      <c r="D1559" s="8">
        <v>252</v>
      </c>
      <c r="E1559" s="8">
        <v>20.7</v>
      </c>
      <c r="F1559" s="8">
        <v>72074122</v>
      </c>
    </row>
    <row r="1560" spans="1:6" x14ac:dyDescent="0.45">
      <c r="A1560" s="2" t="s">
        <v>1618</v>
      </c>
      <c r="B1560" s="8">
        <v>5.15</v>
      </c>
      <c r="C1560" s="3">
        <v>4.2109738796969754E-4</v>
      </c>
      <c r="D1560" s="8">
        <v>376</v>
      </c>
      <c r="E1560" s="8">
        <v>10.3</v>
      </c>
      <c r="F1560" s="8">
        <v>2882660</v>
      </c>
    </row>
    <row r="1561" spans="1:6" x14ac:dyDescent="0.45">
      <c r="A1561" s="2" t="s">
        <v>1488</v>
      </c>
      <c r="B1561" s="8">
        <v>5.1000000000000005</v>
      </c>
      <c r="C1561" s="3">
        <v>6.2551359572197789E-4</v>
      </c>
      <c r="D1561" s="8">
        <v>310</v>
      </c>
      <c r="E1561" s="8">
        <v>15.3</v>
      </c>
      <c r="F1561" s="8">
        <v>92117515</v>
      </c>
    </row>
    <row r="1562" spans="1:6" x14ac:dyDescent="0.45">
      <c r="A1562" s="2" t="s">
        <v>1023</v>
      </c>
      <c r="B1562" s="8">
        <v>5.0999999999999996</v>
      </c>
      <c r="C1562" s="3">
        <v>4.1700906381465189E-4</v>
      </c>
      <c r="D1562" s="8">
        <v>377</v>
      </c>
      <c r="E1562" s="8">
        <v>10.199999999999999</v>
      </c>
      <c r="F1562" s="8">
        <v>-44964927</v>
      </c>
    </row>
    <row r="1563" spans="1:6" x14ac:dyDescent="0.45">
      <c r="A1563" s="2" t="s">
        <v>1246</v>
      </c>
      <c r="B1563" s="8">
        <v>5.0999999999999996</v>
      </c>
      <c r="C1563" s="3">
        <v>2.0850453190732595E-4</v>
      </c>
      <c r="D1563" s="8">
        <v>422</v>
      </c>
      <c r="E1563" s="8">
        <v>5.0999999999999996</v>
      </c>
      <c r="F1563" s="8">
        <v>-15111972</v>
      </c>
    </row>
    <row r="1564" spans="1:6" x14ac:dyDescent="0.45">
      <c r="A1564" s="2" t="s">
        <v>716</v>
      </c>
      <c r="B1564" s="8">
        <v>5.0999999999999996</v>
      </c>
      <c r="C1564" s="3">
        <v>4.1700906381465189E-4</v>
      </c>
      <c r="D1564" s="8">
        <v>377</v>
      </c>
      <c r="E1564" s="8">
        <v>10.199999999999999</v>
      </c>
      <c r="F1564" s="8">
        <v>98552910</v>
      </c>
    </row>
    <row r="1565" spans="1:6" x14ac:dyDescent="0.45">
      <c r="A1565" s="2" t="s">
        <v>1741</v>
      </c>
      <c r="B1565" s="8">
        <v>5.0999999999999996</v>
      </c>
      <c r="C1565" s="3">
        <v>2.0850453190732595E-4</v>
      </c>
      <c r="D1565" s="8">
        <v>422</v>
      </c>
      <c r="E1565" s="8">
        <v>5.0999999999999996</v>
      </c>
      <c r="F1565" s="8">
        <v>-14971130</v>
      </c>
    </row>
    <row r="1566" spans="1:6" x14ac:dyDescent="0.45">
      <c r="A1566" s="2" t="s">
        <v>1415</v>
      </c>
      <c r="B1566" s="8">
        <v>5.0999999999999996</v>
      </c>
      <c r="C1566" s="3">
        <v>2.0850453190732595E-4</v>
      </c>
      <c r="D1566" s="8">
        <v>422</v>
      </c>
      <c r="E1566" s="8">
        <v>5.0999999999999996</v>
      </c>
      <c r="F1566" s="8">
        <v>-11491577</v>
      </c>
    </row>
    <row r="1567" spans="1:6" x14ac:dyDescent="0.45">
      <c r="A1567" s="2" t="s">
        <v>2136</v>
      </c>
      <c r="B1567" s="8">
        <v>5.0999999999999996</v>
      </c>
      <c r="C1567" s="3">
        <v>2.0850453190732595E-4</v>
      </c>
      <c r="D1567" s="8">
        <v>422</v>
      </c>
      <c r="E1567" s="8">
        <v>5.0999999999999996</v>
      </c>
      <c r="F1567" s="8">
        <v>14281235</v>
      </c>
    </row>
    <row r="1568" spans="1:6" x14ac:dyDescent="0.45">
      <c r="A1568" s="2" t="s">
        <v>2290</v>
      </c>
      <c r="B1568" s="8">
        <v>5.0999999999999996</v>
      </c>
      <c r="C1568" s="3">
        <v>2.0850453190732595E-4</v>
      </c>
      <c r="D1568" s="8">
        <v>422</v>
      </c>
      <c r="E1568" s="8">
        <v>5.0999999999999996</v>
      </c>
      <c r="F1568" s="8">
        <v>30849949</v>
      </c>
    </row>
    <row r="1569" spans="1:6" x14ac:dyDescent="0.45">
      <c r="A1569" s="2" t="s">
        <v>1797</v>
      </c>
      <c r="B1569" s="8">
        <v>5.0999999999999996</v>
      </c>
      <c r="C1569" s="3">
        <v>2.0850453190732595E-4</v>
      </c>
      <c r="D1569" s="8">
        <v>422</v>
      </c>
      <c r="E1569" s="8">
        <v>5.0999999999999996</v>
      </c>
      <c r="F1569" s="8">
        <v>-1800000</v>
      </c>
    </row>
    <row r="1570" spans="1:6" x14ac:dyDescent="0.45">
      <c r="A1570" s="2" t="s">
        <v>163</v>
      </c>
      <c r="B1570" s="8">
        <v>5.0999999999999996</v>
      </c>
      <c r="C1570" s="3">
        <v>2.0850453190732595E-4</v>
      </c>
      <c r="D1570" s="8">
        <v>422</v>
      </c>
      <c r="E1570" s="8">
        <v>5.0999999999999996</v>
      </c>
      <c r="F1570" s="8">
        <v>-30579748</v>
      </c>
    </row>
    <row r="1571" spans="1:6" x14ac:dyDescent="0.45">
      <c r="A1571" s="2" t="s">
        <v>1750</v>
      </c>
      <c r="B1571" s="8">
        <v>5.0999999999999996</v>
      </c>
      <c r="C1571" s="3">
        <v>4.1700906381465189E-4</v>
      </c>
      <c r="D1571" s="8">
        <v>377</v>
      </c>
      <c r="E1571" s="8">
        <v>10.199999999999999</v>
      </c>
      <c r="F1571" s="8">
        <v>34432773</v>
      </c>
    </row>
    <row r="1572" spans="1:6" x14ac:dyDescent="0.45">
      <c r="A1572" s="2" t="s">
        <v>1613</v>
      </c>
      <c r="B1572" s="8">
        <v>5.0999999999999996</v>
      </c>
      <c r="C1572" s="3">
        <v>2.0850453190732595E-4</v>
      </c>
      <c r="D1572" s="8">
        <v>422</v>
      </c>
      <c r="E1572" s="8">
        <v>5.0999999999999996</v>
      </c>
      <c r="F1572" s="8">
        <v>20566230</v>
      </c>
    </row>
    <row r="1573" spans="1:6" x14ac:dyDescent="0.45">
      <c r="A1573" s="2" t="s">
        <v>1698</v>
      </c>
      <c r="B1573" s="8">
        <v>5.0999999999999996</v>
      </c>
      <c r="C1573" s="3">
        <v>2.0850453190732595E-4</v>
      </c>
      <c r="D1573" s="8">
        <v>422</v>
      </c>
      <c r="E1573" s="8">
        <v>5.0999999999999996</v>
      </c>
      <c r="F1573" s="8">
        <v>5801344</v>
      </c>
    </row>
    <row r="1574" spans="1:6" x14ac:dyDescent="0.45">
      <c r="A1574" s="2" t="s">
        <v>1408</v>
      </c>
      <c r="B1574" s="8">
        <v>5.0999999999999996</v>
      </c>
      <c r="C1574" s="3">
        <v>2.0850453190732595E-4</v>
      </c>
      <c r="D1574" s="8">
        <v>422</v>
      </c>
      <c r="E1574" s="8">
        <v>5.0999999999999996</v>
      </c>
      <c r="F1574" s="8">
        <v>-23957120</v>
      </c>
    </row>
    <row r="1575" spans="1:6" x14ac:dyDescent="0.45">
      <c r="A1575" s="2" t="s">
        <v>2314</v>
      </c>
      <c r="B1575" s="8">
        <v>5.0999999999999996</v>
      </c>
      <c r="C1575" s="3">
        <v>2.0850453190732595E-4</v>
      </c>
      <c r="D1575" s="8">
        <v>422</v>
      </c>
      <c r="E1575" s="8">
        <v>5.0999999999999996</v>
      </c>
      <c r="F1575" s="8">
        <v>-1507034</v>
      </c>
    </row>
    <row r="1576" spans="1:6" x14ac:dyDescent="0.45">
      <c r="A1576" s="2" t="s">
        <v>1716</v>
      </c>
      <c r="B1576" s="8">
        <v>5.0999999999999996</v>
      </c>
      <c r="C1576" s="3">
        <v>2.0850453190732595E-4</v>
      </c>
      <c r="D1576" s="8">
        <v>422</v>
      </c>
      <c r="E1576" s="8">
        <v>5.0999999999999996</v>
      </c>
      <c r="F1576" s="8">
        <v>-4505853</v>
      </c>
    </row>
    <row r="1577" spans="1:6" x14ac:dyDescent="0.45">
      <c r="A1577" s="2" t="s">
        <v>2306</v>
      </c>
      <c r="B1577" s="8">
        <v>5.0999999999999996</v>
      </c>
      <c r="C1577" s="3">
        <v>2.0850453190732595E-4</v>
      </c>
      <c r="D1577" s="8">
        <v>422</v>
      </c>
      <c r="E1577" s="8">
        <v>5.0999999999999996</v>
      </c>
      <c r="F1577" s="8">
        <v>-1421092</v>
      </c>
    </row>
    <row r="1578" spans="1:6" x14ac:dyDescent="0.45">
      <c r="A1578" s="2" t="s">
        <v>2503</v>
      </c>
      <c r="B1578" s="8">
        <v>5.0999999999999996</v>
      </c>
      <c r="C1578" s="3">
        <v>2.0850453190732595E-4</v>
      </c>
      <c r="D1578" s="8">
        <v>422</v>
      </c>
      <c r="E1578" s="8">
        <v>5.0999999999999996</v>
      </c>
      <c r="F1578" s="8">
        <v>25899</v>
      </c>
    </row>
    <row r="1579" spans="1:6" x14ac:dyDescent="0.45">
      <c r="A1579" s="2" t="s">
        <v>330</v>
      </c>
      <c r="B1579" s="8">
        <v>5.0999999999999996</v>
      </c>
      <c r="C1579" s="3">
        <v>2.0850453190732595E-4</v>
      </c>
      <c r="D1579" s="8">
        <v>422</v>
      </c>
      <c r="E1579" s="8">
        <v>5.0999999999999996</v>
      </c>
      <c r="F1579" s="8">
        <v>-24969837</v>
      </c>
    </row>
    <row r="1580" spans="1:6" x14ac:dyDescent="0.45">
      <c r="A1580" s="2" t="s">
        <v>2452</v>
      </c>
      <c r="B1580" s="8">
        <v>5.0999999999999996</v>
      </c>
      <c r="C1580" s="3">
        <v>2.0850453190732595E-4</v>
      </c>
      <c r="D1580" s="8">
        <v>422</v>
      </c>
      <c r="E1580" s="8">
        <v>5.0999999999999996</v>
      </c>
      <c r="F1580" s="8">
        <v>-564312</v>
      </c>
    </row>
    <row r="1581" spans="1:6" x14ac:dyDescent="0.45">
      <c r="A1581" s="2" t="s">
        <v>2099</v>
      </c>
      <c r="B1581" s="8">
        <v>5.0999999999999996</v>
      </c>
      <c r="C1581" s="3">
        <v>2.0850453190732595E-4</v>
      </c>
      <c r="D1581" s="8">
        <v>422</v>
      </c>
      <c r="E1581" s="8">
        <v>5.0999999999999996</v>
      </c>
      <c r="F1581" s="8">
        <v>-1457225</v>
      </c>
    </row>
    <row r="1582" spans="1:6" x14ac:dyDescent="0.45">
      <c r="A1582" s="2" t="s">
        <v>1877</v>
      </c>
      <c r="B1582" s="8">
        <v>5.0999999999999996</v>
      </c>
      <c r="C1582" s="3">
        <v>2.0850453190732595E-4</v>
      </c>
      <c r="D1582" s="8">
        <v>422</v>
      </c>
      <c r="E1582" s="8">
        <v>5.0999999999999996</v>
      </c>
      <c r="F1582" s="8">
        <v>-8192146</v>
      </c>
    </row>
    <row r="1583" spans="1:6" x14ac:dyDescent="0.45">
      <c r="A1583" s="2" t="s">
        <v>1805</v>
      </c>
      <c r="B1583" s="8">
        <v>5.0999999999999996</v>
      </c>
      <c r="C1583" s="3">
        <v>2.0850453190732595E-4</v>
      </c>
      <c r="D1583" s="8">
        <v>422</v>
      </c>
      <c r="E1583" s="8">
        <v>5.0999999999999996</v>
      </c>
      <c r="F1583" s="8">
        <v>-4043793</v>
      </c>
    </row>
    <row r="1584" spans="1:6" x14ac:dyDescent="0.45">
      <c r="A1584" s="2" t="s">
        <v>645</v>
      </c>
      <c r="B1584" s="8">
        <v>5.0999999999999996</v>
      </c>
      <c r="C1584" s="3">
        <v>2.0850453190732595E-4</v>
      </c>
      <c r="D1584" s="8">
        <v>422</v>
      </c>
      <c r="E1584" s="8">
        <v>5.0999999999999996</v>
      </c>
      <c r="F1584" s="8">
        <v>-45940982</v>
      </c>
    </row>
    <row r="1585" spans="1:6" x14ac:dyDescent="0.45">
      <c r="A1585" s="2" t="s">
        <v>1390</v>
      </c>
      <c r="B1585" s="8">
        <v>5.0500000000000007</v>
      </c>
      <c r="C1585" s="3">
        <v>4.1292073965960635E-4</v>
      </c>
      <c r="D1585" s="8">
        <v>378</v>
      </c>
      <c r="E1585" s="8">
        <v>10.100000000000001</v>
      </c>
      <c r="F1585" s="8">
        <v>5436626</v>
      </c>
    </row>
    <row r="1586" spans="1:6" x14ac:dyDescent="0.45">
      <c r="A1586" s="2" t="s">
        <v>1377</v>
      </c>
      <c r="B1586" s="8">
        <v>5.05</v>
      </c>
      <c r="C1586" s="3">
        <v>4.1292073965960629E-4</v>
      </c>
      <c r="D1586" s="8">
        <v>379</v>
      </c>
      <c r="E1586" s="8">
        <v>10.1</v>
      </c>
      <c r="F1586" s="8">
        <v>5602513</v>
      </c>
    </row>
    <row r="1587" spans="1:6" x14ac:dyDescent="0.45">
      <c r="A1587" s="2" t="s">
        <v>2133</v>
      </c>
      <c r="B1587" s="8">
        <v>5</v>
      </c>
      <c r="C1587" s="3">
        <v>2.0441620775228035E-4</v>
      </c>
      <c r="D1587" s="8">
        <v>423</v>
      </c>
      <c r="E1587" s="8">
        <v>5</v>
      </c>
      <c r="F1587" s="8">
        <v>27453345</v>
      </c>
    </row>
    <row r="1588" spans="1:6" x14ac:dyDescent="0.45">
      <c r="A1588" s="2" t="s">
        <v>837</v>
      </c>
      <c r="B1588" s="8">
        <v>5</v>
      </c>
      <c r="C1588" s="3">
        <v>4.0883241550456069E-4</v>
      </c>
      <c r="D1588" s="8">
        <v>380</v>
      </c>
      <c r="E1588" s="8">
        <v>10</v>
      </c>
      <c r="F1588" s="8">
        <v>12598797</v>
      </c>
    </row>
    <row r="1589" spans="1:6" x14ac:dyDescent="0.45">
      <c r="A1589" s="2" t="s">
        <v>2407</v>
      </c>
      <c r="B1589" s="8">
        <v>5</v>
      </c>
      <c r="C1589" s="3">
        <v>2.0441620775228035E-4</v>
      </c>
      <c r="D1589" s="8">
        <v>423</v>
      </c>
      <c r="E1589" s="8">
        <v>5</v>
      </c>
      <c r="F1589" s="8">
        <v>17112929</v>
      </c>
    </row>
    <row r="1590" spans="1:6" x14ac:dyDescent="0.45">
      <c r="A1590" s="2" t="s">
        <v>1342</v>
      </c>
      <c r="B1590" s="8">
        <v>5</v>
      </c>
      <c r="C1590" s="3">
        <v>6.1324862325684104E-4</v>
      </c>
      <c r="D1590" s="8">
        <v>314</v>
      </c>
      <c r="E1590" s="8">
        <v>15</v>
      </c>
      <c r="F1590" s="8">
        <v>22263992</v>
      </c>
    </row>
    <row r="1591" spans="1:6" x14ac:dyDescent="0.45">
      <c r="A1591" s="2" t="s">
        <v>1530</v>
      </c>
      <c r="B1591" s="8">
        <v>5</v>
      </c>
      <c r="C1591" s="3">
        <v>2.0441620775228035E-4</v>
      </c>
      <c r="D1591" s="8">
        <v>423</v>
      </c>
      <c r="E1591" s="8">
        <v>5</v>
      </c>
      <c r="F1591" s="8">
        <v>-11111645</v>
      </c>
    </row>
    <row r="1592" spans="1:6" x14ac:dyDescent="0.45">
      <c r="A1592" s="2" t="s">
        <v>2274</v>
      </c>
      <c r="B1592" s="8">
        <v>5</v>
      </c>
      <c r="C1592" s="3">
        <v>2.0441620775228035E-4</v>
      </c>
      <c r="D1592" s="8">
        <v>423</v>
      </c>
      <c r="E1592" s="8">
        <v>5</v>
      </c>
      <c r="F1592" s="8">
        <v>105269</v>
      </c>
    </row>
    <row r="1593" spans="1:6" x14ac:dyDescent="0.45">
      <c r="A1593" s="2" t="s">
        <v>681</v>
      </c>
      <c r="B1593" s="8">
        <v>5</v>
      </c>
      <c r="C1593" s="3">
        <v>4.0883241550456069E-4</v>
      </c>
      <c r="D1593" s="8">
        <v>380</v>
      </c>
      <c r="E1593" s="8">
        <v>10</v>
      </c>
      <c r="F1593" s="8">
        <v>22521261</v>
      </c>
    </row>
    <row r="1594" spans="1:6" x14ac:dyDescent="0.45">
      <c r="A1594" s="2" t="s">
        <v>1985</v>
      </c>
      <c r="B1594" s="8">
        <v>5</v>
      </c>
      <c r="C1594" s="3">
        <v>2.0441620775228035E-4</v>
      </c>
      <c r="D1594" s="8">
        <v>423</v>
      </c>
      <c r="E1594" s="8">
        <v>5</v>
      </c>
      <c r="F1594" s="8">
        <v>13064616</v>
      </c>
    </row>
    <row r="1595" spans="1:6" x14ac:dyDescent="0.45">
      <c r="A1595" s="2" t="s">
        <v>1046</v>
      </c>
      <c r="B1595" s="8">
        <v>5</v>
      </c>
      <c r="C1595" s="3">
        <v>4.0883241550456069E-4</v>
      </c>
      <c r="D1595" s="8">
        <v>380</v>
      </c>
      <c r="E1595" s="8">
        <v>10</v>
      </c>
      <c r="F1595" s="8">
        <v>-28442332</v>
      </c>
    </row>
    <row r="1596" spans="1:6" x14ac:dyDescent="0.45">
      <c r="A1596" s="2" t="s">
        <v>919</v>
      </c>
      <c r="B1596" s="8">
        <v>5</v>
      </c>
      <c r="C1596" s="3">
        <v>4.0883241550456069E-4</v>
      </c>
      <c r="D1596" s="8">
        <v>380</v>
      </c>
      <c r="E1596" s="8">
        <v>10</v>
      </c>
      <c r="F1596" s="8">
        <v>32920570</v>
      </c>
    </row>
    <row r="1597" spans="1:6" x14ac:dyDescent="0.45">
      <c r="A1597" s="2" t="s">
        <v>1501</v>
      </c>
      <c r="B1597" s="8">
        <v>5</v>
      </c>
      <c r="C1597" s="3">
        <v>2.0441620775228035E-4</v>
      </c>
      <c r="D1597" s="8">
        <v>423</v>
      </c>
      <c r="E1597" s="8">
        <v>5</v>
      </c>
      <c r="F1597" s="8">
        <v>-2470843</v>
      </c>
    </row>
    <row r="1598" spans="1:6" x14ac:dyDescent="0.45">
      <c r="A1598" s="2" t="s">
        <v>2137</v>
      </c>
      <c r="B1598" s="8">
        <v>5</v>
      </c>
      <c r="C1598" s="3">
        <v>2.0441620775228035E-4</v>
      </c>
      <c r="D1598" s="8">
        <v>423</v>
      </c>
      <c r="E1598" s="8">
        <v>5</v>
      </c>
      <c r="F1598" s="8">
        <v>14421271</v>
      </c>
    </row>
    <row r="1599" spans="1:6" x14ac:dyDescent="0.45">
      <c r="A1599" s="2" t="s">
        <v>1583</v>
      </c>
      <c r="B1599" s="8">
        <v>5</v>
      </c>
      <c r="C1599" s="3">
        <v>2.0441620775228035E-4</v>
      </c>
      <c r="D1599" s="8">
        <v>423</v>
      </c>
      <c r="E1599" s="8">
        <v>5</v>
      </c>
      <c r="F1599" s="8">
        <v>-10000000</v>
      </c>
    </row>
    <row r="1600" spans="1:6" x14ac:dyDescent="0.45">
      <c r="A1600" s="2" t="s">
        <v>1032</v>
      </c>
      <c r="B1600" s="8">
        <v>5</v>
      </c>
      <c r="C1600" s="3">
        <v>6.1324862325684104E-4</v>
      </c>
      <c r="D1600" s="8">
        <v>314</v>
      </c>
      <c r="E1600" s="8">
        <v>15</v>
      </c>
      <c r="F1600" s="8">
        <v>-2656864</v>
      </c>
    </row>
    <row r="1601" spans="1:6" x14ac:dyDescent="0.45">
      <c r="A1601" s="2" t="s">
        <v>1824</v>
      </c>
      <c r="B1601" s="8">
        <v>5</v>
      </c>
      <c r="C1601" s="3">
        <v>4.0883241550456069E-4</v>
      </c>
      <c r="D1601" s="8">
        <v>380</v>
      </c>
      <c r="E1601" s="8">
        <v>10</v>
      </c>
      <c r="F1601" s="8">
        <v>34467647</v>
      </c>
    </row>
    <row r="1602" spans="1:6" x14ac:dyDescent="0.45">
      <c r="A1602" s="2" t="s">
        <v>286</v>
      </c>
      <c r="B1602" s="8">
        <v>4.916666666666667</v>
      </c>
      <c r="C1602" s="3">
        <v>1.2060556257384543E-3</v>
      </c>
      <c r="D1602" s="8">
        <v>154</v>
      </c>
      <c r="E1602" s="8">
        <v>29.500000000000004</v>
      </c>
      <c r="F1602" s="8">
        <v>234162220</v>
      </c>
    </row>
    <row r="1603" spans="1:6" x14ac:dyDescent="0.45">
      <c r="A1603" s="2" t="s">
        <v>1157</v>
      </c>
      <c r="B1603" s="8">
        <v>4.9000000000000004</v>
      </c>
      <c r="C1603" s="3">
        <v>2.0032788359723475E-4</v>
      </c>
      <c r="D1603" s="8">
        <v>424</v>
      </c>
      <c r="E1603" s="8">
        <v>4.9000000000000004</v>
      </c>
      <c r="F1603" s="8">
        <v>-8573195</v>
      </c>
    </row>
    <row r="1604" spans="1:6" x14ac:dyDescent="0.45">
      <c r="A1604" s="2" t="s">
        <v>1274</v>
      </c>
      <c r="B1604" s="8">
        <v>4.9000000000000004</v>
      </c>
      <c r="C1604" s="3">
        <v>2.0032788359723475E-4</v>
      </c>
      <c r="D1604" s="8">
        <v>424</v>
      </c>
      <c r="E1604" s="8">
        <v>4.9000000000000004</v>
      </c>
      <c r="F1604" s="8">
        <v>5016190</v>
      </c>
    </row>
    <row r="1605" spans="1:6" x14ac:dyDescent="0.45">
      <c r="A1605" s="2" t="s">
        <v>1647</v>
      </c>
      <c r="B1605" s="8">
        <v>4.9000000000000004</v>
      </c>
      <c r="C1605" s="3">
        <v>2.0032788359723475E-4</v>
      </c>
      <c r="D1605" s="8">
        <v>424</v>
      </c>
      <c r="E1605" s="8">
        <v>4.9000000000000004</v>
      </c>
      <c r="F1605" s="8">
        <v>10396744</v>
      </c>
    </row>
    <row r="1606" spans="1:6" x14ac:dyDescent="0.45">
      <c r="A1606" s="2" t="s">
        <v>2143</v>
      </c>
      <c r="B1606" s="8">
        <v>4.9000000000000004</v>
      </c>
      <c r="C1606" s="3">
        <v>2.0032788359723475E-4</v>
      </c>
      <c r="D1606" s="8">
        <v>424</v>
      </c>
      <c r="E1606" s="8">
        <v>4.9000000000000004</v>
      </c>
      <c r="F1606" s="8">
        <v>10126948</v>
      </c>
    </row>
    <row r="1607" spans="1:6" x14ac:dyDescent="0.45">
      <c r="A1607" s="2" t="s">
        <v>1540</v>
      </c>
      <c r="B1607" s="8">
        <v>4.9000000000000004</v>
      </c>
      <c r="C1607" s="3">
        <v>2.0032788359723475E-4</v>
      </c>
      <c r="D1607" s="8">
        <v>424</v>
      </c>
      <c r="E1607" s="8">
        <v>4.9000000000000004</v>
      </c>
      <c r="F1607" s="8">
        <v>-16250939</v>
      </c>
    </row>
    <row r="1608" spans="1:6" x14ac:dyDescent="0.45">
      <c r="A1608" s="2" t="s">
        <v>1970</v>
      </c>
      <c r="B1608" s="8">
        <v>4.9000000000000004</v>
      </c>
      <c r="C1608" s="3">
        <v>2.0032788359723475E-4</v>
      </c>
      <c r="D1608" s="8">
        <v>424</v>
      </c>
      <c r="E1608" s="8">
        <v>4.9000000000000004</v>
      </c>
      <c r="F1608" s="8">
        <v>11035310</v>
      </c>
    </row>
    <row r="1609" spans="1:6" x14ac:dyDescent="0.45">
      <c r="A1609" s="2" t="s">
        <v>1721</v>
      </c>
      <c r="B1609" s="8">
        <v>4.9000000000000004</v>
      </c>
      <c r="C1609" s="3">
        <v>2.0032788359723475E-4</v>
      </c>
      <c r="D1609" s="8">
        <v>424</v>
      </c>
      <c r="E1609" s="8">
        <v>4.9000000000000004</v>
      </c>
      <c r="F1609" s="8">
        <v>-11413624</v>
      </c>
    </row>
    <row r="1610" spans="1:6" x14ac:dyDescent="0.45">
      <c r="A1610" s="2" t="s">
        <v>1704</v>
      </c>
      <c r="B1610" s="8">
        <v>4.9000000000000004</v>
      </c>
      <c r="C1610" s="3">
        <v>2.0032788359723475E-4</v>
      </c>
      <c r="D1610" s="8">
        <v>424</v>
      </c>
      <c r="E1610" s="8">
        <v>4.9000000000000004</v>
      </c>
      <c r="F1610" s="8">
        <v>1459004</v>
      </c>
    </row>
    <row r="1611" spans="1:6" x14ac:dyDescent="0.45">
      <c r="A1611" s="2" t="s">
        <v>813</v>
      </c>
      <c r="B1611" s="8">
        <v>4.875</v>
      </c>
      <c r="C1611" s="3">
        <v>7.9722321023389334E-4</v>
      </c>
      <c r="D1611" s="8">
        <v>267</v>
      </c>
      <c r="E1611" s="8">
        <v>19.5</v>
      </c>
      <c r="F1611" s="8">
        <v>52741905</v>
      </c>
    </row>
    <row r="1612" spans="1:6" x14ac:dyDescent="0.45">
      <c r="A1612" s="2" t="s">
        <v>684</v>
      </c>
      <c r="B1612" s="8">
        <v>4.8166666666666664</v>
      </c>
      <c r="C1612" s="3">
        <v>1.1815256808081803E-3</v>
      </c>
      <c r="D1612" s="8">
        <v>157</v>
      </c>
      <c r="E1612" s="8">
        <v>28.9</v>
      </c>
      <c r="F1612" s="8">
        <v>154038962</v>
      </c>
    </row>
    <row r="1613" spans="1:6" x14ac:dyDescent="0.45">
      <c r="A1613" s="2" t="s">
        <v>1262</v>
      </c>
      <c r="B1613" s="8">
        <v>4.8</v>
      </c>
      <c r="C1613" s="3">
        <v>1.9623955944218912E-4</v>
      </c>
      <c r="D1613" s="8">
        <v>425</v>
      </c>
      <c r="E1613" s="8">
        <v>4.8</v>
      </c>
      <c r="F1613" s="8">
        <v>-20519686</v>
      </c>
    </row>
    <row r="1614" spans="1:6" x14ac:dyDescent="0.45">
      <c r="A1614" s="2" t="s">
        <v>858</v>
      </c>
      <c r="B1614" s="8">
        <v>4.8</v>
      </c>
      <c r="C1614" s="3">
        <v>3.9247911888437825E-4</v>
      </c>
      <c r="D1614" s="8">
        <v>381</v>
      </c>
      <c r="E1614" s="8">
        <v>9.6</v>
      </c>
      <c r="F1614" s="8">
        <v>-40245595</v>
      </c>
    </row>
    <row r="1615" spans="1:6" x14ac:dyDescent="0.45">
      <c r="A1615" s="2" t="s">
        <v>1643</v>
      </c>
      <c r="B1615" s="8">
        <v>4.8</v>
      </c>
      <c r="C1615" s="3">
        <v>1.9623955944218912E-4</v>
      </c>
      <c r="D1615" s="8">
        <v>425</v>
      </c>
      <c r="E1615" s="8">
        <v>4.8</v>
      </c>
      <c r="F1615" s="8">
        <v>21300107</v>
      </c>
    </row>
    <row r="1616" spans="1:6" x14ac:dyDescent="0.45">
      <c r="A1616" s="2" t="s">
        <v>2515</v>
      </c>
      <c r="B1616" s="8">
        <v>4.8</v>
      </c>
      <c r="C1616" s="3">
        <v>1.9623955944218912E-4</v>
      </c>
      <c r="D1616" s="8">
        <v>425</v>
      </c>
      <c r="E1616" s="8">
        <v>4.8</v>
      </c>
      <c r="F1616" s="8">
        <v>-297532</v>
      </c>
    </row>
    <row r="1617" spans="1:6" x14ac:dyDescent="0.45">
      <c r="A1617" s="2" t="s">
        <v>1140</v>
      </c>
      <c r="B1617" s="8">
        <v>4.8</v>
      </c>
      <c r="C1617" s="3">
        <v>1.9623955944218912E-4</v>
      </c>
      <c r="D1617" s="8">
        <v>425</v>
      </c>
      <c r="E1617" s="8">
        <v>4.8</v>
      </c>
      <c r="F1617" s="8">
        <v>-24923864</v>
      </c>
    </row>
    <row r="1618" spans="1:6" x14ac:dyDescent="0.45">
      <c r="A1618" s="2" t="s">
        <v>1284</v>
      </c>
      <c r="B1618" s="8">
        <v>4.8</v>
      </c>
      <c r="C1618" s="3">
        <v>1.9623955944218912E-4</v>
      </c>
      <c r="D1618" s="8">
        <v>425</v>
      </c>
      <c r="E1618" s="8">
        <v>4.8</v>
      </c>
      <c r="F1618" s="8">
        <v>-11220364</v>
      </c>
    </row>
    <row r="1619" spans="1:6" x14ac:dyDescent="0.45">
      <c r="A1619" s="2" t="s">
        <v>1941</v>
      </c>
      <c r="B1619" s="8">
        <v>4.8</v>
      </c>
      <c r="C1619" s="3">
        <v>1.9623955944218912E-4</v>
      </c>
      <c r="D1619" s="8">
        <v>425</v>
      </c>
      <c r="E1619" s="8">
        <v>4.8</v>
      </c>
      <c r="F1619" s="8">
        <v>16583369</v>
      </c>
    </row>
    <row r="1620" spans="1:6" x14ac:dyDescent="0.45">
      <c r="A1620" s="2" t="s">
        <v>1252</v>
      </c>
      <c r="B1620" s="8">
        <v>4.8</v>
      </c>
      <c r="C1620" s="3">
        <v>1.9623955944218912E-4</v>
      </c>
      <c r="D1620" s="8">
        <v>425</v>
      </c>
      <c r="E1620" s="8">
        <v>4.8</v>
      </c>
      <c r="F1620" s="8">
        <v>-19865246</v>
      </c>
    </row>
    <row r="1621" spans="1:6" x14ac:dyDescent="0.45">
      <c r="A1621" s="2" t="s">
        <v>1693</v>
      </c>
      <c r="B1621" s="8">
        <v>4.8</v>
      </c>
      <c r="C1621" s="3">
        <v>1.9623955944218912E-4</v>
      </c>
      <c r="D1621" s="8">
        <v>425</v>
      </c>
      <c r="E1621" s="8">
        <v>4.8</v>
      </c>
      <c r="F1621" s="8">
        <v>18860010</v>
      </c>
    </row>
    <row r="1622" spans="1:6" x14ac:dyDescent="0.45">
      <c r="A1622" s="2" t="s">
        <v>1250</v>
      </c>
      <c r="B1622" s="8">
        <v>4.8</v>
      </c>
      <c r="C1622" s="3">
        <v>1.9623955944218912E-4</v>
      </c>
      <c r="D1622" s="8">
        <v>425</v>
      </c>
      <c r="E1622" s="8">
        <v>4.8</v>
      </c>
      <c r="F1622" s="8">
        <v>-10665355</v>
      </c>
    </row>
    <row r="1623" spans="1:6" x14ac:dyDescent="0.45">
      <c r="A1623" s="2" t="s">
        <v>2210</v>
      </c>
      <c r="B1623" s="8">
        <v>4.8</v>
      </c>
      <c r="C1623" s="3">
        <v>1.9623955944218912E-4</v>
      </c>
      <c r="D1623" s="8">
        <v>425</v>
      </c>
      <c r="E1623" s="8">
        <v>4.8</v>
      </c>
      <c r="F1623" s="8">
        <v>-3200000</v>
      </c>
    </row>
    <row r="1624" spans="1:6" x14ac:dyDescent="0.45">
      <c r="A1624" s="2" t="s">
        <v>1445</v>
      </c>
      <c r="B1624" s="8">
        <v>4.8</v>
      </c>
      <c r="C1624" s="3">
        <v>1.9623955944218912E-4</v>
      </c>
      <c r="D1624" s="8">
        <v>425</v>
      </c>
      <c r="E1624" s="8">
        <v>4.8</v>
      </c>
      <c r="F1624" s="8">
        <v>25660000</v>
      </c>
    </row>
    <row r="1625" spans="1:6" x14ac:dyDescent="0.45">
      <c r="A1625" s="2" t="s">
        <v>2434</v>
      </c>
      <c r="B1625" s="8">
        <v>4.8</v>
      </c>
      <c r="C1625" s="3">
        <v>1.9623955944218912E-4</v>
      </c>
      <c r="D1625" s="8">
        <v>425</v>
      </c>
      <c r="E1625" s="8">
        <v>4.8</v>
      </c>
      <c r="F1625" s="8">
        <v>-1451000</v>
      </c>
    </row>
    <row r="1626" spans="1:6" x14ac:dyDescent="0.45">
      <c r="A1626" s="2" t="s">
        <v>1333</v>
      </c>
      <c r="B1626" s="8">
        <v>4.7666666666666666</v>
      </c>
      <c r="C1626" s="3">
        <v>1.1692607083430436E-3</v>
      </c>
      <c r="D1626" s="8">
        <v>159</v>
      </c>
      <c r="E1626" s="8">
        <v>28.6</v>
      </c>
      <c r="F1626" s="8">
        <v>249337748</v>
      </c>
    </row>
    <row r="1627" spans="1:6" x14ac:dyDescent="0.45">
      <c r="A1627" s="2" t="s">
        <v>1386</v>
      </c>
      <c r="B1627" s="8">
        <v>4.7333333333333334</v>
      </c>
      <c r="C1627" s="3">
        <v>5.8054203001647615E-4</v>
      </c>
      <c r="D1627" s="8">
        <v>324</v>
      </c>
      <c r="E1627" s="8">
        <v>14.2</v>
      </c>
      <c r="F1627" s="8">
        <v>-39429336</v>
      </c>
    </row>
    <row r="1628" spans="1:6" x14ac:dyDescent="0.45">
      <c r="A1628" s="2" t="s">
        <v>1585</v>
      </c>
      <c r="B1628" s="8">
        <v>4.7</v>
      </c>
      <c r="C1628" s="3">
        <v>3.8430247057428705E-4</v>
      </c>
      <c r="D1628" s="8">
        <v>382</v>
      </c>
      <c r="E1628" s="8">
        <v>9.4</v>
      </c>
      <c r="F1628" s="8">
        <v>-5207460</v>
      </c>
    </row>
    <row r="1629" spans="1:6" x14ac:dyDescent="0.45">
      <c r="A1629" s="2" t="s">
        <v>2308</v>
      </c>
      <c r="B1629" s="8">
        <v>4.7</v>
      </c>
      <c r="C1629" s="3">
        <v>1.9215123528714353E-4</v>
      </c>
      <c r="D1629" s="8">
        <v>426</v>
      </c>
      <c r="E1629" s="8">
        <v>4.7</v>
      </c>
      <c r="F1629" s="8">
        <v>19100000</v>
      </c>
    </row>
    <row r="1630" spans="1:6" x14ac:dyDescent="0.45">
      <c r="A1630" s="2" t="s">
        <v>1017</v>
      </c>
      <c r="B1630" s="8">
        <v>4.7</v>
      </c>
      <c r="C1630" s="3">
        <v>1.9215123528714353E-4</v>
      </c>
      <c r="D1630" s="8">
        <v>426</v>
      </c>
      <c r="E1630" s="8">
        <v>4.7</v>
      </c>
      <c r="F1630" s="8">
        <v>-23962091</v>
      </c>
    </row>
    <row r="1631" spans="1:6" x14ac:dyDescent="0.45">
      <c r="A1631" s="2" t="s">
        <v>1700</v>
      </c>
      <c r="B1631" s="8">
        <v>4.7</v>
      </c>
      <c r="C1631" s="3">
        <v>1.9215123528714353E-4</v>
      </c>
      <c r="D1631" s="8">
        <v>426</v>
      </c>
      <c r="E1631" s="8">
        <v>4.7</v>
      </c>
      <c r="F1631" s="8">
        <v>-1156686</v>
      </c>
    </row>
    <row r="1632" spans="1:6" x14ac:dyDescent="0.45">
      <c r="A1632" s="2" t="s">
        <v>1451</v>
      </c>
      <c r="B1632" s="8">
        <v>4.7</v>
      </c>
      <c r="C1632" s="3">
        <v>1.9215123528714353E-4</v>
      </c>
      <c r="D1632" s="8">
        <v>426</v>
      </c>
      <c r="E1632" s="8">
        <v>4.7</v>
      </c>
      <c r="F1632" s="8">
        <v>259297</v>
      </c>
    </row>
    <row r="1633" spans="1:6" x14ac:dyDescent="0.45">
      <c r="A1633" s="2" t="s">
        <v>1957</v>
      </c>
      <c r="B1633" s="8">
        <v>4.7</v>
      </c>
      <c r="C1633" s="3">
        <v>1.9215123528714353E-4</v>
      </c>
      <c r="D1633" s="8">
        <v>426</v>
      </c>
      <c r="E1633" s="8">
        <v>4.7</v>
      </c>
      <c r="F1633" s="8">
        <v>-4907100</v>
      </c>
    </row>
    <row r="1634" spans="1:6" x14ac:dyDescent="0.45">
      <c r="A1634" s="2" t="s">
        <v>785</v>
      </c>
      <c r="B1634" s="8">
        <v>4.7</v>
      </c>
      <c r="C1634" s="3">
        <v>1.9215123528714353E-4</v>
      </c>
      <c r="D1634" s="8">
        <v>426</v>
      </c>
      <c r="E1634" s="8">
        <v>4.7</v>
      </c>
      <c r="F1634" s="8">
        <v>-59533912</v>
      </c>
    </row>
    <row r="1635" spans="1:6" x14ac:dyDescent="0.45">
      <c r="A1635" s="2" t="s">
        <v>2510</v>
      </c>
      <c r="B1635" s="8">
        <v>4.7</v>
      </c>
      <c r="C1635" s="3">
        <v>1.9215123528714353E-4</v>
      </c>
      <c r="D1635" s="8">
        <v>426</v>
      </c>
      <c r="E1635" s="8">
        <v>4.7</v>
      </c>
      <c r="F1635" s="8">
        <v>3650000</v>
      </c>
    </row>
    <row r="1636" spans="1:6" x14ac:dyDescent="0.45">
      <c r="A1636" s="2" t="s">
        <v>2499</v>
      </c>
      <c r="B1636" s="8">
        <v>4.7</v>
      </c>
      <c r="C1636" s="3">
        <v>1.9215123528714353E-4</v>
      </c>
      <c r="D1636" s="8">
        <v>426</v>
      </c>
      <c r="E1636" s="8">
        <v>4.7</v>
      </c>
      <c r="F1636" s="8">
        <v>-88202</v>
      </c>
    </row>
    <row r="1637" spans="1:6" x14ac:dyDescent="0.45">
      <c r="A1637" s="2" t="s">
        <v>2108</v>
      </c>
      <c r="B1637" s="8">
        <v>4.7</v>
      </c>
      <c r="C1637" s="3">
        <v>1.9215123528714353E-4</v>
      </c>
      <c r="D1637" s="8">
        <v>426</v>
      </c>
      <c r="E1637" s="8">
        <v>4.7</v>
      </c>
      <c r="F1637" s="8">
        <v>-5963503</v>
      </c>
    </row>
    <row r="1638" spans="1:6" x14ac:dyDescent="0.45">
      <c r="A1638" s="2" t="s">
        <v>2241</v>
      </c>
      <c r="B1638" s="8">
        <v>4.7</v>
      </c>
      <c r="C1638" s="3">
        <v>1.9215123528714353E-4</v>
      </c>
      <c r="D1638" s="8">
        <v>426</v>
      </c>
      <c r="E1638" s="8">
        <v>4.7</v>
      </c>
      <c r="F1638" s="8">
        <v>-3376223</v>
      </c>
    </row>
    <row r="1639" spans="1:6" x14ac:dyDescent="0.45">
      <c r="A1639" s="2" t="s">
        <v>1859</v>
      </c>
      <c r="B1639" s="8">
        <v>4.5999999999999996</v>
      </c>
      <c r="C1639" s="3">
        <v>1.880629111320979E-4</v>
      </c>
      <c r="D1639" s="8">
        <v>427</v>
      </c>
      <c r="E1639" s="8">
        <v>4.5999999999999996</v>
      </c>
      <c r="F1639" s="8">
        <v>-11824630</v>
      </c>
    </row>
    <row r="1640" spans="1:6" x14ac:dyDescent="0.45">
      <c r="A1640" s="2" t="s">
        <v>2492</v>
      </c>
      <c r="B1640" s="8">
        <v>4.5999999999999996</v>
      </c>
      <c r="C1640" s="3">
        <v>1.880629111320979E-4</v>
      </c>
      <c r="D1640" s="8">
        <v>427</v>
      </c>
      <c r="E1640" s="8">
        <v>4.5999999999999996</v>
      </c>
      <c r="F1640" s="8">
        <v>-498668</v>
      </c>
    </row>
    <row r="1641" spans="1:6" x14ac:dyDescent="0.45">
      <c r="A1641" s="2" t="s">
        <v>2098</v>
      </c>
      <c r="B1641" s="8">
        <v>4.5999999999999996</v>
      </c>
      <c r="C1641" s="3">
        <v>1.880629111320979E-4</v>
      </c>
      <c r="D1641" s="8">
        <v>427</v>
      </c>
      <c r="E1641" s="8">
        <v>4.5999999999999996</v>
      </c>
      <c r="F1641" s="8">
        <v>-1806081</v>
      </c>
    </row>
    <row r="1642" spans="1:6" x14ac:dyDescent="0.45">
      <c r="A1642" s="2" t="s">
        <v>1785</v>
      </c>
      <c r="B1642" s="8">
        <v>4.5999999999999996</v>
      </c>
      <c r="C1642" s="3">
        <v>3.761258222641958E-4</v>
      </c>
      <c r="D1642" s="8">
        <v>383</v>
      </c>
      <c r="E1642" s="8">
        <v>9.1999999999999993</v>
      </c>
      <c r="F1642" s="8">
        <v>-12938848</v>
      </c>
    </row>
    <row r="1643" spans="1:6" x14ac:dyDescent="0.45">
      <c r="A1643" s="2" t="s">
        <v>1708</v>
      </c>
      <c r="B1643" s="8">
        <v>4.5999999999999996</v>
      </c>
      <c r="C1643" s="3">
        <v>1.880629111320979E-4</v>
      </c>
      <c r="D1643" s="8">
        <v>427</v>
      </c>
      <c r="E1643" s="8">
        <v>4.5999999999999996</v>
      </c>
      <c r="F1643" s="8">
        <v>-2198810</v>
      </c>
    </row>
    <row r="1644" spans="1:6" x14ac:dyDescent="0.45">
      <c r="A1644" s="2" t="s">
        <v>2337</v>
      </c>
      <c r="B1644" s="8">
        <v>4.5999999999999996</v>
      </c>
      <c r="C1644" s="3">
        <v>1.880629111320979E-4</v>
      </c>
      <c r="D1644" s="8">
        <v>427</v>
      </c>
      <c r="E1644" s="8">
        <v>4.5999999999999996</v>
      </c>
      <c r="F1644" s="8">
        <v>-2864751</v>
      </c>
    </row>
    <row r="1645" spans="1:6" x14ac:dyDescent="0.45">
      <c r="A1645" s="2" t="s">
        <v>1446</v>
      </c>
      <c r="B1645" s="8">
        <v>4.5999999999999996</v>
      </c>
      <c r="C1645" s="3">
        <v>1.880629111320979E-4</v>
      </c>
      <c r="D1645" s="8">
        <v>427</v>
      </c>
      <c r="E1645" s="8">
        <v>4.5999999999999996</v>
      </c>
      <c r="F1645" s="8">
        <v>-3242913</v>
      </c>
    </row>
    <row r="1646" spans="1:6" x14ac:dyDescent="0.45">
      <c r="A1646" s="2" t="s">
        <v>1425</v>
      </c>
      <c r="B1646" s="8">
        <v>4.5999999999999996</v>
      </c>
      <c r="C1646" s="3">
        <v>1.880629111320979E-4</v>
      </c>
      <c r="D1646" s="8">
        <v>427</v>
      </c>
      <c r="E1646" s="8">
        <v>4.5999999999999996</v>
      </c>
      <c r="F1646" s="8">
        <v>264487</v>
      </c>
    </row>
    <row r="1647" spans="1:6" x14ac:dyDescent="0.45">
      <c r="A1647" s="2" t="s">
        <v>1869</v>
      </c>
      <c r="B1647" s="8">
        <v>4.5999999999999996</v>
      </c>
      <c r="C1647" s="3">
        <v>1.880629111320979E-4</v>
      </c>
      <c r="D1647" s="8">
        <v>427</v>
      </c>
      <c r="E1647" s="8">
        <v>4.5999999999999996</v>
      </c>
      <c r="F1647" s="8">
        <v>12978402</v>
      </c>
    </row>
    <row r="1648" spans="1:6" x14ac:dyDescent="0.45">
      <c r="A1648" s="2" t="s">
        <v>1244</v>
      </c>
      <c r="B1648" s="8">
        <v>4.5999999999999996</v>
      </c>
      <c r="C1648" s="3">
        <v>1.880629111320979E-4</v>
      </c>
      <c r="D1648" s="8">
        <v>427</v>
      </c>
      <c r="E1648" s="8">
        <v>4.5999999999999996</v>
      </c>
      <c r="F1648" s="8">
        <v>-18704226</v>
      </c>
    </row>
    <row r="1649" spans="1:6" x14ac:dyDescent="0.45">
      <c r="A1649" s="2" t="s">
        <v>2291</v>
      </c>
      <c r="B1649" s="8">
        <v>4.5999999999999996</v>
      </c>
      <c r="C1649" s="3">
        <v>1.880629111320979E-4</v>
      </c>
      <c r="D1649" s="8">
        <v>427</v>
      </c>
      <c r="E1649" s="8">
        <v>4.5999999999999996</v>
      </c>
      <c r="F1649" s="8">
        <v>11900000</v>
      </c>
    </row>
    <row r="1650" spans="1:6" x14ac:dyDescent="0.45">
      <c r="A1650" s="2" t="s">
        <v>1689</v>
      </c>
      <c r="B1650" s="8">
        <v>4.5999999999999996</v>
      </c>
      <c r="C1650" s="3">
        <v>1.880629111320979E-4</v>
      </c>
      <c r="D1650" s="8">
        <v>427</v>
      </c>
      <c r="E1650" s="8">
        <v>4.5999999999999996</v>
      </c>
      <c r="F1650" s="8">
        <v>14302097</v>
      </c>
    </row>
    <row r="1651" spans="1:6" x14ac:dyDescent="0.45">
      <c r="A1651" s="2" t="s">
        <v>1012</v>
      </c>
      <c r="B1651" s="8">
        <v>4.5500000000000007</v>
      </c>
      <c r="C1651" s="3">
        <v>3.7203749810915026E-4</v>
      </c>
      <c r="D1651" s="8">
        <v>384</v>
      </c>
      <c r="E1651" s="8">
        <v>9.1000000000000014</v>
      </c>
      <c r="F1651" s="8">
        <v>13168491</v>
      </c>
    </row>
    <row r="1652" spans="1:6" x14ac:dyDescent="0.45">
      <c r="A1652" s="2" t="s">
        <v>1222</v>
      </c>
      <c r="B1652" s="8">
        <v>4.5500000000000007</v>
      </c>
      <c r="C1652" s="3">
        <v>3.7203749810915026E-4</v>
      </c>
      <c r="D1652" s="8">
        <v>384</v>
      </c>
      <c r="E1652" s="8">
        <v>9.1000000000000014</v>
      </c>
      <c r="F1652" s="8">
        <v>83691243</v>
      </c>
    </row>
    <row r="1653" spans="1:6" x14ac:dyDescent="0.45">
      <c r="A1653" s="2" t="s">
        <v>1964</v>
      </c>
      <c r="B1653" s="8">
        <v>4.5</v>
      </c>
      <c r="C1653" s="3">
        <v>1.839745869770523E-4</v>
      </c>
      <c r="D1653" s="8">
        <v>428</v>
      </c>
      <c r="E1653" s="8">
        <v>4.5</v>
      </c>
      <c r="F1653" s="8">
        <v>3614488</v>
      </c>
    </row>
    <row r="1654" spans="1:6" x14ac:dyDescent="0.45">
      <c r="A1654" s="2" t="s">
        <v>1665</v>
      </c>
      <c r="B1654" s="8">
        <v>4.5</v>
      </c>
      <c r="C1654" s="3">
        <v>1.839745869770523E-4</v>
      </c>
      <c r="D1654" s="8">
        <v>428</v>
      </c>
      <c r="E1654" s="8">
        <v>4.5</v>
      </c>
      <c r="F1654" s="8">
        <v>-2028183</v>
      </c>
    </row>
    <row r="1655" spans="1:6" x14ac:dyDescent="0.45">
      <c r="A1655" s="2" t="s">
        <v>1544</v>
      </c>
      <c r="B1655" s="8">
        <v>4.5</v>
      </c>
      <c r="C1655" s="3">
        <v>1.839745869770523E-4</v>
      </c>
      <c r="D1655" s="8">
        <v>428</v>
      </c>
      <c r="E1655" s="8">
        <v>4.5</v>
      </c>
      <c r="F1655" s="8">
        <v>-18000000</v>
      </c>
    </row>
    <row r="1656" spans="1:6" x14ac:dyDescent="0.45">
      <c r="A1656" s="2" t="s">
        <v>902</v>
      </c>
      <c r="B1656" s="8">
        <v>4.5</v>
      </c>
      <c r="C1656" s="3">
        <v>1.839745869770523E-4</v>
      </c>
      <c r="D1656" s="8">
        <v>428</v>
      </c>
      <c r="E1656" s="8">
        <v>4.5</v>
      </c>
      <c r="F1656" s="8">
        <v>-31480159</v>
      </c>
    </row>
    <row r="1657" spans="1:6" x14ac:dyDescent="0.45">
      <c r="A1657" s="2" t="s">
        <v>2141</v>
      </c>
      <c r="B1657" s="8">
        <v>4.5</v>
      </c>
      <c r="C1657" s="3">
        <v>1.839745869770523E-4</v>
      </c>
      <c r="D1657" s="8">
        <v>428</v>
      </c>
      <c r="E1657" s="8">
        <v>4.5</v>
      </c>
      <c r="F1657" s="8">
        <v>9343976</v>
      </c>
    </row>
    <row r="1658" spans="1:6" x14ac:dyDescent="0.45">
      <c r="A1658" s="2" t="s">
        <v>1706</v>
      </c>
      <c r="B1658" s="8">
        <v>4.5</v>
      </c>
      <c r="C1658" s="3">
        <v>1.839745869770523E-4</v>
      </c>
      <c r="D1658" s="8">
        <v>428</v>
      </c>
      <c r="E1658" s="8">
        <v>4.5</v>
      </c>
      <c r="F1658" s="8">
        <v>-750995</v>
      </c>
    </row>
    <row r="1659" spans="1:6" x14ac:dyDescent="0.45">
      <c r="A1659" s="2" t="s">
        <v>1043</v>
      </c>
      <c r="B1659" s="8">
        <v>4.4499999999999993</v>
      </c>
      <c r="C1659" s="3">
        <v>3.6386084979905895E-4</v>
      </c>
      <c r="D1659" s="8">
        <v>386</v>
      </c>
      <c r="E1659" s="8">
        <v>8.8999999999999986</v>
      </c>
      <c r="F1659" s="8">
        <v>-6945895</v>
      </c>
    </row>
    <row r="1660" spans="1:6" x14ac:dyDescent="0.45">
      <c r="A1660" s="2" t="s">
        <v>2150</v>
      </c>
      <c r="B1660" s="8">
        <v>4.4333333333333327</v>
      </c>
      <c r="C1660" s="3">
        <v>5.4374711262106571E-4</v>
      </c>
      <c r="D1660" s="8">
        <v>334</v>
      </c>
      <c r="E1660" s="8">
        <v>13.299999999999999</v>
      </c>
      <c r="F1660" s="8">
        <v>57531344</v>
      </c>
    </row>
    <row r="1661" spans="1:6" x14ac:dyDescent="0.45">
      <c r="A1661" s="2" t="s">
        <v>1661</v>
      </c>
      <c r="B1661" s="8">
        <v>4.4000000000000004</v>
      </c>
      <c r="C1661" s="3">
        <v>1.798862628220067E-4</v>
      </c>
      <c r="D1661" s="8">
        <v>429</v>
      </c>
      <c r="E1661" s="8">
        <v>4.4000000000000004</v>
      </c>
      <c r="F1661" s="8">
        <v>-2077789</v>
      </c>
    </row>
    <row r="1662" spans="1:6" x14ac:dyDescent="0.45">
      <c r="A1662" s="2" t="s">
        <v>2167</v>
      </c>
      <c r="B1662" s="8">
        <v>4.4000000000000004</v>
      </c>
      <c r="C1662" s="3">
        <v>1.798862628220067E-4</v>
      </c>
      <c r="D1662" s="8">
        <v>429</v>
      </c>
      <c r="E1662" s="8">
        <v>4.4000000000000004</v>
      </c>
      <c r="F1662" s="8">
        <v>-4169790</v>
      </c>
    </row>
    <row r="1663" spans="1:6" x14ac:dyDescent="0.45">
      <c r="A1663" s="2" t="s">
        <v>1757</v>
      </c>
      <c r="B1663" s="8">
        <v>4.4000000000000004</v>
      </c>
      <c r="C1663" s="3">
        <v>1.798862628220067E-4</v>
      </c>
      <c r="D1663" s="8">
        <v>429</v>
      </c>
      <c r="E1663" s="8">
        <v>4.4000000000000004</v>
      </c>
      <c r="F1663" s="8">
        <v>1610731</v>
      </c>
    </row>
    <row r="1664" spans="1:6" x14ac:dyDescent="0.45">
      <c r="A1664" s="2" t="s">
        <v>1053</v>
      </c>
      <c r="B1664" s="8">
        <v>4.4000000000000004</v>
      </c>
      <c r="C1664" s="3">
        <v>1.798862628220067E-4</v>
      </c>
      <c r="D1664" s="8">
        <v>429</v>
      </c>
      <c r="E1664" s="8">
        <v>4.4000000000000004</v>
      </c>
      <c r="F1664" s="8">
        <v>-39488080</v>
      </c>
    </row>
    <row r="1665" spans="1:6" x14ac:dyDescent="0.45">
      <c r="A1665" s="2" t="s">
        <v>2264</v>
      </c>
      <c r="B1665" s="8">
        <v>4.4000000000000004</v>
      </c>
      <c r="C1665" s="3">
        <v>1.798862628220067E-4</v>
      </c>
      <c r="D1665" s="8">
        <v>429</v>
      </c>
      <c r="E1665" s="8">
        <v>4.4000000000000004</v>
      </c>
      <c r="F1665" s="8">
        <v>1142507</v>
      </c>
    </row>
    <row r="1666" spans="1:6" x14ac:dyDescent="0.45">
      <c r="A1666" s="2" t="s">
        <v>855</v>
      </c>
      <c r="B1666" s="8">
        <v>4.4000000000000004</v>
      </c>
      <c r="C1666" s="3">
        <v>1.798862628220067E-4</v>
      </c>
      <c r="D1666" s="8">
        <v>429</v>
      </c>
      <c r="E1666" s="8">
        <v>4.4000000000000004</v>
      </c>
      <c r="F1666" s="8">
        <v>-11409500</v>
      </c>
    </row>
    <row r="1667" spans="1:6" x14ac:dyDescent="0.45">
      <c r="A1667" s="2" t="s">
        <v>2129</v>
      </c>
      <c r="B1667" s="8">
        <v>4.4000000000000004</v>
      </c>
      <c r="C1667" s="3">
        <v>1.798862628220067E-4</v>
      </c>
      <c r="D1667" s="8">
        <v>429</v>
      </c>
      <c r="E1667" s="8">
        <v>4.4000000000000004</v>
      </c>
      <c r="F1667" s="8">
        <v>45820940</v>
      </c>
    </row>
    <row r="1668" spans="1:6" x14ac:dyDescent="0.45">
      <c r="A1668" s="2" t="s">
        <v>1649</v>
      </c>
      <c r="B1668" s="8">
        <v>4.3999999999999995</v>
      </c>
      <c r="C1668" s="3">
        <v>5.3965878846602006E-4</v>
      </c>
      <c r="D1668" s="8">
        <v>335</v>
      </c>
      <c r="E1668" s="8">
        <v>13.2</v>
      </c>
      <c r="F1668" s="8">
        <v>50869047</v>
      </c>
    </row>
    <row r="1669" spans="1:6" x14ac:dyDescent="0.45">
      <c r="A1669" s="2" t="s">
        <v>1829</v>
      </c>
      <c r="B1669" s="8">
        <v>4.3</v>
      </c>
      <c r="C1669" s="3">
        <v>1.7579793866696108E-4</v>
      </c>
      <c r="D1669" s="8">
        <v>430</v>
      </c>
      <c r="E1669" s="8">
        <v>4.3</v>
      </c>
      <c r="F1669" s="8">
        <v>19179516</v>
      </c>
    </row>
    <row r="1670" spans="1:6" x14ac:dyDescent="0.45">
      <c r="A1670" s="2" t="s">
        <v>1522</v>
      </c>
      <c r="B1670" s="8">
        <v>4.3</v>
      </c>
      <c r="C1670" s="3">
        <v>1.7579793866696108E-4</v>
      </c>
      <c r="D1670" s="8">
        <v>430</v>
      </c>
      <c r="E1670" s="8">
        <v>4.3</v>
      </c>
      <c r="F1670" s="8">
        <v>-8216000</v>
      </c>
    </row>
    <row r="1671" spans="1:6" x14ac:dyDescent="0.45">
      <c r="A1671" s="2" t="s">
        <v>1313</v>
      </c>
      <c r="B1671" s="8">
        <v>4.3</v>
      </c>
      <c r="C1671" s="3">
        <v>1.7579793866696108E-4</v>
      </c>
      <c r="D1671" s="8">
        <v>430</v>
      </c>
      <c r="E1671" s="8">
        <v>4.3</v>
      </c>
      <c r="F1671" s="8">
        <v>-12170266</v>
      </c>
    </row>
    <row r="1672" spans="1:6" x14ac:dyDescent="0.45">
      <c r="A1672" s="2" t="s">
        <v>2257</v>
      </c>
      <c r="B1672" s="8">
        <v>4.3</v>
      </c>
      <c r="C1672" s="3">
        <v>1.7579793866696108E-4</v>
      </c>
      <c r="D1672" s="8">
        <v>430</v>
      </c>
      <c r="E1672" s="8">
        <v>4.3</v>
      </c>
      <c r="F1672" s="8">
        <v>13435068</v>
      </c>
    </row>
    <row r="1673" spans="1:6" x14ac:dyDescent="0.45">
      <c r="A1673" s="2" t="s">
        <v>2365</v>
      </c>
      <c r="B1673" s="8">
        <v>4.3</v>
      </c>
      <c r="C1673" s="3">
        <v>1.7579793866696108E-4</v>
      </c>
      <c r="D1673" s="8">
        <v>430</v>
      </c>
      <c r="E1673" s="8">
        <v>4.3</v>
      </c>
      <c r="F1673" s="8">
        <v>4026908</v>
      </c>
    </row>
    <row r="1674" spans="1:6" x14ac:dyDescent="0.45">
      <c r="A1674" s="2" t="s">
        <v>2201</v>
      </c>
      <c r="B1674" s="8">
        <v>4.3</v>
      </c>
      <c r="C1674" s="3">
        <v>3.5159587733392216E-4</v>
      </c>
      <c r="D1674" s="8">
        <v>387</v>
      </c>
      <c r="E1674" s="8">
        <v>8.6</v>
      </c>
      <c r="F1674" s="8">
        <v>9918431</v>
      </c>
    </row>
    <row r="1675" spans="1:6" x14ac:dyDescent="0.45">
      <c r="A1675" s="2" t="s">
        <v>370</v>
      </c>
      <c r="B1675" s="8">
        <v>4.3</v>
      </c>
      <c r="C1675" s="3">
        <v>1.7579793866696108E-4</v>
      </c>
      <c r="D1675" s="8">
        <v>430</v>
      </c>
      <c r="E1675" s="8">
        <v>4.3</v>
      </c>
      <c r="F1675" s="8">
        <v>-4671063</v>
      </c>
    </row>
    <row r="1676" spans="1:6" x14ac:dyDescent="0.45">
      <c r="A1676" s="2" t="s">
        <v>1034</v>
      </c>
      <c r="B1676" s="8">
        <v>4.2</v>
      </c>
      <c r="C1676" s="3">
        <v>1.7170961451191551E-4</v>
      </c>
      <c r="D1676" s="8">
        <v>431</v>
      </c>
      <c r="E1676" s="8">
        <v>4.2</v>
      </c>
      <c r="F1676" s="8">
        <v>-36624819</v>
      </c>
    </row>
    <row r="1677" spans="1:6" x14ac:dyDescent="0.45">
      <c r="A1677" s="2" t="s">
        <v>1980</v>
      </c>
      <c r="B1677" s="8">
        <v>4.2</v>
      </c>
      <c r="C1677" s="3">
        <v>1.7170961451191551E-4</v>
      </c>
      <c r="D1677" s="8">
        <v>431</v>
      </c>
      <c r="E1677" s="8">
        <v>4.2</v>
      </c>
      <c r="F1677" s="8">
        <v>-7953834</v>
      </c>
    </row>
    <row r="1678" spans="1:6" x14ac:dyDescent="0.45">
      <c r="A1678" s="2" t="s">
        <v>2542</v>
      </c>
      <c r="B1678" s="8">
        <v>4.2</v>
      </c>
      <c r="C1678" s="3">
        <v>1.7170961451191551E-4</v>
      </c>
      <c r="D1678" s="8">
        <v>431</v>
      </c>
      <c r="E1678" s="8">
        <v>4.2</v>
      </c>
      <c r="F1678" s="8">
        <v>22657819</v>
      </c>
    </row>
    <row r="1679" spans="1:6" x14ac:dyDescent="0.45">
      <c r="A1679" s="2" t="s">
        <v>1432</v>
      </c>
      <c r="B1679" s="8">
        <v>4.0999999999999996</v>
      </c>
      <c r="C1679" s="3">
        <v>3.3524258071373971E-4</v>
      </c>
      <c r="D1679" s="8">
        <v>391</v>
      </c>
      <c r="E1679" s="8">
        <v>8.1999999999999993</v>
      </c>
      <c r="F1679" s="8">
        <v>-17024626</v>
      </c>
    </row>
    <row r="1680" spans="1:6" x14ac:dyDescent="0.45">
      <c r="A1680" s="2" t="s">
        <v>1248</v>
      </c>
      <c r="B1680" s="8">
        <v>4.0999999999999996</v>
      </c>
      <c r="C1680" s="3">
        <v>1.6762129035686985E-4</v>
      </c>
      <c r="D1680" s="8">
        <v>432</v>
      </c>
      <c r="E1680" s="8">
        <v>4.0999999999999996</v>
      </c>
      <c r="F1680" s="8">
        <v>-18423913</v>
      </c>
    </row>
    <row r="1681" spans="1:6" x14ac:dyDescent="0.45">
      <c r="A1681" s="2" t="s">
        <v>2279</v>
      </c>
      <c r="B1681" s="8">
        <v>4.0999999999999996</v>
      </c>
      <c r="C1681" s="3">
        <v>1.6762129035686985E-4</v>
      </c>
      <c r="D1681" s="8">
        <v>432</v>
      </c>
      <c r="E1681" s="8">
        <v>4.0999999999999996</v>
      </c>
      <c r="F1681" s="8">
        <v>-4857000</v>
      </c>
    </row>
    <row r="1682" spans="1:6" x14ac:dyDescent="0.45">
      <c r="A1682" s="2" t="s">
        <v>1931</v>
      </c>
      <c r="B1682" s="8">
        <v>4.0999999999999996</v>
      </c>
      <c r="C1682" s="3">
        <v>1.6762129035686985E-4</v>
      </c>
      <c r="D1682" s="8">
        <v>432</v>
      </c>
      <c r="E1682" s="8">
        <v>4.0999999999999996</v>
      </c>
      <c r="F1682" s="8">
        <v>-11643257</v>
      </c>
    </row>
    <row r="1683" spans="1:6" x14ac:dyDescent="0.45">
      <c r="A1683" s="2" t="s">
        <v>519</v>
      </c>
      <c r="B1683" s="8">
        <v>4.0999999999999996</v>
      </c>
      <c r="C1683" s="3">
        <v>1.6762129035686985E-4</v>
      </c>
      <c r="D1683" s="8">
        <v>432</v>
      </c>
      <c r="E1683" s="8">
        <v>4.0999999999999996</v>
      </c>
      <c r="F1683" s="8">
        <v>-49999390</v>
      </c>
    </row>
    <row r="1684" spans="1:6" x14ac:dyDescent="0.45">
      <c r="A1684" s="2" t="s">
        <v>528</v>
      </c>
      <c r="B1684" s="8">
        <v>4.0999999999999996</v>
      </c>
      <c r="C1684" s="3">
        <v>1.6762129035686985E-4</v>
      </c>
      <c r="D1684" s="8">
        <v>432</v>
      </c>
      <c r="E1684" s="8">
        <v>4.0999999999999996</v>
      </c>
      <c r="F1684" s="8">
        <v>22360069</v>
      </c>
    </row>
    <row r="1685" spans="1:6" x14ac:dyDescent="0.45">
      <c r="A1685" s="2" t="s">
        <v>1391</v>
      </c>
      <c r="B1685" s="8">
        <v>4.0999999999999996</v>
      </c>
      <c r="C1685" s="3">
        <v>1.6762129035686985E-4</v>
      </c>
      <c r="D1685" s="8">
        <v>432</v>
      </c>
      <c r="E1685" s="8">
        <v>4.0999999999999996</v>
      </c>
      <c r="F1685" s="8">
        <v>-10993094</v>
      </c>
    </row>
    <row r="1686" spans="1:6" x14ac:dyDescent="0.45">
      <c r="A1686" s="2" t="s">
        <v>1699</v>
      </c>
      <c r="B1686" s="8">
        <v>4.0999999999999996</v>
      </c>
      <c r="C1686" s="3">
        <v>1.6762129035686985E-4</v>
      </c>
      <c r="D1686" s="8">
        <v>432</v>
      </c>
      <c r="E1686" s="8">
        <v>4.0999999999999996</v>
      </c>
      <c r="F1686" s="8">
        <v>7468807</v>
      </c>
    </row>
    <row r="1687" spans="1:6" x14ac:dyDescent="0.45">
      <c r="A1687" s="2" t="s">
        <v>2550</v>
      </c>
      <c r="B1687" s="8">
        <v>4.0999999999999996</v>
      </c>
      <c r="C1687" s="3">
        <v>1.6762129035686985E-4</v>
      </c>
      <c r="D1687" s="8">
        <v>432</v>
      </c>
      <c r="E1687" s="8">
        <v>4.0999999999999996</v>
      </c>
      <c r="F1687" s="8">
        <v>213768</v>
      </c>
    </row>
    <row r="1688" spans="1:6" x14ac:dyDescent="0.45">
      <c r="A1688" s="2" t="s">
        <v>1047</v>
      </c>
      <c r="B1688" s="8">
        <v>4.0999999999999996</v>
      </c>
      <c r="C1688" s="3">
        <v>1.6762129035686985E-4</v>
      </c>
      <c r="D1688" s="8">
        <v>432</v>
      </c>
      <c r="E1688" s="8">
        <v>4.0999999999999996</v>
      </c>
      <c r="F1688" s="8">
        <v>-13568780</v>
      </c>
    </row>
    <row r="1689" spans="1:6" x14ac:dyDescent="0.45">
      <c r="A1689" s="2" t="s">
        <v>1389</v>
      </c>
      <c r="B1689" s="8">
        <v>4.0999999999999996</v>
      </c>
      <c r="C1689" s="3">
        <v>1.6762129035686985E-4</v>
      </c>
      <c r="D1689" s="8">
        <v>432</v>
      </c>
      <c r="E1689" s="8">
        <v>4.0999999999999996</v>
      </c>
      <c r="F1689" s="8">
        <v>-19345223</v>
      </c>
    </row>
    <row r="1690" spans="1:6" x14ac:dyDescent="0.45">
      <c r="A1690" s="2" t="s">
        <v>1686</v>
      </c>
      <c r="B1690" s="8">
        <v>4.0999999999999996</v>
      </c>
      <c r="C1690" s="3">
        <v>1.6762129035686985E-4</v>
      </c>
      <c r="D1690" s="8">
        <v>432</v>
      </c>
      <c r="E1690" s="8">
        <v>4.0999999999999996</v>
      </c>
      <c r="F1690" s="8">
        <v>15259652</v>
      </c>
    </row>
    <row r="1691" spans="1:6" x14ac:dyDescent="0.45">
      <c r="A1691" s="2" t="s">
        <v>1775</v>
      </c>
      <c r="B1691" s="8">
        <v>4.0999999999999996</v>
      </c>
      <c r="C1691" s="3">
        <v>3.3524258071373971E-4</v>
      </c>
      <c r="D1691" s="8">
        <v>391</v>
      </c>
      <c r="E1691" s="8">
        <v>8.1999999999999993</v>
      </c>
      <c r="F1691" s="8">
        <v>37531602</v>
      </c>
    </row>
    <row r="1692" spans="1:6" x14ac:dyDescent="0.45">
      <c r="A1692" s="2" t="s">
        <v>986</v>
      </c>
      <c r="B1692" s="8">
        <v>4.0999999999999996</v>
      </c>
      <c r="C1692" s="3">
        <v>1.6762129035686985E-4</v>
      </c>
      <c r="D1692" s="8">
        <v>432</v>
      </c>
      <c r="E1692" s="8">
        <v>4.0999999999999996</v>
      </c>
      <c r="F1692" s="8">
        <v>126147885</v>
      </c>
    </row>
    <row r="1693" spans="1:6" x14ac:dyDescent="0.45">
      <c r="A1693" s="2" t="s">
        <v>1631</v>
      </c>
      <c r="B1693" s="8">
        <v>4.0999999999999996</v>
      </c>
      <c r="C1693" s="3">
        <v>1.6762129035686985E-4</v>
      </c>
      <c r="D1693" s="8">
        <v>432</v>
      </c>
      <c r="E1693" s="8">
        <v>4.0999999999999996</v>
      </c>
      <c r="F1693" s="8">
        <v>-12069202</v>
      </c>
    </row>
    <row r="1694" spans="1:6" x14ac:dyDescent="0.45">
      <c r="A1694" s="2" t="s">
        <v>972</v>
      </c>
      <c r="B1694" s="8">
        <v>4</v>
      </c>
      <c r="C1694" s="3">
        <v>1.6353296620182428E-4</v>
      </c>
      <c r="D1694" s="8">
        <v>433</v>
      </c>
      <c r="E1694" s="8">
        <v>4</v>
      </c>
      <c r="F1694" s="8">
        <v>-21084535</v>
      </c>
    </row>
    <row r="1695" spans="1:6" x14ac:dyDescent="0.45">
      <c r="A1695" s="2" t="s">
        <v>2200</v>
      </c>
      <c r="B1695" s="8">
        <v>4</v>
      </c>
      <c r="C1695" s="3">
        <v>1.6353296620182428E-4</v>
      </c>
      <c r="D1695" s="8">
        <v>433</v>
      </c>
      <c r="E1695" s="8">
        <v>4</v>
      </c>
      <c r="F1695" s="8">
        <v>10152879</v>
      </c>
    </row>
    <row r="1696" spans="1:6" x14ac:dyDescent="0.45">
      <c r="A1696" s="2" t="s">
        <v>1030</v>
      </c>
      <c r="B1696" s="8">
        <v>4</v>
      </c>
      <c r="C1696" s="3">
        <v>1.6353296620182428E-4</v>
      </c>
      <c r="D1696" s="8">
        <v>433</v>
      </c>
      <c r="E1696" s="8">
        <v>4</v>
      </c>
      <c r="F1696" s="8">
        <v>-18823678</v>
      </c>
    </row>
    <row r="1697" spans="1:6" x14ac:dyDescent="0.45">
      <c r="A1697" s="2" t="s">
        <v>1694</v>
      </c>
      <c r="B1697" s="8">
        <v>4</v>
      </c>
      <c r="C1697" s="3">
        <v>1.6353296620182428E-4</v>
      </c>
      <c r="D1697" s="8">
        <v>433</v>
      </c>
      <c r="E1697" s="8">
        <v>4</v>
      </c>
      <c r="F1697" s="8">
        <v>11421314</v>
      </c>
    </row>
    <row r="1698" spans="1:6" x14ac:dyDescent="0.45">
      <c r="A1698" s="2" t="s">
        <v>2043</v>
      </c>
      <c r="B1698" s="8">
        <v>4</v>
      </c>
      <c r="C1698" s="3">
        <v>1.6353296620182428E-4</v>
      </c>
      <c r="D1698" s="8">
        <v>433</v>
      </c>
      <c r="E1698" s="8">
        <v>4</v>
      </c>
      <c r="F1698" s="8">
        <v>8818967</v>
      </c>
    </row>
    <row r="1699" spans="1:6" x14ac:dyDescent="0.45">
      <c r="A1699" s="2" t="s">
        <v>1508</v>
      </c>
      <c r="B1699" s="8">
        <v>4</v>
      </c>
      <c r="C1699" s="3">
        <v>1.6353296620182428E-4</v>
      </c>
      <c r="D1699" s="8">
        <v>433</v>
      </c>
      <c r="E1699" s="8">
        <v>4</v>
      </c>
      <c r="F1699" s="8">
        <v>-18011004</v>
      </c>
    </row>
    <row r="1700" spans="1:6" x14ac:dyDescent="0.45">
      <c r="A1700" s="2" t="s">
        <v>2307</v>
      </c>
      <c r="B1700" s="8">
        <v>3.9</v>
      </c>
      <c r="C1700" s="3">
        <v>1.5944464204677866E-4</v>
      </c>
      <c r="D1700" s="8">
        <v>434</v>
      </c>
      <c r="E1700" s="8">
        <v>3.9</v>
      </c>
      <c r="F1700" s="8">
        <v>-2271261</v>
      </c>
    </row>
    <row r="1701" spans="1:6" x14ac:dyDescent="0.45">
      <c r="A1701" s="2" t="s">
        <v>1431</v>
      </c>
      <c r="B1701" s="8">
        <v>3.9</v>
      </c>
      <c r="C1701" s="3">
        <v>1.5944464204677866E-4</v>
      </c>
      <c r="D1701" s="8">
        <v>434</v>
      </c>
      <c r="E1701" s="8">
        <v>3.9</v>
      </c>
      <c r="F1701" s="8">
        <v>-12803790</v>
      </c>
    </row>
    <row r="1702" spans="1:6" x14ac:dyDescent="0.45">
      <c r="A1702" s="2" t="s">
        <v>1482</v>
      </c>
      <c r="B1702" s="8">
        <v>3.9</v>
      </c>
      <c r="C1702" s="3">
        <v>1.5944464204677866E-4</v>
      </c>
      <c r="D1702" s="8">
        <v>434</v>
      </c>
      <c r="E1702" s="8">
        <v>3.9</v>
      </c>
      <c r="F1702" s="8">
        <v>-123471</v>
      </c>
    </row>
    <row r="1703" spans="1:6" x14ac:dyDescent="0.45">
      <c r="A1703" s="2" t="s">
        <v>2233</v>
      </c>
      <c r="B1703" s="8">
        <v>3.9</v>
      </c>
      <c r="C1703" s="3">
        <v>1.5944464204677866E-4</v>
      </c>
      <c r="D1703" s="8">
        <v>434</v>
      </c>
      <c r="E1703" s="8">
        <v>3.9</v>
      </c>
      <c r="F1703" s="8">
        <v>6805534</v>
      </c>
    </row>
    <row r="1704" spans="1:6" x14ac:dyDescent="0.45">
      <c r="A1704" s="2" t="s">
        <v>1481</v>
      </c>
      <c r="B1704" s="8">
        <v>3.9</v>
      </c>
      <c r="C1704" s="3">
        <v>1.5944464204677866E-4</v>
      </c>
      <c r="D1704" s="8">
        <v>434</v>
      </c>
      <c r="E1704" s="8">
        <v>3.9</v>
      </c>
      <c r="F1704" s="8">
        <v>23818159</v>
      </c>
    </row>
    <row r="1705" spans="1:6" x14ac:dyDescent="0.45">
      <c r="A1705" s="2" t="s">
        <v>1764</v>
      </c>
      <c r="B1705" s="8">
        <v>3.9</v>
      </c>
      <c r="C1705" s="3">
        <v>1.5944464204677866E-4</v>
      </c>
      <c r="D1705" s="8">
        <v>434</v>
      </c>
      <c r="E1705" s="8">
        <v>3.9</v>
      </c>
      <c r="F1705" s="8">
        <v>-10899350</v>
      </c>
    </row>
    <row r="1706" spans="1:6" x14ac:dyDescent="0.45">
      <c r="A1706" s="2" t="s">
        <v>1958</v>
      </c>
      <c r="B1706" s="8">
        <v>3.9</v>
      </c>
      <c r="C1706" s="3">
        <v>1.5944464204677866E-4</v>
      </c>
      <c r="D1706" s="8">
        <v>434</v>
      </c>
      <c r="E1706" s="8">
        <v>3.9</v>
      </c>
      <c r="F1706" s="8">
        <v>-9994439</v>
      </c>
    </row>
    <row r="1707" spans="1:6" x14ac:dyDescent="0.45">
      <c r="A1707" s="2" t="s">
        <v>1260</v>
      </c>
      <c r="B1707" s="8">
        <v>3.9</v>
      </c>
      <c r="C1707" s="3">
        <v>1.5944464204677866E-4</v>
      </c>
      <c r="D1707" s="8">
        <v>434</v>
      </c>
      <c r="E1707" s="8">
        <v>3.9</v>
      </c>
      <c r="F1707" s="8">
        <v>-19691019</v>
      </c>
    </row>
    <row r="1708" spans="1:6" x14ac:dyDescent="0.45">
      <c r="A1708" s="2" t="s">
        <v>298</v>
      </c>
      <c r="B1708" s="8">
        <v>3.8</v>
      </c>
      <c r="C1708" s="3">
        <v>1.5535631789173306E-4</v>
      </c>
      <c r="D1708" s="8">
        <v>435</v>
      </c>
      <c r="E1708" s="8">
        <v>3.8</v>
      </c>
      <c r="F1708" s="8">
        <v>-8553105</v>
      </c>
    </row>
    <row r="1709" spans="1:6" x14ac:dyDescent="0.45">
      <c r="A1709" s="2" t="s">
        <v>2144</v>
      </c>
      <c r="B1709" s="8">
        <v>3.8</v>
      </c>
      <c r="C1709" s="3">
        <v>1.5535631789173306E-4</v>
      </c>
      <c r="D1709" s="8">
        <v>435</v>
      </c>
      <c r="E1709" s="8">
        <v>3.8</v>
      </c>
      <c r="F1709" s="8">
        <v>8350177</v>
      </c>
    </row>
    <row r="1710" spans="1:6" x14ac:dyDescent="0.45">
      <c r="A1710" s="2" t="s">
        <v>658</v>
      </c>
      <c r="B1710" s="8">
        <v>3.8</v>
      </c>
      <c r="C1710" s="3">
        <v>1.5535631789173306E-4</v>
      </c>
      <c r="D1710" s="8">
        <v>435</v>
      </c>
      <c r="E1710" s="8">
        <v>3.8</v>
      </c>
      <c r="F1710" s="8">
        <v>-29821223</v>
      </c>
    </row>
    <row r="1711" spans="1:6" x14ac:dyDescent="0.45">
      <c r="A1711" s="2" t="s">
        <v>2106</v>
      </c>
      <c r="B1711" s="8">
        <v>3.8</v>
      </c>
      <c r="C1711" s="3">
        <v>1.5535631789173306E-4</v>
      </c>
      <c r="D1711" s="8">
        <v>435</v>
      </c>
      <c r="E1711" s="8">
        <v>3.8</v>
      </c>
      <c r="F1711" s="8">
        <v>-5130675</v>
      </c>
    </row>
    <row r="1712" spans="1:6" x14ac:dyDescent="0.45">
      <c r="A1712" s="2" t="s">
        <v>1120</v>
      </c>
      <c r="B1712" s="8">
        <v>3.8</v>
      </c>
      <c r="C1712" s="3">
        <v>1.5535631789173306E-4</v>
      </c>
      <c r="D1712" s="8">
        <v>435</v>
      </c>
      <c r="E1712" s="8">
        <v>3.8</v>
      </c>
      <c r="F1712" s="8">
        <v>-1576479</v>
      </c>
    </row>
    <row r="1713" spans="1:6" x14ac:dyDescent="0.45">
      <c r="A1713" s="2" t="s">
        <v>350</v>
      </c>
      <c r="B1713" s="8">
        <v>3.7</v>
      </c>
      <c r="C1713" s="3">
        <v>3.0253598747337492E-4</v>
      </c>
      <c r="D1713" s="8">
        <v>399</v>
      </c>
      <c r="E1713" s="8">
        <v>7.4</v>
      </c>
      <c r="F1713" s="8">
        <v>-33614203</v>
      </c>
    </row>
    <row r="1714" spans="1:6" x14ac:dyDescent="0.45">
      <c r="A1714" s="2" t="s">
        <v>1556</v>
      </c>
      <c r="B1714" s="8">
        <v>3.6</v>
      </c>
      <c r="C1714" s="3">
        <v>1.4717966958164186E-4</v>
      </c>
      <c r="D1714" s="8">
        <v>436</v>
      </c>
      <c r="E1714" s="8">
        <v>3.6</v>
      </c>
      <c r="F1714" s="8">
        <v>-3088667</v>
      </c>
    </row>
    <row r="1715" spans="1:6" x14ac:dyDescent="0.45">
      <c r="A1715" s="2" t="s">
        <v>2422</v>
      </c>
      <c r="B1715" s="8">
        <v>3.6</v>
      </c>
      <c r="C1715" s="3">
        <v>1.4717966958164186E-4</v>
      </c>
      <c r="D1715" s="8">
        <v>436</v>
      </c>
      <c r="E1715" s="8">
        <v>3.6</v>
      </c>
      <c r="F1715" s="8">
        <v>-571465</v>
      </c>
    </row>
    <row r="1716" spans="1:6" x14ac:dyDescent="0.45">
      <c r="A1716" s="2" t="s">
        <v>1180</v>
      </c>
      <c r="B1716" s="8">
        <v>3.6</v>
      </c>
      <c r="C1716" s="3">
        <v>2.9435933916328373E-4</v>
      </c>
      <c r="D1716" s="8">
        <v>401</v>
      </c>
      <c r="E1716" s="8">
        <v>7.2</v>
      </c>
      <c r="F1716" s="8">
        <v>-37280030</v>
      </c>
    </row>
    <row r="1717" spans="1:6" x14ac:dyDescent="0.45">
      <c r="A1717" s="2" t="s">
        <v>2070</v>
      </c>
      <c r="B1717" s="8">
        <v>3.6</v>
      </c>
      <c r="C1717" s="3">
        <v>1.4717966958164186E-4</v>
      </c>
      <c r="D1717" s="8">
        <v>436</v>
      </c>
      <c r="E1717" s="8">
        <v>3.6</v>
      </c>
      <c r="F1717" s="8">
        <v>3649779</v>
      </c>
    </row>
    <row r="1718" spans="1:6" x14ac:dyDescent="0.45">
      <c r="A1718" s="2" t="s">
        <v>604</v>
      </c>
      <c r="B1718" s="8">
        <v>3.6</v>
      </c>
      <c r="C1718" s="3">
        <v>1.4717966958164186E-4</v>
      </c>
      <c r="D1718" s="8">
        <v>436</v>
      </c>
      <c r="E1718" s="8">
        <v>3.6</v>
      </c>
      <c r="F1718" s="8">
        <v>-55705158</v>
      </c>
    </row>
    <row r="1719" spans="1:6" x14ac:dyDescent="0.45">
      <c r="A1719" s="2" t="s">
        <v>1623</v>
      </c>
      <c r="B1719" s="8">
        <v>3.6</v>
      </c>
      <c r="C1719" s="3">
        <v>1.4717966958164186E-4</v>
      </c>
      <c r="D1719" s="8">
        <v>436</v>
      </c>
      <c r="E1719" s="8">
        <v>3.6</v>
      </c>
      <c r="F1719" s="8">
        <v>-1318980</v>
      </c>
    </row>
    <row r="1720" spans="1:6" x14ac:dyDescent="0.45">
      <c r="A1720" s="2" t="s">
        <v>1527</v>
      </c>
      <c r="B1720" s="8">
        <v>3.5333333333333337</v>
      </c>
      <c r="C1720" s="3">
        <v>4.3336236043483439E-4</v>
      </c>
      <c r="D1720" s="8">
        <v>371</v>
      </c>
      <c r="E1720" s="8">
        <v>10.600000000000001</v>
      </c>
      <c r="F1720" s="8">
        <v>99751281</v>
      </c>
    </row>
    <row r="1721" spans="1:6" x14ac:dyDescent="0.45">
      <c r="A1721" s="2" t="s">
        <v>1993</v>
      </c>
      <c r="B1721" s="8">
        <v>3.5</v>
      </c>
      <c r="C1721" s="3">
        <v>1.4309134542659624E-4</v>
      </c>
      <c r="D1721" s="8">
        <v>437</v>
      </c>
      <c r="E1721" s="8">
        <v>3.5</v>
      </c>
      <c r="F1721" s="8">
        <v>32066497</v>
      </c>
    </row>
    <row r="1722" spans="1:6" x14ac:dyDescent="0.45">
      <c r="A1722" s="2" t="s">
        <v>1954</v>
      </c>
      <c r="B1722" s="8">
        <v>3.5</v>
      </c>
      <c r="C1722" s="3">
        <v>1.4309134542659624E-4</v>
      </c>
      <c r="D1722" s="8">
        <v>437</v>
      </c>
      <c r="E1722" s="8">
        <v>3.5</v>
      </c>
      <c r="F1722" s="8">
        <v>-9984553</v>
      </c>
    </row>
    <row r="1723" spans="1:6" x14ac:dyDescent="0.45">
      <c r="A1723" s="2" t="s">
        <v>1353</v>
      </c>
      <c r="B1723" s="8">
        <v>3.5</v>
      </c>
      <c r="C1723" s="3">
        <v>1.4309134542659624E-4</v>
      </c>
      <c r="D1723" s="8">
        <v>437</v>
      </c>
      <c r="E1723" s="8">
        <v>3.5</v>
      </c>
      <c r="F1723" s="8">
        <v>615792</v>
      </c>
    </row>
    <row r="1724" spans="1:6" x14ac:dyDescent="0.45">
      <c r="A1724" s="2" t="s">
        <v>1590</v>
      </c>
      <c r="B1724" s="8">
        <v>3.5</v>
      </c>
      <c r="C1724" s="3">
        <v>1.4309134542659624E-4</v>
      </c>
      <c r="D1724" s="8">
        <v>437</v>
      </c>
      <c r="E1724" s="8">
        <v>3.5</v>
      </c>
      <c r="F1724" s="8">
        <v>-14666342</v>
      </c>
    </row>
    <row r="1725" spans="1:6" x14ac:dyDescent="0.45">
      <c r="A1725" s="2" t="s">
        <v>2038</v>
      </c>
      <c r="B1725" s="8">
        <v>3.5</v>
      </c>
      <c r="C1725" s="3">
        <v>1.4309134542659624E-4</v>
      </c>
      <c r="D1725" s="8">
        <v>437</v>
      </c>
      <c r="E1725" s="8">
        <v>3.5</v>
      </c>
      <c r="F1725" s="8">
        <v>5110552</v>
      </c>
    </row>
    <row r="1726" spans="1:6" x14ac:dyDescent="0.45">
      <c r="A1726" s="2" t="s">
        <v>2409</v>
      </c>
      <c r="B1726" s="8">
        <v>3.4</v>
      </c>
      <c r="C1726" s="3">
        <v>1.3900302127155064E-4</v>
      </c>
      <c r="D1726" s="8">
        <v>438</v>
      </c>
      <c r="E1726" s="8">
        <v>3.4</v>
      </c>
      <c r="F1726" s="8">
        <v>15773070</v>
      </c>
    </row>
    <row r="1727" spans="1:6" x14ac:dyDescent="0.45">
      <c r="A1727" s="2" t="s">
        <v>1230</v>
      </c>
      <c r="B1727" s="8">
        <v>3.4</v>
      </c>
      <c r="C1727" s="3">
        <v>1.3900302127155064E-4</v>
      </c>
      <c r="D1727" s="8">
        <v>438</v>
      </c>
      <c r="E1727" s="8">
        <v>3.4</v>
      </c>
      <c r="F1727" s="8">
        <v>7096584</v>
      </c>
    </row>
    <row r="1728" spans="1:6" x14ac:dyDescent="0.45">
      <c r="A1728" s="2" t="s">
        <v>1952</v>
      </c>
      <c r="B1728" s="8">
        <v>3.3</v>
      </c>
      <c r="C1728" s="3">
        <v>1.3491469711650501E-4</v>
      </c>
      <c r="D1728" s="8">
        <v>439</v>
      </c>
      <c r="E1728" s="8">
        <v>3.3</v>
      </c>
      <c r="F1728" s="8">
        <v>-6073753</v>
      </c>
    </row>
    <row r="1729" spans="1:6" x14ac:dyDescent="0.45">
      <c r="A1729" s="2" t="s">
        <v>2389</v>
      </c>
      <c r="B1729" s="8">
        <v>3.3</v>
      </c>
      <c r="C1729" s="3">
        <v>1.3491469711650501E-4</v>
      </c>
      <c r="D1729" s="8">
        <v>439</v>
      </c>
      <c r="E1729" s="8">
        <v>3.3</v>
      </c>
      <c r="F1729" s="8">
        <v>-1399642</v>
      </c>
    </row>
    <row r="1730" spans="1:6" x14ac:dyDescent="0.45">
      <c r="A1730" s="2" t="s">
        <v>1351</v>
      </c>
      <c r="B1730" s="8">
        <v>3.3</v>
      </c>
      <c r="C1730" s="3">
        <v>1.3491469711650501E-4</v>
      </c>
      <c r="D1730" s="8">
        <v>439</v>
      </c>
      <c r="E1730" s="8">
        <v>3.3</v>
      </c>
      <c r="F1730" s="8">
        <v>4247405</v>
      </c>
    </row>
    <row r="1731" spans="1:6" x14ac:dyDescent="0.45">
      <c r="A1731" s="2" t="s">
        <v>2330</v>
      </c>
      <c r="B1731" s="8">
        <v>3.3</v>
      </c>
      <c r="C1731" s="3">
        <v>1.3491469711650501E-4</v>
      </c>
      <c r="D1731" s="8">
        <v>439</v>
      </c>
      <c r="E1731" s="8">
        <v>3.3</v>
      </c>
      <c r="F1731" s="8">
        <v>-901776</v>
      </c>
    </row>
    <row r="1732" spans="1:6" x14ac:dyDescent="0.45">
      <c r="A1732" s="2" t="s">
        <v>1366</v>
      </c>
      <c r="B1732" s="8">
        <v>3.3</v>
      </c>
      <c r="C1732" s="3">
        <v>2.6982939423301003E-4</v>
      </c>
      <c r="D1732" s="8">
        <v>407</v>
      </c>
      <c r="E1732" s="8">
        <v>6.6</v>
      </c>
      <c r="F1732" s="8">
        <v>1055845</v>
      </c>
    </row>
    <row r="1733" spans="1:6" x14ac:dyDescent="0.45">
      <c r="A1733" s="2" t="s">
        <v>2172</v>
      </c>
      <c r="B1733" s="8">
        <v>3.3</v>
      </c>
      <c r="C1733" s="3">
        <v>1.3491469711650501E-4</v>
      </c>
      <c r="D1733" s="8">
        <v>439</v>
      </c>
      <c r="E1733" s="8">
        <v>3.3</v>
      </c>
      <c r="F1733" s="8">
        <v>-4983934</v>
      </c>
    </row>
    <row r="1734" spans="1:6" x14ac:dyDescent="0.45">
      <c r="A1734" s="2" t="s">
        <v>1640</v>
      </c>
      <c r="B1734" s="8">
        <v>3.3</v>
      </c>
      <c r="C1734" s="3">
        <v>1.3491469711650501E-4</v>
      </c>
      <c r="D1734" s="8">
        <v>439</v>
      </c>
      <c r="E1734" s="8">
        <v>3.3</v>
      </c>
      <c r="F1734" s="8">
        <v>24363530</v>
      </c>
    </row>
    <row r="1735" spans="1:6" x14ac:dyDescent="0.45">
      <c r="A1735" s="2" t="s">
        <v>343</v>
      </c>
      <c r="B1735" s="8">
        <v>3.3</v>
      </c>
      <c r="C1735" s="3">
        <v>1.3491469711650501E-4</v>
      </c>
      <c r="D1735" s="8">
        <v>439</v>
      </c>
      <c r="E1735" s="8">
        <v>3.3</v>
      </c>
      <c r="F1735" s="8">
        <v>-59801290</v>
      </c>
    </row>
    <row r="1736" spans="1:6" x14ac:dyDescent="0.45">
      <c r="A1736" s="2" t="s">
        <v>1940</v>
      </c>
      <c r="B1736" s="8">
        <v>3.3</v>
      </c>
      <c r="C1736" s="3">
        <v>1.3491469711650501E-4</v>
      </c>
      <c r="D1736" s="8">
        <v>439</v>
      </c>
      <c r="E1736" s="8">
        <v>3.3</v>
      </c>
      <c r="F1736" s="8">
        <v>-7668682</v>
      </c>
    </row>
    <row r="1737" spans="1:6" x14ac:dyDescent="0.45">
      <c r="A1737" s="2" t="s">
        <v>2261</v>
      </c>
      <c r="B1737" s="8">
        <v>3.2</v>
      </c>
      <c r="C1737" s="3">
        <v>1.3082637296145942E-4</v>
      </c>
      <c r="D1737" s="8">
        <v>440</v>
      </c>
      <c r="E1737" s="8">
        <v>3.2</v>
      </c>
      <c r="F1737" s="8">
        <v>4888703</v>
      </c>
    </row>
    <row r="1738" spans="1:6" x14ac:dyDescent="0.45">
      <c r="A1738" s="2" t="s">
        <v>2029</v>
      </c>
      <c r="B1738" s="8">
        <v>3.1</v>
      </c>
      <c r="C1738" s="3">
        <v>1.2673804880641382E-4</v>
      </c>
      <c r="D1738" s="8">
        <v>441</v>
      </c>
      <c r="E1738" s="8">
        <v>3.1</v>
      </c>
      <c r="F1738" s="8">
        <v>-3368360</v>
      </c>
    </row>
    <row r="1739" spans="1:6" x14ac:dyDescent="0.45">
      <c r="A1739" s="2" t="s">
        <v>1569</v>
      </c>
      <c r="B1739" s="8">
        <v>3.1</v>
      </c>
      <c r="C1739" s="3">
        <v>1.2673804880641382E-4</v>
      </c>
      <c r="D1739" s="8">
        <v>441</v>
      </c>
      <c r="E1739" s="8">
        <v>3.1</v>
      </c>
      <c r="F1739" s="8">
        <v>-2001718</v>
      </c>
    </row>
    <row r="1740" spans="1:6" x14ac:dyDescent="0.45">
      <c r="A1740" s="2" t="s">
        <v>1619</v>
      </c>
      <c r="B1740" s="8">
        <v>3.1</v>
      </c>
      <c r="C1740" s="3">
        <v>1.2673804880641382E-4</v>
      </c>
      <c r="D1740" s="8">
        <v>441</v>
      </c>
      <c r="E1740" s="8">
        <v>3.1</v>
      </c>
      <c r="F1740" s="8">
        <v>11655665</v>
      </c>
    </row>
    <row r="1741" spans="1:6" x14ac:dyDescent="0.45">
      <c r="A1741" s="2" t="s">
        <v>1626</v>
      </c>
      <c r="B1741" s="8">
        <v>3</v>
      </c>
      <c r="C1741" s="3">
        <v>1.2264972465136819E-4</v>
      </c>
      <c r="D1741" s="8">
        <v>442</v>
      </c>
      <c r="E1741" s="8">
        <v>3</v>
      </c>
      <c r="F1741" s="8">
        <v>-14684317</v>
      </c>
    </row>
    <row r="1742" spans="1:6" x14ac:dyDescent="0.45">
      <c r="A1742" s="2" t="s">
        <v>2260</v>
      </c>
      <c r="B1742" s="8">
        <v>3</v>
      </c>
      <c r="C1742" s="3">
        <v>1.2264972465136819E-4</v>
      </c>
      <c r="D1742" s="8">
        <v>442</v>
      </c>
      <c r="E1742" s="8">
        <v>3</v>
      </c>
      <c r="F1742" s="8">
        <v>4059537</v>
      </c>
    </row>
    <row r="1743" spans="1:6" x14ac:dyDescent="0.45">
      <c r="A1743" s="2" t="s">
        <v>737</v>
      </c>
      <c r="B1743" s="8">
        <v>3</v>
      </c>
      <c r="C1743" s="3">
        <v>3.679491739541046E-4</v>
      </c>
      <c r="D1743" s="8">
        <v>385</v>
      </c>
      <c r="E1743" s="8">
        <v>9</v>
      </c>
      <c r="F1743" s="8">
        <v>-93782228</v>
      </c>
    </row>
    <row r="1744" spans="1:6" x14ac:dyDescent="0.45">
      <c r="A1744" s="2" t="s">
        <v>2088</v>
      </c>
      <c r="B1744" s="8">
        <v>2.9</v>
      </c>
      <c r="C1744" s="3">
        <v>1.1856140049632259E-4</v>
      </c>
      <c r="D1744" s="8">
        <v>443</v>
      </c>
      <c r="E1744" s="8">
        <v>2.9</v>
      </c>
      <c r="F1744" s="8">
        <v>7235267</v>
      </c>
    </row>
    <row r="1745" spans="1:6" x14ac:dyDescent="0.45">
      <c r="A1745" s="2" t="s">
        <v>1529</v>
      </c>
      <c r="B1745" s="8">
        <v>2.8</v>
      </c>
      <c r="C1745" s="3">
        <v>1.1447307634127698E-4</v>
      </c>
      <c r="D1745" s="8">
        <v>444</v>
      </c>
      <c r="E1745" s="8">
        <v>2.8</v>
      </c>
      <c r="F1745" s="8">
        <v>-12617007</v>
      </c>
    </row>
    <row r="1746" spans="1:6" x14ac:dyDescent="0.45">
      <c r="A1746" s="2" t="s">
        <v>1413</v>
      </c>
      <c r="B1746" s="8">
        <v>2.8</v>
      </c>
      <c r="C1746" s="3">
        <v>1.1447307634127698E-4</v>
      </c>
      <c r="D1746" s="8">
        <v>444</v>
      </c>
      <c r="E1746" s="8">
        <v>2.8</v>
      </c>
      <c r="F1746" s="8">
        <v>-2236987</v>
      </c>
    </row>
    <row r="1747" spans="1:6" x14ac:dyDescent="0.45">
      <c r="A1747" s="2" t="s">
        <v>1658</v>
      </c>
      <c r="B1747" s="8">
        <v>2.8</v>
      </c>
      <c r="C1747" s="3">
        <v>1.1447307634127698E-4</v>
      </c>
      <c r="D1747" s="8">
        <v>444</v>
      </c>
      <c r="E1747" s="8">
        <v>2.8</v>
      </c>
      <c r="F1747" s="8">
        <v>-14313571</v>
      </c>
    </row>
    <row r="1748" spans="1:6" x14ac:dyDescent="0.45">
      <c r="A1748" s="2" t="s">
        <v>1715</v>
      </c>
      <c r="B1748" s="8">
        <v>2.8</v>
      </c>
      <c r="C1748" s="3">
        <v>1.1447307634127698E-4</v>
      </c>
      <c r="D1748" s="8">
        <v>444</v>
      </c>
      <c r="E1748" s="8">
        <v>2.8</v>
      </c>
      <c r="F1748" s="8">
        <v>-3855482</v>
      </c>
    </row>
    <row r="1749" spans="1:6" x14ac:dyDescent="0.45">
      <c r="A1749" s="2" t="s">
        <v>1463</v>
      </c>
      <c r="B1749" s="8">
        <v>2.7</v>
      </c>
      <c r="C1749" s="3">
        <v>1.103847521862314E-4</v>
      </c>
      <c r="D1749" s="8">
        <v>445</v>
      </c>
      <c r="E1749" s="8">
        <v>2.7</v>
      </c>
      <c r="F1749" s="8">
        <v>28546578</v>
      </c>
    </row>
    <row r="1750" spans="1:6" x14ac:dyDescent="0.45">
      <c r="A1750" s="2" t="s">
        <v>2205</v>
      </c>
      <c r="B1750" s="8">
        <v>2.7</v>
      </c>
      <c r="C1750" s="3">
        <v>1.103847521862314E-4</v>
      </c>
      <c r="D1750" s="8">
        <v>445</v>
      </c>
      <c r="E1750" s="8">
        <v>2.7</v>
      </c>
      <c r="F1750" s="8">
        <v>-4286998</v>
      </c>
    </row>
    <row r="1751" spans="1:6" x14ac:dyDescent="0.45">
      <c r="A1751" s="2" t="s">
        <v>1220</v>
      </c>
      <c r="B1751" s="8">
        <v>2.5999999999999996</v>
      </c>
      <c r="C1751" s="3">
        <v>4.2518571212474303E-4</v>
      </c>
      <c r="D1751" s="8">
        <v>375</v>
      </c>
      <c r="E1751" s="8">
        <v>10.399999999999999</v>
      </c>
      <c r="F1751" s="8">
        <v>33803031</v>
      </c>
    </row>
    <row r="1752" spans="1:6" x14ac:dyDescent="0.45">
      <c r="A1752" s="2" t="s">
        <v>502</v>
      </c>
      <c r="B1752" s="8">
        <v>2.4</v>
      </c>
      <c r="C1752" s="3">
        <v>9.8119779721094562E-5</v>
      </c>
      <c r="D1752" s="8">
        <v>446</v>
      </c>
      <c r="E1752" s="8">
        <v>2.4</v>
      </c>
      <c r="F1752" s="8">
        <v>-22528315</v>
      </c>
    </row>
    <row r="1753" spans="1:6" x14ac:dyDescent="0.45">
      <c r="A1753" s="2" t="s">
        <v>2055</v>
      </c>
      <c r="B1753" s="8">
        <v>2.2999999999999998</v>
      </c>
      <c r="C1753" s="3">
        <v>9.403145556604895E-5</v>
      </c>
      <c r="D1753" s="8">
        <v>447</v>
      </c>
      <c r="E1753" s="8">
        <v>2.2999999999999998</v>
      </c>
      <c r="F1753" s="8">
        <v>-9693285</v>
      </c>
    </row>
    <row r="1754" spans="1:6" x14ac:dyDescent="0.45">
      <c r="A1754" s="2" t="s">
        <v>1609</v>
      </c>
      <c r="B1754" s="8">
        <v>2.1</v>
      </c>
      <c r="C1754" s="3">
        <v>8.5854807255957753E-5</v>
      </c>
      <c r="D1754" s="8">
        <v>448</v>
      </c>
      <c r="E1754" s="8">
        <v>2.1</v>
      </c>
      <c r="F1754" s="8">
        <v>-17726628</v>
      </c>
    </row>
    <row r="1755" spans="1:6" x14ac:dyDescent="0.45">
      <c r="A1755" s="2" t="s">
        <v>6344</v>
      </c>
      <c r="B1755" s="8">
        <v>6.4623249669748981</v>
      </c>
      <c r="C1755" s="3">
        <v>1</v>
      </c>
      <c r="D1755" s="8"/>
      <c r="E1755" s="8">
        <v>24459.899999999991</v>
      </c>
      <c r="F1755" s="8">
        <v>33018222137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3789"/>
  <sheetViews>
    <sheetView workbookViewId="0">
      <selection activeCell="A4" sqref="A4"/>
    </sheetView>
  </sheetViews>
  <sheetFormatPr defaultRowHeight="14.25" x14ac:dyDescent="0.45"/>
  <cols>
    <col min="1" max="1" width="68.9296875" bestFit="1" customWidth="1"/>
    <col min="2" max="2" width="11.33203125" bestFit="1" customWidth="1"/>
    <col min="3" max="3" width="11.3984375" bestFit="1" customWidth="1"/>
    <col min="5" max="5" width="17.73046875" customWidth="1"/>
  </cols>
  <sheetData>
    <row r="3" spans="1:5" x14ac:dyDescent="0.45">
      <c r="A3" s="1" t="s">
        <v>6343</v>
      </c>
      <c r="B3" t="s">
        <v>6356</v>
      </c>
    </row>
    <row r="4" spans="1:5" x14ac:dyDescent="0.45">
      <c r="A4" s="2" t="s">
        <v>2583</v>
      </c>
      <c r="B4">
        <v>523505847</v>
      </c>
    </row>
    <row r="5" spans="1:5" x14ac:dyDescent="0.45">
      <c r="A5" s="2" t="s">
        <v>2676</v>
      </c>
      <c r="B5">
        <v>502177271</v>
      </c>
    </row>
    <row r="6" spans="1:5" x14ac:dyDescent="0.45">
      <c r="A6" s="2" t="s">
        <v>2600</v>
      </c>
      <c r="B6">
        <v>458672302</v>
      </c>
    </row>
    <row r="7" spans="1:5" x14ac:dyDescent="0.45">
      <c r="A7" s="2" t="s">
        <v>5247</v>
      </c>
      <c r="B7">
        <v>449935665</v>
      </c>
    </row>
    <row r="8" spans="1:5" x14ac:dyDescent="0.45">
      <c r="A8" s="2" t="s">
        <v>5284</v>
      </c>
      <c r="B8">
        <v>424449459</v>
      </c>
      <c r="D8" s="2" t="s">
        <v>2583</v>
      </c>
      <c r="E8">
        <v>523505847</v>
      </c>
    </row>
    <row r="9" spans="1:5" x14ac:dyDescent="0.45">
      <c r="A9" s="2" t="s">
        <v>2590</v>
      </c>
      <c r="B9">
        <v>403279547</v>
      </c>
      <c r="D9" s="2" t="s">
        <v>2676</v>
      </c>
      <c r="E9">
        <v>502177271</v>
      </c>
    </row>
    <row r="10" spans="1:5" x14ac:dyDescent="0.45">
      <c r="A10" s="2" t="s">
        <v>3582</v>
      </c>
      <c r="B10">
        <v>377783777</v>
      </c>
      <c r="D10" s="2" t="s">
        <v>2600</v>
      </c>
      <c r="E10">
        <v>458672302</v>
      </c>
    </row>
    <row r="11" spans="1:5" x14ac:dyDescent="0.45">
      <c r="A11" s="2" t="s">
        <v>2810</v>
      </c>
      <c r="B11">
        <v>359544677</v>
      </c>
      <c r="D11" s="2" t="s">
        <v>5247</v>
      </c>
      <c r="E11">
        <v>449935665</v>
      </c>
    </row>
    <row r="12" spans="1:5" x14ac:dyDescent="0.45">
      <c r="A12" s="2" t="s">
        <v>2629</v>
      </c>
      <c r="B12">
        <v>348316061</v>
      </c>
      <c r="D12" s="2" t="s">
        <v>5284</v>
      </c>
      <c r="E12">
        <v>424449459</v>
      </c>
    </row>
    <row r="13" spans="1:5" x14ac:dyDescent="0.45">
      <c r="A13" s="2" t="s">
        <v>3052</v>
      </c>
      <c r="B13">
        <v>329999255</v>
      </c>
      <c r="D13" s="2" t="s">
        <v>2590</v>
      </c>
      <c r="E13">
        <v>403279547</v>
      </c>
    </row>
    <row r="14" spans="1:5" x14ac:dyDescent="0.45">
      <c r="A14" s="2" t="s">
        <v>3345</v>
      </c>
      <c r="B14">
        <v>305024263</v>
      </c>
      <c r="D14" s="2" t="s">
        <v>3582</v>
      </c>
      <c r="E14">
        <v>377783777</v>
      </c>
    </row>
    <row r="15" spans="1:5" x14ac:dyDescent="0.45">
      <c r="A15" s="2" t="s">
        <v>2762</v>
      </c>
      <c r="B15">
        <v>294645577</v>
      </c>
      <c r="D15" s="2" t="s">
        <v>2810</v>
      </c>
      <c r="E15">
        <v>359544677</v>
      </c>
    </row>
    <row r="16" spans="1:5" x14ac:dyDescent="0.45">
      <c r="A16" s="2" t="s">
        <v>3233</v>
      </c>
      <c r="B16">
        <v>293784000</v>
      </c>
      <c r="D16" s="2" t="s">
        <v>2629</v>
      </c>
      <c r="E16">
        <v>348316061</v>
      </c>
    </row>
    <row r="17" spans="1:5" x14ac:dyDescent="0.45">
      <c r="A17" s="2" t="s">
        <v>3059</v>
      </c>
      <c r="B17">
        <v>292049635</v>
      </c>
      <c r="D17" s="2" t="s">
        <v>3052</v>
      </c>
      <c r="E17">
        <v>329999255</v>
      </c>
    </row>
    <row r="18" spans="1:5" x14ac:dyDescent="0.45">
      <c r="A18" s="2" t="s">
        <v>3340</v>
      </c>
      <c r="B18">
        <v>291323553</v>
      </c>
      <c r="D18" s="2" t="s">
        <v>3345</v>
      </c>
      <c r="E18">
        <v>305024263</v>
      </c>
    </row>
    <row r="19" spans="1:5" x14ac:dyDescent="0.45">
      <c r="A19" s="2" t="s">
        <v>2911</v>
      </c>
      <c r="B19">
        <v>286838870</v>
      </c>
      <c r="D19" s="2" t="s">
        <v>2762</v>
      </c>
      <c r="E19">
        <v>294645577</v>
      </c>
    </row>
    <row r="20" spans="1:5" x14ac:dyDescent="0.45">
      <c r="A20" s="2" t="s">
        <v>2713</v>
      </c>
      <c r="B20">
        <v>286471036</v>
      </c>
      <c r="D20" s="2" t="s">
        <v>3233</v>
      </c>
      <c r="E20">
        <v>293784000</v>
      </c>
    </row>
    <row r="21" spans="1:5" x14ac:dyDescent="0.45">
      <c r="A21" s="2" t="s">
        <v>2912</v>
      </c>
      <c r="B21">
        <v>283019252</v>
      </c>
      <c r="D21" s="2" t="s">
        <v>3059</v>
      </c>
      <c r="E21">
        <v>292049635</v>
      </c>
    </row>
    <row r="22" spans="1:5" x14ac:dyDescent="0.45">
      <c r="A22" s="2" t="s">
        <v>4012</v>
      </c>
      <c r="B22">
        <v>276625409</v>
      </c>
      <c r="D22" s="2" t="s">
        <v>3340</v>
      </c>
      <c r="E22">
        <v>291323553</v>
      </c>
    </row>
    <row r="23" spans="1:5" x14ac:dyDescent="0.45">
      <c r="A23" s="2" t="s">
        <v>3371</v>
      </c>
      <c r="B23">
        <v>274691196</v>
      </c>
      <c r="D23" s="2" t="s">
        <v>2911</v>
      </c>
      <c r="E23">
        <v>286838870</v>
      </c>
    </row>
    <row r="24" spans="1:5" x14ac:dyDescent="0.45">
      <c r="A24" s="2" t="s">
        <v>4742</v>
      </c>
      <c r="B24">
        <v>272158751</v>
      </c>
      <c r="D24" s="2" t="s">
        <v>2713</v>
      </c>
      <c r="E24">
        <v>286471036</v>
      </c>
    </row>
    <row r="25" spans="1:5" x14ac:dyDescent="0.45">
      <c r="A25" s="2" t="s">
        <v>4791</v>
      </c>
      <c r="B25">
        <v>267761243</v>
      </c>
      <c r="D25" s="2" t="s">
        <v>2912</v>
      </c>
      <c r="E25">
        <v>283019252</v>
      </c>
    </row>
    <row r="26" spans="1:5" x14ac:dyDescent="0.45">
      <c r="A26" s="2" t="s">
        <v>2815</v>
      </c>
      <c r="B26">
        <v>267262555</v>
      </c>
      <c r="D26" s="2" t="s">
        <v>4012</v>
      </c>
      <c r="E26">
        <v>276625409</v>
      </c>
    </row>
    <row r="27" spans="1:5" x14ac:dyDescent="0.45">
      <c r="A27" s="2" t="s">
        <v>2741</v>
      </c>
      <c r="B27">
        <v>264706375</v>
      </c>
      <c r="D27" s="2" t="s">
        <v>3371</v>
      </c>
      <c r="E27">
        <v>274691196</v>
      </c>
    </row>
    <row r="28" spans="1:5" x14ac:dyDescent="0.45">
      <c r="A28" s="2" t="s">
        <v>3102</v>
      </c>
      <c r="B28">
        <v>262029560</v>
      </c>
    </row>
    <row r="29" spans="1:5" x14ac:dyDescent="0.45">
      <c r="A29" s="2" t="s">
        <v>3697</v>
      </c>
      <c r="B29">
        <v>253501675</v>
      </c>
    </row>
    <row r="30" spans="1:5" x14ac:dyDescent="0.45">
      <c r="A30" s="2" t="s">
        <v>5463</v>
      </c>
      <c r="B30">
        <v>252000000</v>
      </c>
    </row>
    <row r="31" spans="1:5" x14ac:dyDescent="0.45">
      <c r="A31" s="2" t="s">
        <v>2691</v>
      </c>
      <c r="B31">
        <v>250736600</v>
      </c>
    </row>
    <row r="32" spans="1:5" x14ac:dyDescent="0.45">
      <c r="A32" s="2" t="s">
        <v>3071</v>
      </c>
      <c r="B32">
        <v>248505540</v>
      </c>
    </row>
    <row r="33" spans="1:2" x14ac:dyDescent="0.45">
      <c r="A33" s="2" t="s">
        <v>3466</v>
      </c>
      <c r="B33">
        <v>246623634</v>
      </c>
    </row>
    <row r="34" spans="1:2" x14ac:dyDescent="0.45">
      <c r="A34" s="2" t="s">
        <v>2913</v>
      </c>
      <c r="B34">
        <v>246478898</v>
      </c>
    </row>
    <row r="35" spans="1:2" x14ac:dyDescent="0.45">
      <c r="A35" s="2" t="s">
        <v>3884</v>
      </c>
      <c r="B35">
        <v>242313371</v>
      </c>
    </row>
    <row r="36" spans="1:2" x14ac:dyDescent="0.45">
      <c r="A36" s="2" t="s">
        <v>5735</v>
      </c>
      <c r="B36">
        <v>236437427</v>
      </c>
    </row>
    <row r="37" spans="1:2" x14ac:dyDescent="0.45">
      <c r="A37" s="2" t="s">
        <v>3178</v>
      </c>
      <c r="B37">
        <v>232523113</v>
      </c>
    </row>
    <row r="38" spans="1:2" x14ac:dyDescent="0.45">
      <c r="A38" s="2" t="s">
        <v>3072</v>
      </c>
      <c r="B38">
        <v>231124059</v>
      </c>
    </row>
    <row r="39" spans="1:2" x14ac:dyDescent="0.45">
      <c r="A39" s="2" t="s">
        <v>4183</v>
      </c>
      <c r="B39">
        <v>226950375</v>
      </c>
    </row>
    <row r="40" spans="1:2" x14ac:dyDescent="0.45">
      <c r="A40" s="2" t="s">
        <v>4743</v>
      </c>
      <c r="B40">
        <v>224374454</v>
      </c>
    </row>
    <row r="41" spans="1:2" x14ac:dyDescent="0.45">
      <c r="A41" s="2" t="s">
        <v>2914</v>
      </c>
      <c r="B41">
        <v>220837577</v>
      </c>
    </row>
    <row r="42" spans="1:2" x14ac:dyDescent="0.45">
      <c r="A42" s="2" t="s">
        <v>5041</v>
      </c>
      <c r="B42">
        <v>220760500</v>
      </c>
    </row>
    <row r="43" spans="1:2" x14ac:dyDescent="0.45">
      <c r="A43" s="2" t="s">
        <v>3885</v>
      </c>
      <c r="B43">
        <v>216188924</v>
      </c>
    </row>
    <row r="44" spans="1:2" x14ac:dyDescent="0.45">
      <c r="A44" s="2" t="s">
        <v>2610</v>
      </c>
      <c r="B44">
        <v>214984497</v>
      </c>
    </row>
    <row r="45" spans="1:2" x14ac:dyDescent="0.45">
      <c r="A45" s="2" t="s">
        <v>2778</v>
      </c>
      <c r="B45">
        <v>212103873</v>
      </c>
    </row>
    <row r="46" spans="1:2" x14ac:dyDescent="0.45">
      <c r="A46" s="2" t="s">
        <v>2603</v>
      </c>
      <c r="B46">
        <v>208992272</v>
      </c>
    </row>
    <row r="47" spans="1:2" x14ac:dyDescent="0.45">
      <c r="A47" s="2" t="s">
        <v>2576</v>
      </c>
      <c r="B47">
        <v>208991599</v>
      </c>
    </row>
    <row r="48" spans="1:2" x14ac:dyDescent="0.45">
      <c r="A48" s="2" t="s">
        <v>3325</v>
      </c>
      <c r="B48">
        <v>207652016</v>
      </c>
    </row>
    <row r="49" spans="1:2" x14ac:dyDescent="0.45">
      <c r="A49" s="2" t="s">
        <v>2606</v>
      </c>
      <c r="B49">
        <v>202076689</v>
      </c>
    </row>
    <row r="50" spans="1:2" x14ac:dyDescent="0.45">
      <c r="A50" s="2" t="s">
        <v>3045</v>
      </c>
      <c r="B50">
        <v>199167575</v>
      </c>
    </row>
    <row r="51" spans="1:2" x14ac:dyDescent="0.45">
      <c r="A51" s="2" t="s">
        <v>2575</v>
      </c>
      <c r="B51">
        <v>198130642</v>
      </c>
    </row>
    <row r="52" spans="1:2" x14ac:dyDescent="0.45">
      <c r="A52" s="2" t="s">
        <v>2585</v>
      </c>
      <c r="B52">
        <v>198032628</v>
      </c>
    </row>
    <row r="53" spans="1:2" x14ac:dyDescent="0.45">
      <c r="A53" s="2" t="s">
        <v>3293</v>
      </c>
      <c r="B53">
        <v>197756197</v>
      </c>
    </row>
    <row r="54" spans="1:2" x14ac:dyDescent="0.45">
      <c r="A54" s="2" t="s">
        <v>5462</v>
      </c>
      <c r="B54">
        <v>196565000</v>
      </c>
    </row>
    <row r="55" spans="1:2" x14ac:dyDescent="0.45">
      <c r="A55" s="2" t="s">
        <v>2808</v>
      </c>
      <c r="B55">
        <v>195675583</v>
      </c>
    </row>
    <row r="56" spans="1:2" x14ac:dyDescent="0.45">
      <c r="A56" s="2" t="s">
        <v>4490</v>
      </c>
      <c r="B56">
        <v>195631306</v>
      </c>
    </row>
    <row r="57" spans="1:2" x14ac:dyDescent="0.45">
      <c r="A57" s="2" t="s">
        <v>5852</v>
      </c>
      <c r="B57">
        <v>194678278</v>
      </c>
    </row>
    <row r="58" spans="1:2" x14ac:dyDescent="0.45">
      <c r="A58" s="2" t="s">
        <v>4320</v>
      </c>
      <c r="B58">
        <v>194200000</v>
      </c>
    </row>
    <row r="59" spans="1:2" x14ac:dyDescent="0.45">
      <c r="A59" s="2" t="s">
        <v>2777</v>
      </c>
      <c r="B59">
        <v>192557891</v>
      </c>
    </row>
    <row r="60" spans="1:2" x14ac:dyDescent="0.45">
      <c r="A60" s="2" t="s">
        <v>4719</v>
      </c>
      <c r="B60">
        <v>191609762</v>
      </c>
    </row>
    <row r="61" spans="1:2" x14ac:dyDescent="0.45">
      <c r="A61" s="2" t="s">
        <v>4196</v>
      </c>
      <c r="B61">
        <v>189350219</v>
      </c>
    </row>
    <row r="62" spans="1:2" x14ac:dyDescent="0.45">
      <c r="A62" s="2" t="s">
        <v>2646</v>
      </c>
      <c r="B62">
        <v>187645141</v>
      </c>
    </row>
    <row r="63" spans="1:2" x14ac:dyDescent="0.45">
      <c r="A63" s="2" t="s">
        <v>6041</v>
      </c>
      <c r="B63">
        <v>182925485</v>
      </c>
    </row>
    <row r="64" spans="1:2" x14ac:dyDescent="0.45">
      <c r="A64" s="2" t="s">
        <v>3171</v>
      </c>
      <c r="B64">
        <v>182501645</v>
      </c>
    </row>
    <row r="65" spans="1:2" x14ac:dyDescent="0.45">
      <c r="A65" s="2" t="s">
        <v>2645</v>
      </c>
      <c r="B65">
        <v>181454367</v>
      </c>
    </row>
    <row r="66" spans="1:2" x14ac:dyDescent="0.45">
      <c r="A66" s="2" t="s">
        <v>2727</v>
      </c>
      <c r="B66">
        <v>178298180</v>
      </c>
    </row>
    <row r="67" spans="1:2" x14ac:dyDescent="0.45">
      <c r="A67" s="2" t="s">
        <v>5637</v>
      </c>
      <c r="B67">
        <v>175360000</v>
      </c>
    </row>
    <row r="68" spans="1:2" x14ac:dyDescent="0.45">
      <c r="A68" s="2" t="s">
        <v>2809</v>
      </c>
      <c r="B68">
        <v>174907418</v>
      </c>
    </row>
    <row r="69" spans="1:2" x14ac:dyDescent="0.45">
      <c r="A69" s="2" t="s">
        <v>2999</v>
      </c>
      <c r="B69">
        <v>174455986</v>
      </c>
    </row>
    <row r="70" spans="1:2" x14ac:dyDescent="0.45">
      <c r="A70" s="2" t="s">
        <v>2856</v>
      </c>
      <c r="B70">
        <v>174084951</v>
      </c>
    </row>
    <row r="71" spans="1:2" x14ac:dyDescent="0.45">
      <c r="A71" s="2" t="s">
        <v>2602</v>
      </c>
      <c r="B71">
        <v>173377893</v>
      </c>
    </row>
    <row r="72" spans="1:2" x14ac:dyDescent="0.45">
      <c r="A72" s="2" t="s">
        <v>3996</v>
      </c>
      <c r="B72">
        <v>172399422</v>
      </c>
    </row>
    <row r="73" spans="1:2" x14ac:dyDescent="0.45">
      <c r="A73" s="2" t="s">
        <v>2789</v>
      </c>
      <c r="B73">
        <v>172298923</v>
      </c>
    </row>
    <row r="74" spans="1:2" x14ac:dyDescent="0.45">
      <c r="A74" s="2" t="s">
        <v>2921</v>
      </c>
      <c r="B74">
        <v>169437578</v>
      </c>
    </row>
    <row r="75" spans="1:2" x14ac:dyDescent="0.45">
      <c r="A75" s="2" t="s">
        <v>2679</v>
      </c>
      <c r="B75">
        <v>168759914</v>
      </c>
    </row>
    <row r="76" spans="1:2" x14ac:dyDescent="0.45">
      <c r="A76" s="2" t="s">
        <v>3468</v>
      </c>
      <c r="B76">
        <v>168628680</v>
      </c>
    </row>
    <row r="77" spans="1:2" x14ac:dyDescent="0.45">
      <c r="A77" s="2" t="s">
        <v>5438</v>
      </c>
      <c r="B77">
        <v>165835000</v>
      </c>
    </row>
    <row r="78" spans="1:2" x14ac:dyDescent="0.45">
      <c r="A78" s="2" t="s">
        <v>2737</v>
      </c>
      <c r="B78">
        <v>165388685</v>
      </c>
    </row>
    <row r="79" spans="1:2" x14ac:dyDescent="0.45">
      <c r="A79" s="2" t="s">
        <v>5046</v>
      </c>
      <c r="B79">
        <v>164406268</v>
      </c>
    </row>
    <row r="80" spans="1:2" x14ac:dyDescent="0.45">
      <c r="A80" s="2" t="s">
        <v>2655</v>
      </c>
      <c r="B80">
        <v>163130696</v>
      </c>
    </row>
    <row r="81" spans="1:2" x14ac:dyDescent="0.45">
      <c r="A81" s="2" t="s">
        <v>4523</v>
      </c>
      <c r="B81">
        <v>162208848</v>
      </c>
    </row>
    <row r="82" spans="1:2" x14ac:dyDescent="0.45">
      <c r="A82" s="2" t="s">
        <v>2857</v>
      </c>
      <c r="B82">
        <v>161970615</v>
      </c>
    </row>
    <row r="83" spans="1:2" x14ac:dyDescent="0.45">
      <c r="A83" s="2" t="s">
        <v>4077</v>
      </c>
      <c r="B83">
        <v>161796233</v>
      </c>
    </row>
    <row r="84" spans="1:2" x14ac:dyDescent="0.45">
      <c r="A84" s="2" t="s">
        <v>4924</v>
      </c>
      <c r="B84">
        <v>161781728</v>
      </c>
    </row>
    <row r="85" spans="1:2" x14ac:dyDescent="0.45">
      <c r="A85" s="2" t="s">
        <v>2994</v>
      </c>
      <c r="B85">
        <v>161589580</v>
      </c>
    </row>
    <row r="86" spans="1:2" x14ac:dyDescent="0.45">
      <c r="A86" s="2" t="s">
        <v>2669</v>
      </c>
      <c r="B86">
        <v>160706665</v>
      </c>
    </row>
    <row r="87" spans="1:2" x14ac:dyDescent="0.45">
      <c r="A87" s="2" t="s">
        <v>2931</v>
      </c>
      <c r="B87">
        <v>160147615</v>
      </c>
    </row>
    <row r="88" spans="1:2" x14ac:dyDescent="0.45">
      <c r="A88" s="2" t="s">
        <v>2621</v>
      </c>
      <c r="B88">
        <v>160034110</v>
      </c>
    </row>
    <row r="89" spans="1:2" x14ac:dyDescent="0.45">
      <c r="A89" s="2" t="s">
        <v>2620</v>
      </c>
      <c r="B89">
        <v>157358779</v>
      </c>
    </row>
    <row r="90" spans="1:2" x14ac:dyDescent="0.45">
      <c r="A90" s="2" t="s">
        <v>3324</v>
      </c>
      <c r="B90">
        <v>157326336</v>
      </c>
    </row>
    <row r="91" spans="1:2" x14ac:dyDescent="0.45">
      <c r="A91" s="2" t="s">
        <v>2581</v>
      </c>
      <c r="B91">
        <v>157197282</v>
      </c>
    </row>
    <row r="92" spans="1:2" x14ac:dyDescent="0.45">
      <c r="A92" s="2" t="s">
        <v>5241</v>
      </c>
      <c r="B92">
        <v>156780960</v>
      </c>
    </row>
    <row r="93" spans="1:2" x14ac:dyDescent="0.45">
      <c r="A93" s="2" t="s">
        <v>3104</v>
      </c>
      <c r="B93">
        <v>156074524</v>
      </c>
    </row>
    <row r="94" spans="1:2" x14ac:dyDescent="0.45">
      <c r="A94" s="2" t="s">
        <v>3111</v>
      </c>
      <c r="B94">
        <v>155965690</v>
      </c>
    </row>
    <row r="95" spans="1:2" x14ac:dyDescent="0.45">
      <c r="A95" s="2" t="s">
        <v>2932</v>
      </c>
      <c r="B95">
        <v>155823397</v>
      </c>
    </row>
    <row r="96" spans="1:2" x14ac:dyDescent="0.45">
      <c r="A96" s="2" t="s">
        <v>4744</v>
      </c>
      <c r="B96">
        <v>155585516</v>
      </c>
    </row>
    <row r="97" spans="1:2" x14ac:dyDescent="0.45">
      <c r="A97" s="2" t="s">
        <v>4524</v>
      </c>
      <c r="B97">
        <v>155200000</v>
      </c>
    </row>
    <row r="98" spans="1:2" x14ac:dyDescent="0.45">
      <c r="A98" s="2" t="s">
        <v>5458</v>
      </c>
      <c r="B98">
        <v>155014286</v>
      </c>
    </row>
    <row r="99" spans="1:2" x14ac:dyDescent="0.45">
      <c r="A99" s="2" t="s">
        <v>3844</v>
      </c>
      <c r="B99">
        <v>154449475</v>
      </c>
    </row>
    <row r="100" spans="1:2" x14ac:dyDescent="0.45">
      <c r="A100" s="2" t="s">
        <v>4186</v>
      </c>
      <c r="B100">
        <v>154436380</v>
      </c>
    </row>
    <row r="101" spans="1:2" x14ac:dyDescent="0.45">
      <c r="A101" s="2" t="s">
        <v>5691</v>
      </c>
      <c r="B101">
        <v>154100000</v>
      </c>
    </row>
    <row r="102" spans="1:2" x14ac:dyDescent="0.45">
      <c r="A102" s="2" t="s">
        <v>4480</v>
      </c>
      <c r="B102">
        <v>153483808</v>
      </c>
    </row>
    <row r="103" spans="1:2" x14ac:dyDescent="0.45">
      <c r="A103" s="2" t="s">
        <v>4198</v>
      </c>
      <c r="B103">
        <v>151870271</v>
      </c>
    </row>
    <row r="104" spans="1:2" x14ac:dyDescent="0.45">
      <c r="A104" s="2" t="s">
        <v>3232</v>
      </c>
      <c r="B104">
        <v>150079163</v>
      </c>
    </row>
    <row r="105" spans="1:2" x14ac:dyDescent="0.45">
      <c r="A105" s="2" t="s">
        <v>2925</v>
      </c>
      <c r="B105">
        <v>149688385</v>
      </c>
    </row>
    <row r="106" spans="1:2" x14ac:dyDescent="0.45">
      <c r="A106" s="2" t="s">
        <v>3558</v>
      </c>
      <c r="B106">
        <v>149171806</v>
      </c>
    </row>
    <row r="107" spans="1:2" x14ac:dyDescent="0.45">
      <c r="A107" s="2" t="s">
        <v>4321</v>
      </c>
      <c r="B107">
        <v>147825435</v>
      </c>
    </row>
    <row r="108" spans="1:2" x14ac:dyDescent="0.45">
      <c r="A108" s="2" t="s">
        <v>3155</v>
      </c>
      <c r="B108">
        <v>146119491</v>
      </c>
    </row>
    <row r="109" spans="1:2" x14ac:dyDescent="0.45">
      <c r="A109" s="2" t="s">
        <v>3220</v>
      </c>
      <c r="B109">
        <v>145592590</v>
      </c>
    </row>
    <row r="110" spans="1:2" x14ac:dyDescent="0.45">
      <c r="A110" s="2" t="s">
        <v>4324</v>
      </c>
      <c r="B110">
        <v>144705587</v>
      </c>
    </row>
    <row r="111" spans="1:2" x14ac:dyDescent="0.45">
      <c r="A111" s="2" t="s">
        <v>3098</v>
      </c>
      <c r="B111">
        <v>144613391</v>
      </c>
    </row>
    <row r="112" spans="1:2" x14ac:dyDescent="0.45">
      <c r="A112" s="2" t="s">
        <v>2951</v>
      </c>
      <c r="B112">
        <v>143630478</v>
      </c>
    </row>
    <row r="113" spans="1:2" x14ac:dyDescent="0.45">
      <c r="A113" s="2" t="s">
        <v>5045</v>
      </c>
      <c r="B113">
        <v>142645693</v>
      </c>
    </row>
    <row r="114" spans="1:2" x14ac:dyDescent="0.45">
      <c r="A114" s="2" t="s">
        <v>2680</v>
      </c>
      <c r="B114">
        <v>142000866</v>
      </c>
    </row>
    <row r="115" spans="1:2" x14ac:dyDescent="0.45">
      <c r="A115" s="2" t="s">
        <v>3475</v>
      </c>
      <c r="B115">
        <v>141616238</v>
      </c>
    </row>
    <row r="116" spans="1:2" x14ac:dyDescent="0.45">
      <c r="A116" s="2" t="s">
        <v>4560</v>
      </c>
      <c r="B116">
        <v>141487252</v>
      </c>
    </row>
    <row r="117" spans="1:2" x14ac:dyDescent="0.45">
      <c r="A117" s="2" t="s">
        <v>2821</v>
      </c>
      <c r="B117">
        <v>140863268</v>
      </c>
    </row>
    <row r="118" spans="1:2" x14ac:dyDescent="0.45">
      <c r="A118" s="2" t="s">
        <v>6316</v>
      </c>
      <c r="B118">
        <v>140470114</v>
      </c>
    </row>
    <row r="119" spans="1:2" x14ac:dyDescent="0.45">
      <c r="A119" s="2" t="s">
        <v>4006</v>
      </c>
      <c r="B119">
        <v>140381405</v>
      </c>
    </row>
    <row r="120" spans="1:2" x14ac:dyDescent="0.45">
      <c r="A120" s="2" t="s">
        <v>2681</v>
      </c>
      <c r="B120">
        <v>139994397</v>
      </c>
    </row>
    <row r="121" spans="1:2" x14ac:dyDescent="0.45">
      <c r="A121" s="2" t="s">
        <v>3645</v>
      </c>
      <c r="B121">
        <v>139875760</v>
      </c>
    </row>
    <row r="122" spans="1:2" x14ac:dyDescent="0.45">
      <c r="A122" s="2" t="s">
        <v>5906</v>
      </c>
      <c r="B122">
        <v>138600000</v>
      </c>
    </row>
    <row r="123" spans="1:2" x14ac:dyDescent="0.45">
      <c r="A123" s="2" t="s">
        <v>5246</v>
      </c>
      <c r="B123">
        <v>137170000</v>
      </c>
    </row>
    <row r="124" spans="1:2" x14ac:dyDescent="0.45">
      <c r="A124" s="2" t="s">
        <v>2788</v>
      </c>
      <c r="B124">
        <v>137031035</v>
      </c>
    </row>
    <row r="125" spans="1:2" x14ac:dyDescent="0.45">
      <c r="A125" s="2" t="s">
        <v>4013</v>
      </c>
      <c r="B125">
        <v>136576745</v>
      </c>
    </row>
    <row r="126" spans="1:2" x14ac:dyDescent="0.45">
      <c r="A126" s="2" t="s">
        <v>3589</v>
      </c>
      <c r="B126">
        <v>136395380</v>
      </c>
    </row>
    <row r="127" spans="1:2" x14ac:dyDescent="0.45">
      <c r="A127" s="2" t="s">
        <v>2933</v>
      </c>
      <c r="B127">
        <v>136138454</v>
      </c>
    </row>
    <row r="128" spans="1:2" x14ac:dyDescent="0.45">
      <c r="A128" s="2" t="s">
        <v>5535</v>
      </c>
      <c r="B128">
        <v>135992840</v>
      </c>
    </row>
    <row r="129" spans="1:2" x14ac:dyDescent="0.45">
      <c r="A129" s="2" t="s">
        <v>2604</v>
      </c>
      <c r="B129">
        <v>134185206</v>
      </c>
    </row>
    <row r="130" spans="1:2" x14ac:dyDescent="0.45">
      <c r="A130" s="2" t="s">
        <v>3832</v>
      </c>
      <c r="B130">
        <v>133031347</v>
      </c>
    </row>
    <row r="131" spans="1:2" x14ac:dyDescent="0.45">
      <c r="A131" s="2" t="s">
        <v>4197</v>
      </c>
      <c r="B131">
        <v>133029270</v>
      </c>
    </row>
    <row r="132" spans="1:2" x14ac:dyDescent="0.45">
      <c r="A132" s="2" t="s">
        <v>2665</v>
      </c>
      <c r="B132">
        <v>132568851</v>
      </c>
    </row>
    <row r="133" spans="1:2" x14ac:dyDescent="0.45">
      <c r="A133" s="2" t="s">
        <v>4747</v>
      </c>
      <c r="B133">
        <v>132056505</v>
      </c>
    </row>
    <row r="134" spans="1:2" x14ac:dyDescent="0.45">
      <c r="A134" s="2" t="s">
        <v>2626</v>
      </c>
      <c r="B134">
        <v>132011114</v>
      </c>
    </row>
    <row r="135" spans="1:2" x14ac:dyDescent="0.45">
      <c r="A135" s="2" t="s">
        <v>5638</v>
      </c>
      <c r="B135">
        <v>131963328</v>
      </c>
    </row>
    <row r="136" spans="1:2" x14ac:dyDescent="0.45">
      <c r="A136" s="2" t="s">
        <v>2692</v>
      </c>
      <c r="B136">
        <v>131492479</v>
      </c>
    </row>
    <row r="137" spans="1:2" x14ac:dyDescent="0.45">
      <c r="A137" s="2" t="s">
        <v>3982</v>
      </c>
      <c r="B137">
        <v>129279795</v>
      </c>
    </row>
    <row r="138" spans="1:2" x14ac:dyDescent="0.45">
      <c r="A138" s="2" t="s">
        <v>5633</v>
      </c>
      <c r="B138">
        <v>128821952</v>
      </c>
    </row>
    <row r="139" spans="1:2" x14ac:dyDescent="0.45">
      <c r="A139" s="2" t="s">
        <v>5299</v>
      </c>
      <c r="B139">
        <v>128339411</v>
      </c>
    </row>
    <row r="140" spans="1:2" x14ac:dyDescent="0.45">
      <c r="A140" s="2" t="s">
        <v>5021</v>
      </c>
      <c r="B140">
        <v>126319195</v>
      </c>
    </row>
    <row r="141" spans="1:2" x14ac:dyDescent="0.45">
      <c r="A141" s="2" t="s">
        <v>3702</v>
      </c>
      <c r="B141">
        <v>126147885</v>
      </c>
    </row>
    <row r="142" spans="1:2" x14ac:dyDescent="0.45">
      <c r="A142" s="2" t="s">
        <v>3635</v>
      </c>
      <c r="B142">
        <v>125684505</v>
      </c>
    </row>
    <row r="143" spans="1:2" x14ac:dyDescent="0.45">
      <c r="A143" s="2" t="s">
        <v>4233</v>
      </c>
      <c r="B143">
        <v>125665036</v>
      </c>
    </row>
    <row r="144" spans="1:2" x14ac:dyDescent="0.45">
      <c r="A144" s="2" t="s">
        <v>2803</v>
      </c>
      <c r="B144">
        <v>124052771</v>
      </c>
    </row>
    <row r="145" spans="1:2" x14ac:dyDescent="0.45">
      <c r="A145" s="2" t="s">
        <v>3699</v>
      </c>
      <c r="B145">
        <v>123947053</v>
      </c>
    </row>
    <row r="146" spans="1:2" x14ac:dyDescent="0.45">
      <c r="A146" s="2" t="s">
        <v>4927</v>
      </c>
      <c r="B146">
        <v>123795342</v>
      </c>
    </row>
    <row r="147" spans="1:2" x14ac:dyDescent="0.45">
      <c r="A147" s="2" t="s">
        <v>2635</v>
      </c>
      <c r="B147">
        <v>123001229</v>
      </c>
    </row>
    <row r="148" spans="1:2" x14ac:dyDescent="0.45">
      <c r="A148" s="2" t="s">
        <v>4491</v>
      </c>
      <c r="B148">
        <v>122833357</v>
      </c>
    </row>
    <row r="149" spans="1:2" x14ac:dyDescent="0.45">
      <c r="A149" s="2" t="s">
        <v>2667</v>
      </c>
      <c r="B149">
        <v>121666058</v>
      </c>
    </row>
    <row r="150" spans="1:2" x14ac:dyDescent="0.45">
      <c r="A150" s="2" t="s">
        <v>2837</v>
      </c>
      <c r="B150">
        <v>120430993</v>
      </c>
    </row>
    <row r="151" spans="1:2" x14ac:dyDescent="0.45">
      <c r="A151" s="2" t="s">
        <v>4322</v>
      </c>
      <c r="B151">
        <v>120000989</v>
      </c>
    </row>
    <row r="152" spans="1:2" x14ac:dyDescent="0.45">
      <c r="A152" s="2" t="s">
        <v>2765</v>
      </c>
      <c r="B152">
        <v>119358727</v>
      </c>
    </row>
    <row r="153" spans="1:2" x14ac:dyDescent="0.45">
      <c r="A153" s="2" t="s">
        <v>2940</v>
      </c>
      <c r="B153">
        <v>119019489</v>
      </c>
    </row>
    <row r="154" spans="1:2" x14ac:dyDescent="0.45">
      <c r="A154" s="2" t="s">
        <v>4163</v>
      </c>
      <c r="B154">
        <v>118734225</v>
      </c>
    </row>
    <row r="155" spans="1:2" x14ac:dyDescent="0.45">
      <c r="A155" s="2" t="s">
        <v>3073</v>
      </c>
      <c r="B155">
        <v>118136719</v>
      </c>
    </row>
    <row r="156" spans="1:2" x14ac:dyDescent="0.45">
      <c r="A156" s="2" t="s">
        <v>2639</v>
      </c>
      <c r="B156">
        <v>117979556</v>
      </c>
    </row>
    <row r="157" spans="1:2" x14ac:dyDescent="0.45">
      <c r="A157" s="2" t="s">
        <v>3556</v>
      </c>
      <c r="B157">
        <v>117500000</v>
      </c>
    </row>
    <row r="158" spans="1:2" x14ac:dyDescent="0.45">
      <c r="A158" s="2" t="s">
        <v>3339</v>
      </c>
      <c r="B158">
        <v>117387405</v>
      </c>
    </row>
    <row r="159" spans="1:2" x14ac:dyDescent="0.45">
      <c r="A159" s="2" t="s">
        <v>4569</v>
      </c>
      <c r="B159">
        <v>117387272</v>
      </c>
    </row>
    <row r="160" spans="1:2" x14ac:dyDescent="0.45">
      <c r="A160" s="2" t="s">
        <v>3196</v>
      </c>
      <c r="B160">
        <v>117204440</v>
      </c>
    </row>
    <row r="161" spans="1:2" x14ac:dyDescent="0.45">
      <c r="A161" s="2" t="s">
        <v>2817</v>
      </c>
      <c r="B161">
        <v>117137090</v>
      </c>
    </row>
    <row r="162" spans="1:2" x14ac:dyDescent="0.45">
      <c r="A162" s="2" t="s">
        <v>5958</v>
      </c>
      <c r="B162">
        <v>116900000</v>
      </c>
    </row>
    <row r="163" spans="1:2" x14ac:dyDescent="0.45">
      <c r="A163" s="2" t="s">
        <v>3656</v>
      </c>
      <c r="B163">
        <v>116578352</v>
      </c>
    </row>
    <row r="164" spans="1:2" x14ac:dyDescent="0.45">
      <c r="A164" s="2" t="s">
        <v>3659</v>
      </c>
      <c r="B164">
        <v>116348400</v>
      </c>
    </row>
    <row r="165" spans="1:2" x14ac:dyDescent="0.45">
      <c r="A165" s="2" t="s">
        <v>6168</v>
      </c>
      <c r="B165">
        <v>116275247</v>
      </c>
    </row>
    <row r="166" spans="1:2" x14ac:dyDescent="0.45">
      <c r="A166" s="2" t="s">
        <v>3039</v>
      </c>
      <c r="B166">
        <v>115329763</v>
      </c>
    </row>
    <row r="167" spans="1:2" x14ac:dyDescent="0.45">
      <c r="A167" s="2" t="s">
        <v>4076</v>
      </c>
      <c r="B167">
        <v>115096820</v>
      </c>
    </row>
    <row r="168" spans="1:2" x14ac:dyDescent="0.45">
      <c r="A168" s="2" t="s">
        <v>4009</v>
      </c>
      <c r="B168">
        <v>115085755</v>
      </c>
    </row>
    <row r="169" spans="1:2" x14ac:dyDescent="0.45">
      <c r="A169" s="2" t="s">
        <v>4926</v>
      </c>
      <c r="B169">
        <v>115058047</v>
      </c>
    </row>
    <row r="170" spans="1:2" x14ac:dyDescent="0.45">
      <c r="A170" s="2" t="s">
        <v>6190</v>
      </c>
      <c r="B170">
        <v>114223000</v>
      </c>
    </row>
    <row r="171" spans="1:2" x14ac:dyDescent="0.45">
      <c r="A171" s="2" t="s">
        <v>3845</v>
      </c>
      <c r="B171">
        <v>113368971</v>
      </c>
    </row>
    <row r="172" spans="1:2" x14ac:dyDescent="0.45">
      <c r="A172" s="2" t="s">
        <v>5639</v>
      </c>
      <c r="B172">
        <v>113078393</v>
      </c>
    </row>
    <row r="173" spans="1:2" x14ac:dyDescent="0.45">
      <c r="A173" s="2" t="s">
        <v>4925</v>
      </c>
      <c r="B173">
        <v>113067808</v>
      </c>
    </row>
    <row r="174" spans="1:2" x14ac:dyDescent="0.45">
      <c r="A174" s="2" t="s">
        <v>5186</v>
      </c>
      <c r="B174">
        <v>112868837</v>
      </c>
    </row>
    <row r="175" spans="1:2" x14ac:dyDescent="0.45">
      <c r="A175" s="2" t="s">
        <v>3156</v>
      </c>
      <c r="B175">
        <v>112805123</v>
      </c>
    </row>
    <row r="176" spans="1:2" x14ac:dyDescent="0.45">
      <c r="A176" s="2" t="s">
        <v>3341</v>
      </c>
      <c r="B176">
        <v>112708996</v>
      </c>
    </row>
    <row r="177" spans="1:2" x14ac:dyDescent="0.45">
      <c r="A177" s="2" t="s">
        <v>3435</v>
      </c>
      <c r="B177">
        <v>112435221</v>
      </c>
    </row>
    <row r="178" spans="1:2" x14ac:dyDescent="0.45">
      <c r="A178" s="2" t="s">
        <v>2616</v>
      </c>
      <c r="B178">
        <v>112057433</v>
      </c>
    </row>
    <row r="179" spans="1:2" x14ac:dyDescent="0.45">
      <c r="A179" s="2" t="s">
        <v>4715</v>
      </c>
      <c r="B179">
        <v>111727000</v>
      </c>
    </row>
    <row r="180" spans="1:2" x14ac:dyDescent="0.45">
      <c r="A180" s="2" t="s">
        <v>2633</v>
      </c>
      <c r="B180">
        <v>111709845</v>
      </c>
    </row>
    <row r="181" spans="1:2" x14ac:dyDescent="0.45">
      <c r="A181" s="2" t="s">
        <v>3372</v>
      </c>
      <c r="B181">
        <v>111225040</v>
      </c>
    </row>
    <row r="182" spans="1:2" x14ac:dyDescent="0.45">
      <c r="A182" s="2" t="s">
        <v>4859</v>
      </c>
      <c r="B182">
        <v>111175354</v>
      </c>
    </row>
    <row r="183" spans="1:2" x14ac:dyDescent="0.45">
      <c r="A183" s="2" t="s">
        <v>4539</v>
      </c>
      <c r="B183">
        <v>111088910</v>
      </c>
    </row>
    <row r="184" spans="1:2" x14ac:dyDescent="0.45">
      <c r="A184" s="2" t="s">
        <v>5095</v>
      </c>
      <c r="B184">
        <v>110922370</v>
      </c>
    </row>
    <row r="185" spans="1:2" x14ac:dyDescent="0.45">
      <c r="A185" s="2" t="s">
        <v>4750</v>
      </c>
      <c r="B185">
        <v>110505958</v>
      </c>
    </row>
    <row r="186" spans="1:2" x14ac:dyDescent="0.45">
      <c r="A186" s="2" t="s">
        <v>3698</v>
      </c>
      <c r="B186">
        <v>110117807</v>
      </c>
    </row>
    <row r="187" spans="1:2" x14ac:dyDescent="0.45">
      <c r="A187" s="2" t="s">
        <v>3237</v>
      </c>
      <c r="B187">
        <v>110071312</v>
      </c>
    </row>
    <row r="188" spans="1:2" x14ac:dyDescent="0.45">
      <c r="A188" s="2" t="s">
        <v>3886</v>
      </c>
      <c r="B188">
        <v>109731527</v>
      </c>
    </row>
    <row r="189" spans="1:2" x14ac:dyDescent="0.45">
      <c r="A189" s="2" t="s">
        <v>4329</v>
      </c>
      <c r="B189">
        <v>109141530</v>
      </c>
    </row>
    <row r="190" spans="1:2" x14ac:dyDescent="0.45">
      <c r="A190" s="2" t="s">
        <v>4710</v>
      </c>
      <c r="B190">
        <v>108899130</v>
      </c>
    </row>
    <row r="191" spans="1:2" x14ac:dyDescent="0.45">
      <c r="A191" s="2" t="s">
        <v>3229</v>
      </c>
      <c r="B191">
        <v>108383253</v>
      </c>
    </row>
    <row r="192" spans="1:2" x14ac:dyDescent="0.45">
      <c r="A192" s="2" t="s">
        <v>3096</v>
      </c>
      <c r="B192">
        <v>108132370</v>
      </c>
    </row>
    <row r="193" spans="1:2" x14ac:dyDescent="0.45">
      <c r="A193" s="2" t="s">
        <v>6330</v>
      </c>
      <c r="B193">
        <v>107902283</v>
      </c>
    </row>
    <row r="194" spans="1:2" x14ac:dyDescent="0.45">
      <c r="A194" s="2" t="s">
        <v>2709</v>
      </c>
      <c r="B194">
        <v>107704099</v>
      </c>
    </row>
    <row r="195" spans="1:2" x14ac:dyDescent="0.45">
      <c r="A195" s="2" t="s">
        <v>5803</v>
      </c>
      <c r="B195">
        <v>107600000</v>
      </c>
    </row>
    <row r="196" spans="1:2" x14ac:dyDescent="0.45">
      <c r="A196" s="2" t="s">
        <v>3381</v>
      </c>
      <c r="B196">
        <v>107586036</v>
      </c>
    </row>
    <row r="197" spans="1:2" x14ac:dyDescent="0.45">
      <c r="A197" s="2" t="s">
        <v>3163</v>
      </c>
      <c r="B197">
        <v>107575142</v>
      </c>
    </row>
    <row r="198" spans="1:2" x14ac:dyDescent="0.45">
      <c r="A198" s="2" t="s">
        <v>3245</v>
      </c>
      <c r="B198">
        <v>106735396</v>
      </c>
    </row>
    <row r="199" spans="1:2" x14ac:dyDescent="0.45">
      <c r="A199" s="2" t="s">
        <v>5554</v>
      </c>
      <c r="B199">
        <v>106709992</v>
      </c>
    </row>
    <row r="200" spans="1:2" x14ac:dyDescent="0.45">
      <c r="A200" s="2" t="s">
        <v>2934</v>
      </c>
      <c r="B200">
        <v>106573705</v>
      </c>
    </row>
    <row r="201" spans="1:2" x14ac:dyDescent="0.45">
      <c r="A201" s="2" t="s">
        <v>3813</v>
      </c>
      <c r="B201">
        <v>106512310</v>
      </c>
    </row>
    <row r="202" spans="1:2" x14ac:dyDescent="0.45">
      <c r="A202" s="2" t="s">
        <v>3647</v>
      </c>
      <c r="B202">
        <v>106415432</v>
      </c>
    </row>
    <row r="203" spans="1:2" x14ac:dyDescent="0.45">
      <c r="A203" s="2" t="s">
        <v>2683</v>
      </c>
      <c r="B203">
        <v>106386216</v>
      </c>
    </row>
    <row r="204" spans="1:2" x14ac:dyDescent="0.45">
      <c r="A204" s="2" t="s">
        <v>2904</v>
      </c>
      <c r="B204">
        <v>106148159</v>
      </c>
    </row>
    <row r="205" spans="1:2" x14ac:dyDescent="0.45">
      <c r="A205" s="2" t="s">
        <v>2819</v>
      </c>
      <c r="B205">
        <v>104948780</v>
      </c>
    </row>
    <row r="206" spans="1:2" x14ac:dyDescent="0.45">
      <c r="A206" s="2" t="s">
        <v>2601</v>
      </c>
      <c r="B206">
        <v>104360277</v>
      </c>
    </row>
    <row r="207" spans="1:2" x14ac:dyDescent="0.45">
      <c r="A207" s="2" t="s">
        <v>2899</v>
      </c>
      <c r="B207">
        <v>104007640</v>
      </c>
    </row>
    <row r="208" spans="1:2" x14ac:dyDescent="0.45">
      <c r="A208" s="2" t="s">
        <v>3467</v>
      </c>
      <c r="B208">
        <v>103620822</v>
      </c>
    </row>
    <row r="209" spans="1:2" x14ac:dyDescent="0.45">
      <c r="A209" s="2" t="s">
        <v>2851</v>
      </c>
      <c r="B209">
        <v>102843350</v>
      </c>
    </row>
    <row r="210" spans="1:2" x14ac:dyDescent="0.45">
      <c r="A210" s="2" t="s">
        <v>2756</v>
      </c>
      <c r="B210">
        <v>102277056</v>
      </c>
    </row>
    <row r="211" spans="1:2" x14ac:dyDescent="0.45">
      <c r="A211" s="2" t="s">
        <v>4748</v>
      </c>
      <c r="B211">
        <v>101938730</v>
      </c>
    </row>
    <row r="212" spans="1:2" x14ac:dyDescent="0.45">
      <c r="A212" s="2" t="s">
        <v>4565</v>
      </c>
      <c r="B212">
        <v>101697350</v>
      </c>
    </row>
    <row r="213" spans="1:2" x14ac:dyDescent="0.45">
      <c r="A213" s="2" t="s">
        <v>5815</v>
      </c>
      <c r="B213">
        <v>101500000</v>
      </c>
    </row>
    <row r="214" spans="1:2" x14ac:dyDescent="0.45">
      <c r="A214" s="2" t="s">
        <v>4692</v>
      </c>
      <c r="B214">
        <v>101463226</v>
      </c>
    </row>
    <row r="215" spans="1:2" x14ac:dyDescent="0.45">
      <c r="A215" s="2" t="s">
        <v>3798</v>
      </c>
      <c r="B215">
        <v>101340178</v>
      </c>
    </row>
    <row r="216" spans="1:2" x14ac:dyDescent="0.45">
      <c r="A216" s="2" t="s">
        <v>3062</v>
      </c>
      <c r="B216">
        <v>101049130</v>
      </c>
    </row>
    <row r="217" spans="1:2" x14ac:dyDescent="0.45">
      <c r="A217" s="2" t="s">
        <v>2998</v>
      </c>
      <c r="B217">
        <v>100965237</v>
      </c>
    </row>
    <row r="218" spans="1:2" x14ac:dyDescent="0.45">
      <c r="A218" s="2" t="s">
        <v>5248</v>
      </c>
      <c r="B218">
        <v>100722000</v>
      </c>
    </row>
    <row r="219" spans="1:2" x14ac:dyDescent="0.45">
      <c r="A219" s="2" t="s">
        <v>3478</v>
      </c>
      <c r="B219">
        <v>100315155</v>
      </c>
    </row>
    <row r="220" spans="1:2" x14ac:dyDescent="0.45">
      <c r="A220" s="2" t="s">
        <v>5308</v>
      </c>
      <c r="B220">
        <v>100175871</v>
      </c>
    </row>
    <row r="221" spans="1:2" x14ac:dyDescent="0.45">
      <c r="A221" s="2" t="s">
        <v>5472</v>
      </c>
      <c r="B221">
        <v>99930000</v>
      </c>
    </row>
    <row r="222" spans="1:2" x14ac:dyDescent="0.45">
      <c r="A222" s="2" t="s">
        <v>4010</v>
      </c>
      <c r="B222">
        <v>99541238</v>
      </c>
    </row>
    <row r="223" spans="1:2" x14ac:dyDescent="0.45">
      <c r="A223" s="2" t="s">
        <v>3891</v>
      </c>
      <c r="B223">
        <v>99455175</v>
      </c>
    </row>
    <row r="224" spans="1:2" x14ac:dyDescent="0.45">
      <c r="A224" s="2" t="s">
        <v>5525</v>
      </c>
      <c r="B224">
        <v>99093296</v>
      </c>
    </row>
    <row r="225" spans="1:2" x14ac:dyDescent="0.45">
      <c r="A225" s="2" t="s">
        <v>5716</v>
      </c>
      <c r="B225">
        <v>99007828</v>
      </c>
    </row>
    <row r="226" spans="1:2" x14ac:dyDescent="0.45">
      <c r="A226" s="2" t="s">
        <v>3704</v>
      </c>
      <c r="B226">
        <v>98614544</v>
      </c>
    </row>
    <row r="227" spans="1:2" x14ac:dyDescent="0.45">
      <c r="A227" s="2" t="s">
        <v>2966</v>
      </c>
      <c r="B227">
        <v>98405771</v>
      </c>
    </row>
    <row r="228" spans="1:2" x14ac:dyDescent="0.45">
      <c r="A228" s="2" t="s">
        <v>2892</v>
      </c>
      <c r="B228">
        <v>97992827</v>
      </c>
    </row>
    <row r="229" spans="1:2" x14ac:dyDescent="0.45">
      <c r="A229" s="2" t="s">
        <v>3469</v>
      </c>
      <c r="B229">
        <v>97637474</v>
      </c>
    </row>
    <row r="230" spans="1:2" x14ac:dyDescent="0.45">
      <c r="A230" s="2" t="s">
        <v>4566</v>
      </c>
      <c r="B230">
        <v>97224271</v>
      </c>
    </row>
    <row r="231" spans="1:2" x14ac:dyDescent="0.45">
      <c r="A231" s="2" t="s">
        <v>4749</v>
      </c>
      <c r="B231">
        <v>96968774</v>
      </c>
    </row>
    <row r="232" spans="1:2" x14ac:dyDescent="0.45">
      <c r="A232" s="2" t="s">
        <v>4323</v>
      </c>
      <c r="B232">
        <v>96945720</v>
      </c>
    </row>
    <row r="233" spans="1:2" x14ac:dyDescent="0.45">
      <c r="A233" s="2" t="s">
        <v>4928</v>
      </c>
      <c r="B233">
        <v>96936400</v>
      </c>
    </row>
    <row r="234" spans="1:2" x14ac:dyDescent="0.45">
      <c r="A234" s="2" t="s">
        <v>3660</v>
      </c>
      <c r="B234">
        <v>96447667</v>
      </c>
    </row>
    <row r="235" spans="1:2" x14ac:dyDescent="0.45">
      <c r="A235" s="2" t="s">
        <v>5640</v>
      </c>
      <c r="B235">
        <v>96308900</v>
      </c>
    </row>
    <row r="236" spans="1:2" x14ac:dyDescent="0.45">
      <c r="A236" s="2" t="s">
        <v>5641</v>
      </c>
      <c r="B236">
        <v>96300000</v>
      </c>
    </row>
    <row r="237" spans="1:2" x14ac:dyDescent="0.45">
      <c r="A237" s="2" t="s">
        <v>4309</v>
      </c>
      <c r="B237">
        <v>96248145</v>
      </c>
    </row>
    <row r="238" spans="1:2" x14ac:dyDescent="0.45">
      <c r="A238" s="2" t="s">
        <v>4078</v>
      </c>
      <c r="B238">
        <v>95014030</v>
      </c>
    </row>
    <row r="239" spans="1:2" x14ac:dyDescent="0.45">
      <c r="A239" s="2" t="s">
        <v>3591</v>
      </c>
      <c r="B239">
        <v>94852971</v>
      </c>
    </row>
    <row r="240" spans="1:2" x14ac:dyDescent="0.45">
      <c r="A240" s="2" t="s">
        <v>4555</v>
      </c>
      <c r="B240">
        <v>94324072</v>
      </c>
    </row>
    <row r="241" spans="1:2" x14ac:dyDescent="0.45">
      <c r="A241" s="2" t="s">
        <v>5097</v>
      </c>
      <c r="B241">
        <v>93952327</v>
      </c>
    </row>
    <row r="242" spans="1:2" x14ac:dyDescent="0.45">
      <c r="A242" s="2" t="s">
        <v>4895</v>
      </c>
      <c r="B242">
        <v>93506210</v>
      </c>
    </row>
    <row r="243" spans="1:2" x14ac:dyDescent="0.45">
      <c r="A243" s="2" t="s">
        <v>2779</v>
      </c>
      <c r="B243">
        <v>92536138</v>
      </c>
    </row>
    <row r="244" spans="1:2" x14ac:dyDescent="0.45">
      <c r="A244" s="2" t="s">
        <v>4080</v>
      </c>
      <c r="B244">
        <v>92012643</v>
      </c>
    </row>
    <row r="245" spans="1:2" x14ac:dyDescent="0.45">
      <c r="A245" s="2" t="s">
        <v>3437</v>
      </c>
      <c r="B245">
        <v>91704210</v>
      </c>
    </row>
    <row r="246" spans="1:2" x14ac:dyDescent="0.45">
      <c r="A246" s="2" t="s">
        <v>3642</v>
      </c>
      <c r="B246">
        <v>91519448</v>
      </c>
    </row>
    <row r="247" spans="1:2" x14ac:dyDescent="0.45">
      <c r="A247" s="2" t="s">
        <v>4194</v>
      </c>
      <c r="B247">
        <v>91518352</v>
      </c>
    </row>
    <row r="248" spans="1:2" x14ac:dyDescent="0.45">
      <c r="A248" s="2" t="s">
        <v>5807</v>
      </c>
      <c r="B248">
        <v>90900000</v>
      </c>
    </row>
    <row r="249" spans="1:2" x14ac:dyDescent="0.45">
      <c r="A249" s="2" t="s">
        <v>5244</v>
      </c>
      <c r="B249">
        <v>90736215</v>
      </c>
    </row>
    <row r="250" spans="1:2" x14ac:dyDescent="0.45">
      <c r="A250" s="2" t="s">
        <v>2786</v>
      </c>
      <c r="B250">
        <v>90397307</v>
      </c>
    </row>
    <row r="251" spans="1:2" x14ac:dyDescent="0.45">
      <c r="A251" s="2" t="s">
        <v>2654</v>
      </c>
      <c r="B251">
        <v>89746958</v>
      </c>
    </row>
    <row r="252" spans="1:2" x14ac:dyDescent="0.45">
      <c r="A252" s="2" t="s">
        <v>3889</v>
      </c>
      <c r="B252">
        <v>89732962</v>
      </c>
    </row>
    <row r="253" spans="1:2" x14ac:dyDescent="0.45">
      <c r="A253" s="2" t="s">
        <v>3023</v>
      </c>
      <c r="B253">
        <v>89692572</v>
      </c>
    </row>
    <row r="254" spans="1:2" x14ac:dyDescent="0.45">
      <c r="A254" s="2" t="s">
        <v>3816</v>
      </c>
      <c r="B254">
        <v>89214072</v>
      </c>
    </row>
    <row r="255" spans="1:2" x14ac:dyDescent="0.45">
      <c r="A255" s="2" t="s">
        <v>3103</v>
      </c>
      <c r="B255">
        <v>88495848</v>
      </c>
    </row>
    <row r="256" spans="1:2" x14ac:dyDescent="0.45">
      <c r="A256" s="2" t="s">
        <v>2916</v>
      </c>
      <c r="B256">
        <v>88166115</v>
      </c>
    </row>
    <row r="257" spans="1:2" x14ac:dyDescent="0.45">
      <c r="A257" s="2" t="s">
        <v>4911</v>
      </c>
      <c r="B257">
        <v>88001286</v>
      </c>
    </row>
    <row r="258" spans="1:2" x14ac:dyDescent="0.45">
      <c r="A258" s="2" t="s">
        <v>3243</v>
      </c>
      <c r="B258">
        <v>87775460</v>
      </c>
    </row>
    <row r="259" spans="1:2" x14ac:dyDescent="0.45">
      <c r="A259" s="2" t="s">
        <v>2965</v>
      </c>
      <c r="B259">
        <v>87620724</v>
      </c>
    </row>
    <row r="260" spans="1:2" x14ac:dyDescent="0.45">
      <c r="A260" s="2" t="s">
        <v>4070</v>
      </c>
      <c r="B260">
        <v>87559438</v>
      </c>
    </row>
    <row r="261" spans="1:2" x14ac:dyDescent="0.45">
      <c r="A261" s="2" t="s">
        <v>4932</v>
      </c>
      <c r="B261">
        <v>86978840</v>
      </c>
    </row>
    <row r="262" spans="1:2" x14ac:dyDescent="0.45">
      <c r="A262" s="2" t="s">
        <v>5036</v>
      </c>
      <c r="B262">
        <v>86757447</v>
      </c>
    </row>
    <row r="263" spans="1:2" x14ac:dyDescent="0.45">
      <c r="A263" s="2" t="s">
        <v>4081</v>
      </c>
      <c r="B263">
        <v>86631310</v>
      </c>
    </row>
    <row r="264" spans="1:2" x14ac:dyDescent="0.45">
      <c r="A264" s="2" t="s">
        <v>3373</v>
      </c>
      <c r="B264">
        <v>86600000</v>
      </c>
    </row>
    <row r="265" spans="1:2" x14ac:dyDescent="0.45">
      <c r="A265" s="2" t="s">
        <v>3701</v>
      </c>
      <c r="B265">
        <v>86546825</v>
      </c>
    </row>
    <row r="266" spans="1:2" x14ac:dyDescent="0.45">
      <c r="A266" s="2" t="s">
        <v>3083</v>
      </c>
      <c r="B266">
        <v>85762022</v>
      </c>
    </row>
    <row r="267" spans="1:2" x14ac:dyDescent="0.45">
      <c r="A267" s="2" t="s">
        <v>4079</v>
      </c>
      <c r="B267">
        <v>85648585</v>
      </c>
    </row>
    <row r="268" spans="1:2" x14ac:dyDescent="0.45">
      <c r="A268" s="2" t="s">
        <v>4083</v>
      </c>
      <c r="B268">
        <v>85646235</v>
      </c>
    </row>
    <row r="269" spans="1:2" x14ac:dyDescent="0.45">
      <c r="A269" s="2" t="s">
        <v>3590</v>
      </c>
      <c r="B269">
        <v>85512915</v>
      </c>
    </row>
    <row r="270" spans="1:2" x14ac:dyDescent="0.45">
      <c r="A270" s="2" t="s">
        <v>2760</v>
      </c>
      <c r="B270">
        <v>85395021</v>
      </c>
    </row>
    <row r="271" spans="1:2" x14ac:dyDescent="0.45">
      <c r="A271" s="2" t="s">
        <v>3705</v>
      </c>
      <c r="B271">
        <v>85069696</v>
      </c>
    </row>
    <row r="272" spans="1:2" x14ac:dyDescent="0.45">
      <c r="A272" s="2" t="s">
        <v>3470</v>
      </c>
      <c r="B272">
        <v>85014968</v>
      </c>
    </row>
    <row r="273" spans="1:2" x14ac:dyDescent="0.45">
      <c r="A273" s="2" t="s">
        <v>2780</v>
      </c>
      <c r="B273">
        <v>84805005</v>
      </c>
    </row>
    <row r="274" spans="1:2" x14ac:dyDescent="0.45">
      <c r="A274" s="2" t="s">
        <v>4411</v>
      </c>
      <c r="B274">
        <v>84713132</v>
      </c>
    </row>
    <row r="275" spans="1:2" x14ac:dyDescent="0.45">
      <c r="A275" s="2" t="s">
        <v>2848</v>
      </c>
      <c r="B275">
        <v>84670866</v>
      </c>
    </row>
    <row r="276" spans="1:2" x14ac:dyDescent="0.45">
      <c r="A276" s="2" t="s">
        <v>4267</v>
      </c>
      <c r="B276">
        <v>84222438</v>
      </c>
    </row>
    <row r="277" spans="1:2" x14ac:dyDescent="0.45">
      <c r="A277" s="2" t="s">
        <v>2875</v>
      </c>
      <c r="B277">
        <v>84031112</v>
      </c>
    </row>
    <row r="278" spans="1:2" x14ac:dyDescent="0.45">
      <c r="A278" s="2" t="s">
        <v>2917</v>
      </c>
      <c r="B278">
        <v>83740650</v>
      </c>
    </row>
    <row r="279" spans="1:2" x14ac:dyDescent="0.45">
      <c r="A279" s="2" t="s">
        <v>5951</v>
      </c>
      <c r="B279">
        <v>83500000</v>
      </c>
    </row>
    <row r="280" spans="1:2" x14ac:dyDescent="0.45">
      <c r="A280" s="2" t="s">
        <v>4268</v>
      </c>
      <c r="B280">
        <v>83243478</v>
      </c>
    </row>
    <row r="281" spans="1:2" x14ac:dyDescent="0.45">
      <c r="A281" s="2" t="s">
        <v>3258</v>
      </c>
      <c r="B281">
        <v>83151473</v>
      </c>
    </row>
    <row r="282" spans="1:2" x14ac:dyDescent="0.45">
      <c r="A282" s="2" t="s">
        <v>5811</v>
      </c>
      <c r="B282">
        <v>83025093</v>
      </c>
    </row>
    <row r="283" spans="1:2" x14ac:dyDescent="0.45">
      <c r="A283" s="2" t="s">
        <v>4567</v>
      </c>
      <c r="B283">
        <v>82922376</v>
      </c>
    </row>
    <row r="284" spans="1:2" x14ac:dyDescent="0.45">
      <c r="A284" s="2" t="s">
        <v>3000</v>
      </c>
      <c r="B284">
        <v>82831698</v>
      </c>
    </row>
    <row r="285" spans="1:2" x14ac:dyDescent="0.45">
      <c r="A285" s="2" t="s">
        <v>5459</v>
      </c>
      <c r="B285">
        <v>82800000</v>
      </c>
    </row>
    <row r="286" spans="1:2" x14ac:dyDescent="0.45">
      <c r="A286" s="2" t="s">
        <v>3888</v>
      </c>
      <c r="B286">
        <v>82528646</v>
      </c>
    </row>
    <row r="287" spans="1:2" x14ac:dyDescent="0.45">
      <c r="A287" s="2" t="s">
        <v>3074</v>
      </c>
      <c r="B287">
        <v>82299717</v>
      </c>
    </row>
    <row r="288" spans="1:2" x14ac:dyDescent="0.45">
      <c r="A288" s="2" t="s">
        <v>3125</v>
      </c>
      <c r="B288">
        <v>82149590</v>
      </c>
    </row>
    <row r="289" spans="1:2" x14ac:dyDescent="0.45">
      <c r="A289" s="2" t="s">
        <v>3040</v>
      </c>
      <c r="B289">
        <v>82001186</v>
      </c>
    </row>
    <row r="290" spans="1:2" x14ac:dyDescent="0.45">
      <c r="A290" s="2" t="s">
        <v>5909</v>
      </c>
      <c r="B290">
        <v>81749884</v>
      </c>
    </row>
    <row r="291" spans="1:2" x14ac:dyDescent="0.45">
      <c r="A291" s="2" t="s">
        <v>5957</v>
      </c>
      <c r="B291">
        <v>81700000</v>
      </c>
    </row>
    <row r="292" spans="1:2" x14ac:dyDescent="0.45">
      <c r="A292" s="2" t="s">
        <v>3578</v>
      </c>
      <c r="B292">
        <v>80805112</v>
      </c>
    </row>
    <row r="293" spans="1:2" x14ac:dyDescent="0.45">
      <c r="A293" s="2" t="s">
        <v>4684</v>
      </c>
      <c r="B293">
        <v>80292856</v>
      </c>
    </row>
    <row r="294" spans="1:2" x14ac:dyDescent="0.45">
      <c r="A294" s="2" t="s">
        <v>2578</v>
      </c>
      <c r="B294">
        <v>80249062</v>
      </c>
    </row>
    <row r="295" spans="1:2" x14ac:dyDescent="0.45">
      <c r="A295" s="2" t="s">
        <v>2858</v>
      </c>
      <c r="B295">
        <v>80011740</v>
      </c>
    </row>
    <row r="296" spans="1:2" x14ac:dyDescent="0.45">
      <c r="A296" s="2" t="s">
        <v>5868</v>
      </c>
      <c r="B296">
        <v>79900000</v>
      </c>
    </row>
    <row r="297" spans="1:2" x14ac:dyDescent="0.45">
      <c r="A297" s="2" t="s">
        <v>5249</v>
      </c>
      <c r="B297">
        <v>79556401</v>
      </c>
    </row>
    <row r="298" spans="1:2" x14ac:dyDescent="0.45">
      <c r="A298" s="2" t="s">
        <v>5164</v>
      </c>
      <c r="B298">
        <v>79547205</v>
      </c>
    </row>
    <row r="299" spans="1:2" x14ac:dyDescent="0.45">
      <c r="A299" s="2" t="s">
        <v>4814</v>
      </c>
      <c r="B299">
        <v>79471845</v>
      </c>
    </row>
    <row r="300" spans="1:2" x14ac:dyDescent="0.45">
      <c r="A300" s="2" t="s">
        <v>4853</v>
      </c>
      <c r="B300">
        <v>79460116</v>
      </c>
    </row>
    <row r="301" spans="1:2" x14ac:dyDescent="0.45">
      <c r="A301" s="2" t="s">
        <v>4263</v>
      </c>
      <c r="B301">
        <v>79444419</v>
      </c>
    </row>
    <row r="302" spans="1:2" x14ac:dyDescent="0.45">
      <c r="A302" s="2" t="s">
        <v>5225</v>
      </c>
      <c r="B302">
        <v>79443253</v>
      </c>
    </row>
    <row r="303" spans="1:2" x14ac:dyDescent="0.45">
      <c r="A303" s="2" t="s">
        <v>3256</v>
      </c>
      <c r="B303">
        <v>79225854</v>
      </c>
    </row>
    <row r="304" spans="1:2" x14ac:dyDescent="0.45">
      <c r="A304" s="2" t="s">
        <v>3374</v>
      </c>
      <c r="B304">
        <v>79218018</v>
      </c>
    </row>
    <row r="305" spans="1:2" x14ac:dyDescent="0.45">
      <c r="A305" s="2" t="s">
        <v>4929</v>
      </c>
      <c r="B305">
        <v>79175854</v>
      </c>
    </row>
    <row r="306" spans="1:2" x14ac:dyDescent="0.45">
      <c r="A306" s="2" t="s">
        <v>5714</v>
      </c>
      <c r="B306">
        <v>78574831</v>
      </c>
    </row>
    <row r="307" spans="1:2" x14ac:dyDescent="0.45">
      <c r="A307" s="2" t="s">
        <v>2574</v>
      </c>
      <c r="B307">
        <v>78530303</v>
      </c>
    </row>
    <row r="308" spans="1:2" x14ac:dyDescent="0.45">
      <c r="A308" s="2" t="s">
        <v>3700</v>
      </c>
      <c r="B308">
        <v>78500000</v>
      </c>
    </row>
    <row r="309" spans="1:2" x14ac:dyDescent="0.45">
      <c r="A309" s="2" t="s">
        <v>4082</v>
      </c>
      <c r="B309">
        <v>78360000</v>
      </c>
    </row>
    <row r="310" spans="1:2" x14ac:dyDescent="0.45">
      <c r="A310" s="2" t="s">
        <v>5099</v>
      </c>
      <c r="B310">
        <v>78038276</v>
      </c>
    </row>
    <row r="311" spans="1:2" x14ac:dyDescent="0.45">
      <c r="A311" s="2" t="s">
        <v>3479</v>
      </c>
      <c r="B311">
        <v>77997349</v>
      </c>
    </row>
    <row r="312" spans="1:2" x14ac:dyDescent="0.45">
      <c r="A312" s="2" t="s">
        <v>2682</v>
      </c>
      <c r="B312">
        <v>77946274</v>
      </c>
    </row>
    <row r="313" spans="1:2" x14ac:dyDescent="0.45">
      <c r="A313" s="2" t="s">
        <v>5606</v>
      </c>
      <c r="B313">
        <v>77763837</v>
      </c>
    </row>
    <row r="314" spans="1:2" x14ac:dyDescent="0.45">
      <c r="A314" s="2" t="s">
        <v>3887</v>
      </c>
      <c r="B314">
        <v>77692062</v>
      </c>
    </row>
    <row r="315" spans="1:2" x14ac:dyDescent="0.45">
      <c r="A315" s="2" t="s">
        <v>4431</v>
      </c>
      <c r="B315">
        <v>77334374</v>
      </c>
    </row>
    <row r="316" spans="1:2" x14ac:dyDescent="0.45">
      <c r="A316" s="2" t="s">
        <v>5042</v>
      </c>
      <c r="B316">
        <v>77121452</v>
      </c>
    </row>
    <row r="317" spans="1:2" x14ac:dyDescent="0.45">
      <c r="A317" s="2" t="s">
        <v>4751</v>
      </c>
      <c r="B317">
        <v>77001351</v>
      </c>
    </row>
    <row r="318" spans="1:2" x14ac:dyDescent="0.45">
      <c r="A318" s="2" t="s">
        <v>3473</v>
      </c>
      <c r="B318">
        <v>76975169</v>
      </c>
    </row>
    <row r="319" spans="1:2" x14ac:dyDescent="0.45">
      <c r="A319" s="2" t="s">
        <v>4860</v>
      </c>
      <c r="B319">
        <v>76823600</v>
      </c>
    </row>
    <row r="320" spans="1:2" x14ac:dyDescent="0.45">
      <c r="A320" s="2" t="s">
        <v>3259</v>
      </c>
      <c r="B320">
        <v>76801374</v>
      </c>
    </row>
    <row r="321" spans="1:2" x14ac:dyDescent="0.45">
      <c r="A321" s="2" t="s">
        <v>5794</v>
      </c>
      <c r="B321">
        <v>76700000</v>
      </c>
    </row>
    <row r="322" spans="1:2" x14ac:dyDescent="0.45">
      <c r="A322" s="2" t="s">
        <v>4086</v>
      </c>
      <c r="B322">
        <v>76694016</v>
      </c>
    </row>
    <row r="323" spans="1:2" x14ac:dyDescent="0.45">
      <c r="A323" s="2" t="s">
        <v>4429</v>
      </c>
      <c r="B323">
        <v>76491683</v>
      </c>
    </row>
    <row r="324" spans="1:2" x14ac:dyDescent="0.45">
      <c r="A324" s="2" t="s">
        <v>3472</v>
      </c>
      <c r="B324">
        <v>76203320</v>
      </c>
    </row>
    <row r="325" spans="1:2" x14ac:dyDescent="0.45">
      <c r="A325" s="2" t="s">
        <v>2991</v>
      </c>
      <c r="B325">
        <v>76115031</v>
      </c>
    </row>
    <row r="326" spans="1:2" x14ac:dyDescent="0.45">
      <c r="A326" s="2" t="s">
        <v>3557</v>
      </c>
      <c r="B326">
        <v>76107476</v>
      </c>
    </row>
    <row r="327" spans="1:2" x14ac:dyDescent="0.45">
      <c r="A327" s="2" t="s">
        <v>3476</v>
      </c>
      <c r="B327">
        <v>76088877</v>
      </c>
    </row>
    <row r="328" spans="1:2" x14ac:dyDescent="0.45">
      <c r="A328" s="2" t="s">
        <v>5601</v>
      </c>
      <c r="B328">
        <v>76028097</v>
      </c>
    </row>
    <row r="329" spans="1:2" x14ac:dyDescent="0.45">
      <c r="A329" s="2" t="s">
        <v>3675</v>
      </c>
      <c r="B329">
        <v>75724075</v>
      </c>
    </row>
    <row r="330" spans="1:2" x14ac:dyDescent="0.45">
      <c r="A330" s="2" t="s">
        <v>3835</v>
      </c>
      <c r="B330">
        <v>75502246</v>
      </c>
    </row>
    <row r="331" spans="1:2" x14ac:dyDescent="0.45">
      <c r="A331" s="2" t="s">
        <v>5301</v>
      </c>
      <c r="B331">
        <v>75300000</v>
      </c>
    </row>
    <row r="332" spans="1:2" x14ac:dyDescent="0.45">
      <c r="A332" s="2" t="s">
        <v>4319</v>
      </c>
      <c r="B332">
        <v>75241322</v>
      </c>
    </row>
    <row r="333" spans="1:2" x14ac:dyDescent="0.45">
      <c r="A333" s="2" t="s">
        <v>3106</v>
      </c>
      <c r="B333">
        <v>75213377</v>
      </c>
    </row>
    <row r="334" spans="1:2" x14ac:dyDescent="0.45">
      <c r="A334" s="2" t="s">
        <v>3001</v>
      </c>
      <c r="B334">
        <v>75019340</v>
      </c>
    </row>
    <row r="335" spans="1:2" x14ac:dyDescent="0.45">
      <c r="A335" s="2" t="s">
        <v>3894</v>
      </c>
      <c r="B335">
        <v>75008260</v>
      </c>
    </row>
    <row r="336" spans="1:2" x14ac:dyDescent="0.45">
      <c r="A336" s="2" t="s">
        <v>3420</v>
      </c>
      <c r="B336">
        <v>74769345</v>
      </c>
    </row>
    <row r="337" spans="1:2" x14ac:dyDescent="0.45">
      <c r="A337" s="2" t="s">
        <v>3883</v>
      </c>
      <c r="B337">
        <v>74712885</v>
      </c>
    </row>
    <row r="338" spans="1:2" x14ac:dyDescent="0.45">
      <c r="A338" s="2" t="s">
        <v>4568</v>
      </c>
      <c r="B338">
        <v>74497271</v>
      </c>
    </row>
    <row r="339" spans="1:2" x14ac:dyDescent="0.45">
      <c r="A339" s="2" t="s">
        <v>5991</v>
      </c>
      <c r="B339">
        <v>74120000</v>
      </c>
    </row>
    <row r="340" spans="1:2" x14ac:dyDescent="0.45">
      <c r="A340" s="2" t="s">
        <v>4489</v>
      </c>
      <c r="B340">
        <v>74067179</v>
      </c>
    </row>
    <row r="341" spans="1:2" x14ac:dyDescent="0.45">
      <c r="A341" s="2" t="s">
        <v>3661</v>
      </c>
      <c r="B341">
        <v>74006080</v>
      </c>
    </row>
    <row r="342" spans="1:2" x14ac:dyDescent="0.45">
      <c r="A342" s="2" t="s">
        <v>3814</v>
      </c>
      <c r="B342">
        <v>73760631</v>
      </c>
    </row>
    <row r="343" spans="1:2" x14ac:dyDescent="0.45">
      <c r="A343" s="2" t="s">
        <v>3445</v>
      </c>
      <c r="B343">
        <v>73548685</v>
      </c>
    </row>
    <row r="344" spans="1:2" x14ac:dyDescent="0.45">
      <c r="A344" s="2" t="s">
        <v>2658</v>
      </c>
      <c r="B344">
        <v>73371987</v>
      </c>
    </row>
    <row r="345" spans="1:2" x14ac:dyDescent="0.45">
      <c r="A345" s="2" t="s">
        <v>2868</v>
      </c>
      <c r="B345">
        <v>73005002</v>
      </c>
    </row>
    <row r="346" spans="1:2" x14ac:dyDescent="0.45">
      <c r="A346" s="2" t="s">
        <v>3112</v>
      </c>
      <c r="B346">
        <v>72656464</v>
      </c>
    </row>
    <row r="347" spans="1:2" x14ac:dyDescent="0.45">
      <c r="A347" s="2" t="s">
        <v>4019</v>
      </c>
      <c r="B347">
        <v>72632573</v>
      </c>
    </row>
    <row r="348" spans="1:2" x14ac:dyDescent="0.45">
      <c r="A348" s="2" t="s">
        <v>5455</v>
      </c>
      <c r="B348">
        <v>71800000</v>
      </c>
    </row>
    <row r="349" spans="1:2" x14ac:dyDescent="0.45">
      <c r="A349" s="2" t="s">
        <v>2719</v>
      </c>
      <c r="B349">
        <v>71366733</v>
      </c>
    </row>
    <row r="350" spans="1:2" x14ac:dyDescent="0.45">
      <c r="A350" s="2" t="s">
        <v>3849</v>
      </c>
      <c r="B350">
        <v>71244774</v>
      </c>
    </row>
    <row r="351" spans="1:2" x14ac:dyDescent="0.45">
      <c r="A351" s="2" t="s">
        <v>3126</v>
      </c>
      <c r="B351">
        <v>71204016</v>
      </c>
    </row>
    <row r="352" spans="1:2" x14ac:dyDescent="0.45">
      <c r="A352" s="2" t="s">
        <v>4085</v>
      </c>
      <c r="B352">
        <v>70422786</v>
      </c>
    </row>
    <row r="353" spans="1:2" x14ac:dyDescent="0.45">
      <c r="A353" s="2" t="s">
        <v>5300</v>
      </c>
      <c r="B353">
        <v>70150343</v>
      </c>
    </row>
    <row r="354" spans="1:2" x14ac:dyDescent="0.45">
      <c r="A354" s="2" t="s">
        <v>4022</v>
      </c>
      <c r="B354">
        <v>69470202</v>
      </c>
    </row>
    <row r="355" spans="1:2" x14ac:dyDescent="0.45">
      <c r="A355" s="2" t="s">
        <v>5520</v>
      </c>
      <c r="B355">
        <v>69413017</v>
      </c>
    </row>
    <row r="356" spans="1:2" x14ac:dyDescent="0.45">
      <c r="A356" s="2" t="s">
        <v>2987</v>
      </c>
      <c r="B356">
        <v>69288182</v>
      </c>
    </row>
    <row r="357" spans="1:2" x14ac:dyDescent="0.45">
      <c r="A357" s="2" t="s">
        <v>4811</v>
      </c>
      <c r="B357">
        <v>69049418</v>
      </c>
    </row>
    <row r="358" spans="1:2" x14ac:dyDescent="0.45">
      <c r="A358" s="2" t="s">
        <v>5072</v>
      </c>
      <c r="B358">
        <v>69025853</v>
      </c>
    </row>
    <row r="359" spans="1:2" x14ac:dyDescent="0.45">
      <c r="A359" s="2" t="s">
        <v>5303</v>
      </c>
      <c r="B359">
        <v>68845130</v>
      </c>
    </row>
    <row r="360" spans="1:2" x14ac:dyDescent="0.45">
      <c r="A360" s="2" t="s">
        <v>3703</v>
      </c>
      <c r="B360">
        <v>68706165</v>
      </c>
    </row>
    <row r="361" spans="1:2" x14ac:dyDescent="0.45">
      <c r="A361" s="2" t="s">
        <v>4492</v>
      </c>
      <c r="B361">
        <v>68636983</v>
      </c>
    </row>
    <row r="362" spans="1:2" x14ac:dyDescent="0.45">
      <c r="A362" s="2" t="s">
        <v>4425</v>
      </c>
      <c r="B362">
        <v>68571803</v>
      </c>
    </row>
    <row r="363" spans="1:2" x14ac:dyDescent="0.45">
      <c r="A363" s="2" t="s">
        <v>2605</v>
      </c>
      <c r="B363">
        <v>68488329</v>
      </c>
    </row>
    <row r="364" spans="1:2" x14ac:dyDescent="0.45">
      <c r="A364" s="2" t="s">
        <v>3986</v>
      </c>
      <c r="B364">
        <v>68413606</v>
      </c>
    </row>
    <row r="365" spans="1:2" x14ac:dyDescent="0.45">
      <c r="A365" s="2" t="s">
        <v>5245</v>
      </c>
      <c r="B365">
        <v>67900000</v>
      </c>
    </row>
    <row r="366" spans="1:2" x14ac:dyDescent="0.45">
      <c r="A366" s="2" t="s">
        <v>5276</v>
      </c>
      <c r="B366">
        <v>67900000</v>
      </c>
    </row>
    <row r="367" spans="1:2" x14ac:dyDescent="0.45">
      <c r="A367" s="2" t="s">
        <v>5167</v>
      </c>
      <c r="B367">
        <v>67568000</v>
      </c>
    </row>
    <row r="368" spans="1:2" x14ac:dyDescent="0.45">
      <c r="A368" s="2" t="s">
        <v>3706</v>
      </c>
      <c r="B368">
        <v>67458785</v>
      </c>
    </row>
    <row r="369" spans="1:2" x14ac:dyDescent="0.45">
      <c r="A369" s="2" t="s">
        <v>3115</v>
      </c>
      <c r="B369">
        <v>67340146</v>
      </c>
    </row>
    <row r="370" spans="1:2" x14ac:dyDescent="0.45">
      <c r="A370" s="2" t="s">
        <v>4008</v>
      </c>
      <c r="B370">
        <v>67125340</v>
      </c>
    </row>
    <row r="371" spans="1:2" x14ac:dyDescent="0.45">
      <c r="A371" s="2" t="s">
        <v>4735</v>
      </c>
      <c r="B371">
        <v>66700000</v>
      </c>
    </row>
    <row r="372" spans="1:2" x14ac:dyDescent="0.45">
      <c r="A372" s="2" t="s">
        <v>3436</v>
      </c>
      <c r="B372">
        <v>66683135</v>
      </c>
    </row>
    <row r="373" spans="1:2" x14ac:dyDescent="0.45">
      <c r="A373" s="2" t="s">
        <v>2799</v>
      </c>
      <c r="B373">
        <v>66336103</v>
      </c>
    </row>
    <row r="374" spans="1:2" x14ac:dyDescent="0.45">
      <c r="A374" s="2" t="s">
        <v>2903</v>
      </c>
      <c r="B374">
        <v>66317423</v>
      </c>
    </row>
    <row r="375" spans="1:2" x14ac:dyDescent="0.45">
      <c r="A375" s="2" t="s">
        <v>2586</v>
      </c>
      <c r="B375">
        <v>66021565</v>
      </c>
    </row>
    <row r="376" spans="1:2" x14ac:dyDescent="0.45">
      <c r="A376" s="2" t="s">
        <v>5280</v>
      </c>
      <c r="B376">
        <v>65900000</v>
      </c>
    </row>
    <row r="377" spans="1:2" x14ac:dyDescent="0.45">
      <c r="A377" s="2" t="s">
        <v>2787</v>
      </c>
      <c r="B377">
        <v>65871240</v>
      </c>
    </row>
    <row r="378" spans="1:2" x14ac:dyDescent="0.45">
      <c r="A378" s="2" t="s">
        <v>2975</v>
      </c>
      <c r="B378">
        <v>65832203</v>
      </c>
    </row>
    <row r="379" spans="1:2" x14ac:dyDescent="0.45">
      <c r="A379" s="2" t="s">
        <v>3002</v>
      </c>
      <c r="B379">
        <v>65771527</v>
      </c>
    </row>
    <row r="380" spans="1:2" x14ac:dyDescent="0.45">
      <c r="A380" s="2" t="s">
        <v>3261</v>
      </c>
      <c r="B380">
        <v>65603360</v>
      </c>
    </row>
    <row r="381" spans="1:2" x14ac:dyDescent="0.45">
      <c r="A381" s="2" t="s">
        <v>3065</v>
      </c>
      <c r="B381">
        <v>65459099</v>
      </c>
    </row>
    <row r="382" spans="1:2" x14ac:dyDescent="0.45">
      <c r="A382" s="2" t="s">
        <v>4269</v>
      </c>
      <c r="B382">
        <v>65457688</v>
      </c>
    </row>
    <row r="383" spans="1:2" x14ac:dyDescent="0.45">
      <c r="A383" s="2" t="s">
        <v>4817</v>
      </c>
      <c r="B383">
        <v>65389560</v>
      </c>
    </row>
    <row r="384" spans="1:2" x14ac:dyDescent="0.45">
      <c r="A384" s="2" t="s">
        <v>4801</v>
      </c>
      <c r="B384">
        <v>65234139</v>
      </c>
    </row>
    <row r="385" spans="1:2" x14ac:dyDescent="0.45">
      <c r="A385" s="2" t="s">
        <v>4310</v>
      </c>
      <c r="B385">
        <v>65135191</v>
      </c>
    </row>
    <row r="386" spans="1:2" x14ac:dyDescent="0.45">
      <c r="A386" s="2" t="s">
        <v>4570</v>
      </c>
      <c r="B386">
        <v>64518155</v>
      </c>
    </row>
    <row r="387" spans="1:2" x14ac:dyDescent="0.45">
      <c r="A387" s="2" t="s">
        <v>2721</v>
      </c>
      <c r="B387">
        <v>64364921</v>
      </c>
    </row>
    <row r="388" spans="1:2" x14ac:dyDescent="0.45">
      <c r="A388" s="2" t="s">
        <v>4464</v>
      </c>
      <c r="B388">
        <v>63930411</v>
      </c>
    </row>
    <row r="389" spans="1:2" x14ac:dyDescent="0.45">
      <c r="A389" s="2" t="s">
        <v>2967</v>
      </c>
      <c r="B389">
        <v>63313048</v>
      </c>
    </row>
    <row r="390" spans="1:2" x14ac:dyDescent="0.45">
      <c r="A390" s="2" t="s">
        <v>5165</v>
      </c>
      <c r="B390">
        <v>63074950</v>
      </c>
    </row>
    <row r="391" spans="1:2" x14ac:dyDescent="0.45">
      <c r="A391" s="2" t="s">
        <v>2865</v>
      </c>
      <c r="B391">
        <v>62804648</v>
      </c>
    </row>
    <row r="392" spans="1:2" x14ac:dyDescent="0.45">
      <c r="A392" s="2" t="s">
        <v>4045</v>
      </c>
      <c r="B392">
        <v>62749203</v>
      </c>
    </row>
    <row r="393" spans="1:2" x14ac:dyDescent="0.45">
      <c r="A393" s="2" t="s">
        <v>4571</v>
      </c>
      <c r="B393">
        <v>62624961</v>
      </c>
    </row>
    <row r="394" spans="1:2" x14ac:dyDescent="0.45">
      <c r="A394" s="2" t="s">
        <v>5416</v>
      </c>
      <c r="B394">
        <v>62519230</v>
      </c>
    </row>
    <row r="395" spans="1:2" x14ac:dyDescent="0.45">
      <c r="A395" s="2" t="s">
        <v>3707</v>
      </c>
      <c r="B395">
        <v>62310175</v>
      </c>
    </row>
    <row r="396" spans="1:2" x14ac:dyDescent="0.45">
      <c r="A396" s="2" t="s">
        <v>3571</v>
      </c>
      <c r="B396">
        <v>62000082</v>
      </c>
    </row>
    <row r="397" spans="1:2" x14ac:dyDescent="0.45">
      <c r="A397" s="2" t="s">
        <v>2781</v>
      </c>
      <c r="B397">
        <v>61830669</v>
      </c>
    </row>
    <row r="398" spans="1:2" x14ac:dyDescent="0.45">
      <c r="A398" s="2" t="s">
        <v>3592</v>
      </c>
      <c r="B398">
        <v>61807667</v>
      </c>
    </row>
    <row r="399" spans="1:2" x14ac:dyDescent="0.45">
      <c r="A399" s="2" t="s">
        <v>5473</v>
      </c>
      <c r="B399">
        <v>61800000</v>
      </c>
    </row>
    <row r="400" spans="1:2" x14ac:dyDescent="0.45">
      <c r="A400" s="2" t="s">
        <v>3630</v>
      </c>
      <c r="B400">
        <v>61793915</v>
      </c>
    </row>
    <row r="401" spans="1:2" x14ac:dyDescent="0.45">
      <c r="A401" s="2" t="s">
        <v>2785</v>
      </c>
      <c r="B401">
        <v>61739919</v>
      </c>
    </row>
    <row r="402" spans="1:2" x14ac:dyDescent="0.45">
      <c r="A402" s="2" t="s">
        <v>2729</v>
      </c>
      <c r="B402">
        <v>61573391</v>
      </c>
    </row>
    <row r="403" spans="1:2" x14ac:dyDescent="0.45">
      <c r="A403" s="2" t="s">
        <v>3260</v>
      </c>
      <c r="B403">
        <v>61468960</v>
      </c>
    </row>
    <row r="404" spans="1:2" x14ac:dyDescent="0.45">
      <c r="A404" s="2" t="s">
        <v>5912</v>
      </c>
      <c r="B404">
        <v>61423650</v>
      </c>
    </row>
    <row r="405" spans="1:2" x14ac:dyDescent="0.45">
      <c r="A405" s="2" t="s">
        <v>2634</v>
      </c>
      <c r="B405">
        <v>61407328</v>
      </c>
    </row>
    <row r="406" spans="1:2" x14ac:dyDescent="0.45">
      <c r="A406" s="2" t="s">
        <v>4257</v>
      </c>
      <c r="B406">
        <v>60341380</v>
      </c>
    </row>
    <row r="407" spans="1:2" x14ac:dyDescent="0.45">
      <c r="A407" s="2" t="s">
        <v>5987</v>
      </c>
      <c r="B407">
        <v>60249000</v>
      </c>
    </row>
    <row r="408" spans="1:2" x14ac:dyDescent="0.45">
      <c r="A408" s="2" t="s">
        <v>5166</v>
      </c>
      <c r="B408">
        <v>60217000</v>
      </c>
    </row>
    <row r="409" spans="1:2" x14ac:dyDescent="0.45">
      <c r="A409" s="2" t="s">
        <v>5771</v>
      </c>
      <c r="B409">
        <v>60069140</v>
      </c>
    </row>
    <row r="410" spans="1:2" x14ac:dyDescent="0.45">
      <c r="A410" s="2" t="s">
        <v>4552</v>
      </c>
      <c r="B410">
        <v>60050171</v>
      </c>
    </row>
    <row r="411" spans="1:2" x14ac:dyDescent="0.45">
      <c r="A411" s="2" t="s">
        <v>3238</v>
      </c>
      <c r="B411">
        <v>60012710</v>
      </c>
    </row>
    <row r="412" spans="1:2" x14ac:dyDescent="0.45">
      <c r="A412" s="2" t="s">
        <v>5096</v>
      </c>
      <c r="B412">
        <v>60000942</v>
      </c>
    </row>
    <row r="413" spans="1:2" x14ac:dyDescent="0.45">
      <c r="A413" s="2" t="s">
        <v>5292</v>
      </c>
      <c r="B413">
        <v>59800000</v>
      </c>
    </row>
    <row r="414" spans="1:2" x14ac:dyDescent="0.45">
      <c r="A414" s="2" t="s">
        <v>3075</v>
      </c>
      <c r="B414">
        <v>59568845</v>
      </c>
    </row>
    <row r="415" spans="1:2" x14ac:dyDescent="0.45">
      <c r="A415" s="2" t="s">
        <v>5159</v>
      </c>
      <c r="B415">
        <v>59502303</v>
      </c>
    </row>
    <row r="416" spans="1:2" x14ac:dyDescent="0.45">
      <c r="A416" s="2" t="s">
        <v>4807</v>
      </c>
      <c r="B416">
        <v>59400000</v>
      </c>
    </row>
    <row r="417" spans="1:2" x14ac:dyDescent="0.45">
      <c r="A417" s="2" t="s">
        <v>5715</v>
      </c>
      <c r="B417">
        <v>59267897</v>
      </c>
    </row>
    <row r="418" spans="1:2" x14ac:dyDescent="0.45">
      <c r="A418" s="2" t="s">
        <v>3076</v>
      </c>
      <c r="B418">
        <v>59006721</v>
      </c>
    </row>
    <row r="419" spans="1:2" x14ac:dyDescent="0.45">
      <c r="A419" s="2" t="s">
        <v>4311</v>
      </c>
      <c r="B419">
        <v>58813460</v>
      </c>
    </row>
    <row r="420" spans="1:2" x14ac:dyDescent="0.45">
      <c r="A420" s="2" t="s">
        <v>2728</v>
      </c>
      <c r="B420">
        <v>58539855</v>
      </c>
    </row>
    <row r="421" spans="1:2" x14ac:dyDescent="0.45">
      <c r="A421" s="2" t="s">
        <v>3438</v>
      </c>
      <c r="B421">
        <v>58476776</v>
      </c>
    </row>
    <row r="422" spans="1:2" x14ac:dyDescent="0.45">
      <c r="A422" s="2" t="s">
        <v>5302</v>
      </c>
      <c r="B422">
        <v>58353550</v>
      </c>
    </row>
    <row r="423" spans="1:2" x14ac:dyDescent="0.45">
      <c r="A423" s="2" t="s">
        <v>4933</v>
      </c>
      <c r="B423">
        <v>58326666</v>
      </c>
    </row>
    <row r="424" spans="1:2" x14ac:dyDescent="0.45">
      <c r="A424" s="2" t="s">
        <v>3192</v>
      </c>
      <c r="B424">
        <v>58307945</v>
      </c>
    </row>
    <row r="425" spans="1:2" x14ac:dyDescent="0.45">
      <c r="A425" s="2" t="s">
        <v>4290</v>
      </c>
      <c r="B425">
        <v>58136909</v>
      </c>
    </row>
    <row r="426" spans="1:2" x14ac:dyDescent="0.45">
      <c r="A426" s="2" t="s">
        <v>3066</v>
      </c>
      <c r="B426">
        <v>58103929</v>
      </c>
    </row>
    <row r="427" spans="1:2" x14ac:dyDescent="0.45">
      <c r="A427" s="2" t="s">
        <v>5169</v>
      </c>
      <c r="B427">
        <v>58011073</v>
      </c>
    </row>
    <row r="428" spans="1:2" x14ac:dyDescent="0.45">
      <c r="A428" s="2" t="s">
        <v>2659</v>
      </c>
      <c r="B428">
        <v>57487711</v>
      </c>
    </row>
    <row r="429" spans="1:2" x14ac:dyDescent="0.45">
      <c r="A429" s="2" t="s">
        <v>5629</v>
      </c>
      <c r="B429">
        <v>57231524</v>
      </c>
    </row>
    <row r="430" spans="1:2" x14ac:dyDescent="0.45">
      <c r="A430" s="2" t="s">
        <v>3244</v>
      </c>
      <c r="B430">
        <v>57153533</v>
      </c>
    </row>
    <row r="431" spans="1:2" x14ac:dyDescent="0.45">
      <c r="A431" s="2" t="s">
        <v>3362</v>
      </c>
      <c r="B431">
        <v>57006880</v>
      </c>
    </row>
    <row r="432" spans="1:2" x14ac:dyDescent="0.45">
      <c r="A432" s="2" t="s">
        <v>3708</v>
      </c>
      <c r="B432">
        <v>56917897</v>
      </c>
    </row>
    <row r="433" spans="1:2" x14ac:dyDescent="0.45">
      <c r="A433" s="2" t="s">
        <v>5031</v>
      </c>
      <c r="B433">
        <v>56897215</v>
      </c>
    </row>
    <row r="434" spans="1:2" x14ac:dyDescent="0.45">
      <c r="A434" s="2" t="s">
        <v>3593</v>
      </c>
      <c r="B434">
        <v>56702060</v>
      </c>
    </row>
    <row r="435" spans="1:2" x14ac:dyDescent="0.45">
      <c r="A435" s="2" t="s">
        <v>2684</v>
      </c>
      <c r="B435">
        <v>56456431</v>
      </c>
    </row>
    <row r="436" spans="1:2" x14ac:dyDescent="0.45">
      <c r="A436" s="2" t="s">
        <v>3043</v>
      </c>
      <c r="B436">
        <v>56448821</v>
      </c>
    </row>
    <row r="437" spans="1:2" x14ac:dyDescent="0.45">
      <c r="A437" s="2" t="s">
        <v>2685</v>
      </c>
      <c r="B437">
        <v>56435493</v>
      </c>
    </row>
    <row r="438" spans="1:2" x14ac:dyDescent="0.45">
      <c r="A438" s="2" t="s">
        <v>5034</v>
      </c>
      <c r="B438">
        <v>56306973</v>
      </c>
    </row>
    <row r="439" spans="1:2" x14ac:dyDescent="0.45">
      <c r="A439" s="2" t="s">
        <v>4044</v>
      </c>
      <c r="B439">
        <v>56100000</v>
      </c>
    </row>
    <row r="440" spans="1:2" x14ac:dyDescent="0.45">
      <c r="A440" s="2" t="s">
        <v>5047</v>
      </c>
      <c r="B440">
        <v>56001698</v>
      </c>
    </row>
    <row r="441" spans="1:2" x14ac:dyDescent="0.45">
      <c r="A441" s="2" t="s">
        <v>3474</v>
      </c>
      <c r="B441">
        <v>55807520</v>
      </c>
    </row>
    <row r="442" spans="1:2" x14ac:dyDescent="0.45">
      <c r="A442" s="2" t="s">
        <v>3594</v>
      </c>
      <c r="B442">
        <v>55768056</v>
      </c>
    </row>
    <row r="443" spans="1:2" x14ac:dyDescent="0.45">
      <c r="A443" s="2" t="s">
        <v>3680</v>
      </c>
      <c r="B443">
        <v>55720716</v>
      </c>
    </row>
    <row r="444" spans="1:2" x14ac:dyDescent="0.45">
      <c r="A444" s="2" t="s">
        <v>4561</v>
      </c>
      <c r="B444">
        <v>55597042</v>
      </c>
    </row>
    <row r="445" spans="1:2" x14ac:dyDescent="0.45">
      <c r="A445" s="2" t="s">
        <v>4084</v>
      </c>
      <c r="B445">
        <v>55416609</v>
      </c>
    </row>
    <row r="446" spans="1:2" x14ac:dyDescent="0.45">
      <c r="A446" s="2" t="s">
        <v>2887</v>
      </c>
      <c r="B446">
        <v>55370362</v>
      </c>
    </row>
    <row r="447" spans="1:2" x14ac:dyDescent="0.45">
      <c r="A447" s="2" t="s">
        <v>2686</v>
      </c>
      <c r="B447">
        <v>55343774</v>
      </c>
    </row>
    <row r="448" spans="1:2" x14ac:dyDescent="0.45">
      <c r="A448" s="2" t="s">
        <v>4816</v>
      </c>
      <c r="B448">
        <v>55219395</v>
      </c>
    </row>
    <row r="449" spans="1:2" x14ac:dyDescent="0.45">
      <c r="A449" s="2" t="s">
        <v>3838</v>
      </c>
      <c r="B449">
        <v>55173235</v>
      </c>
    </row>
    <row r="450" spans="1:2" x14ac:dyDescent="0.45">
      <c r="A450" s="2" t="s">
        <v>3687</v>
      </c>
      <c r="B450">
        <v>55149435</v>
      </c>
    </row>
    <row r="451" spans="1:2" x14ac:dyDescent="0.45">
      <c r="A451" s="2" t="s">
        <v>4688</v>
      </c>
      <c r="B451">
        <v>55072454</v>
      </c>
    </row>
    <row r="452" spans="1:2" x14ac:dyDescent="0.45">
      <c r="A452" s="2" t="s">
        <v>4325</v>
      </c>
      <c r="B452">
        <v>55034302</v>
      </c>
    </row>
    <row r="453" spans="1:2" x14ac:dyDescent="0.45">
      <c r="A453" s="2" t="s">
        <v>4369</v>
      </c>
      <c r="B453">
        <v>55014842</v>
      </c>
    </row>
    <row r="454" spans="1:2" x14ac:dyDescent="0.45">
      <c r="A454" s="2" t="s">
        <v>3715</v>
      </c>
      <c r="B454">
        <v>55001343</v>
      </c>
    </row>
    <row r="455" spans="1:2" x14ac:dyDescent="0.45">
      <c r="A455" s="2" t="s">
        <v>4815</v>
      </c>
      <c r="B455">
        <v>55000000</v>
      </c>
    </row>
    <row r="456" spans="1:2" x14ac:dyDescent="0.45">
      <c r="A456" s="2" t="s">
        <v>4424</v>
      </c>
      <c r="B456">
        <v>54817937</v>
      </c>
    </row>
    <row r="457" spans="1:2" x14ac:dyDescent="0.45">
      <c r="A457" s="2" t="s">
        <v>5411</v>
      </c>
      <c r="B457">
        <v>54600000</v>
      </c>
    </row>
    <row r="458" spans="1:2" x14ac:dyDescent="0.45">
      <c r="A458" s="2" t="s">
        <v>3190</v>
      </c>
      <c r="B458">
        <v>54412921</v>
      </c>
    </row>
    <row r="459" spans="1:2" x14ac:dyDescent="0.45">
      <c r="A459" s="2" t="s">
        <v>3424</v>
      </c>
      <c r="B459">
        <v>54200000</v>
      </c>
    </row>
    <row r="460" spans="1:2" x14ac:dyDescent="0.45">
      <c r="A460" s="2" t="s">
        <v>3252</v>
      </c>
      <c r="B460">
        <v>54195633</v>
      </c>
    </row>
    <row r="461" spans="1:2" x14ac:dyDescent="0.45">
      <c r="A461" s="2" t="s">
        <v>3714</v>
      </c>
      <c r="B461">
        <v>54125426</v>
      </c>
    </row>
    <row r="462" spans="1:2" x14ac:dyDescent="0.45">
      <c r="A462" s="2" t="s">
        <v>6104</v>
      </c>
      <c r="B462">
        <v>53953403</v>
      </c>
    </row>
    <row r="463" spans="1:2" x14ac:dyDescent="0.45">
      <c r="A463" s="2" t="s">
        <v>3709</v>
      </c>
      <c r="B463">
        <v>53952276</v>
      </c>
    </row>
    <row r="464" spans="1:2" x14ac:dyDescent="0.45">
      <c r="A464" s="2" t="s">
        <v>5022</v>
      </c>
      <c r="B464">
        <v>53856263</v>
      </c>
    </row>
    <row r="465" spans="1:2" x14ac:dyDescent="0.45">
      <c r="A465" s="2" t="s">
        <v>3003</v>
      </c>
      <c r="B465">
        <v>53668525</v>
      </c>
    </row>
    <row r="466" spans="1:2" x14ac:dyDescent="0.45">
      <c r="A466" s="2" t="s">
        <v>4326</v>
      </c>
      <c r="B466">
        <v>53656813</v>
      </c>
    </row>
    <row r="467" spans="1:2" x14ac:dyDescent="0.45">
      <c r="A467" s="2" t="s">
        <v>2948</v>
      </c>
      <c r="B467">
        <v>53618384</v>
      </c>
    </row>
    <row r="468" spans="1:2" x14ac:dyDescent="0.45">
      <c r="A468" s="2" t="s">
        <v>5168</v>
      </c>
      <c r="B468">
        <v>53500000</v>
      </c>
    </row>
    <row r="469" spans="1:2" x14ac:dyDescent="0.45">
      <c r="A469" s="2" t="s">
        <v>4819</v>
      </c>
      <c r="B469">
        <v>53492685</v>
      </c>
    </row>
    <row r="470" spans="1:2" x14ac:dyDescent="0.45">
      <c r="A470" s="2" t="s">
        <v>4199</v>
      </c>
      <c r="B470">
        <v>53350242</v>
      </c>
    </row>
    <row r="471" spans="1:2" x14ac:dyDescent="0.45">
      <c r="A471" s="2" t="s">
        <v>5304</v>
      </c>
      <c r="B471">
        <v>53319509</v>
      </c>
    </row>
    <row r="472" spans="1:2" x14ac:dyDescent="0.45">
      <c r="A472" s="2" t="s">
        <v>5692</v>
      </c>
      <c r="B472">
        <v>53300000</v>
      </c>
    </row>
    <row r="473" spans="1:2" x14ac:dyDescent="0.45">
      <c r="A473" s="2" t="s">
        <v>5305</v>
      </c>
      <c r="B473">
        <v>53270259</v>
      </c>
    </row>
    <row r="474" spans="1:2" x14ac:dyDescent="0.45">
      <c r="A474" s="2" t="s">
        <v>5170</v>
      </c>
      <c r="B474">
        <v>53269010</v>
      </c>
    </row>
    <row r="475" spans="1:2" x14ac:dyDescent="0.45">
      <c r="A475" s="2" t="s">
        <v>3067</v>
      </c>
      <c r="B475">
        <v>53200012</v>
      </c>
    </row>
    <row r="476" spans="1:2" x14ac:dyDescent="0.45">
      <c r="A476" s="2" t="s">
        <v>4896</v>
      </c>
      <c r="B476">
        <v>52925609</v>
      </c>
    </row>
    <row r="477" spans="1:2" x14ac:dyDescent="0.45">
      <c r="A477" s="2" t="s">
        <v>5174</v>
      </c>
      <c r="B477">
        <v>52572496</v>
      </c>
    </row>
    <row r="478" spans="1:2" x14ac:dyDescent="0.45">
      <c r="A478" s="2" t="s">
        <v>6075</v>
      </c>
      <c r="B478">
        <v>52491137</v>
      </c>
    </row>
    <row r="479" spans="1:2" x14ac:dyDescent="0.45">
      <c r="A479" s="2" t="s">
        <v>2663</v>
      </c>
      <c r="B479">
        <v>52387997</v>
      </c>
    </row>
    <row r="480" spans="1:2" x14ac:dyDescent="0.45">
      <c r="A480" s="2" t="s">
        <v>4745</v>
      </c>
      <c r="B480">
        <v>52360285</v>
      </c>
    </row>
    <row r="481" spans="1:2" x14ac:dyDescent="0.45">
      <c r="A481" s="2" t="s">
        <v>2627</v>
      </c>
      <c r="B481">
        <v>52282182</v>
      </c>
    </row>
    <row r="482" spans="1:2" x14ac:dyDescent="0.45">
      <c r="A482" s="2" t="s">
        <v>4331</v>
      </c>
      <c r="B482">
        <v>52264926</v>
      </c>
    </row>
    <row r="483" spans="1:2" x14ac:dyDescent="0.45">
      <c r="A483" s="2" t="s">
        <v>6135</v>
      </c>
      <c r="B483">
        <v>52245055</v>
      </c>
    </row>
    <row r="484" spans="1:2" x14ac:dyDescent="0.45">
      <c r="A484" s="2" t="s">
        <v>2752</v>
      </c>
      <c r="B484">
        <v>52165546</v>
      </c>
    </row>
    <row r="485" spans="1:2" x14ac:dyDescent="0.45">
      <c r="A485" s="2" t="s">
        <v>4169</v>
      </c>
      <c r="B485">
        <v>52163317</v>
      </c>
    </row>
    <row r="486" spans="1:2" x14ac:dyDescent="0.45">
      <c r="A486" s="2" t="s">
        <v>3377</v>
      </c>
      <c r="B486">
        <v>52100855</v>
      </c>
    </row>
    <row r="487" spans="1:2" x14ac:dyDescent="0.45">
      <c r="A487" s="2" t="s">
        <v>4456</v>
      </c>
      <c r="B487">
        <v>51990286</v>
      </c>
    </row>
    <row r="488" spans="1:2" x14ac:dyDescent="0.45">
      <c r="A488" s="2" t="s">
        <v>2577</v>
      </c>
      <c r="B488">
        <v>51956980</v>
      </c>
    </row>
    <row r="489" spans="1:2" x14ac:dyDescent="0.45">
      <c r="A489" s="2" t="s">
        <v>5474</v>
      </c>
      <c r="B489">
        <v>51889948</v>
      </c>
    </row>
    <row r="490" spans="1:2" x14ac:dyDescent="0.45">
      <c r="A490" s="2" t="s">
        <v>4238</v>
      </c>
      <c r="B490">
        <v>51651430</v>
      </c>
    </row>
    <row r="491" spans="1:2" x14ac:dyDescent="0.45">
      <c r="A491" s="2" t="s">
        <v>5780</v>
      </c>
      <c r="B491">
        <v>51636016</v>
      </c>
    </row>
    <row r="492" spans="1:2" x14ac:dyDescent="0.45">
      <c r="A492" s="2" t="s">
        <v>4696</v>
      </c>
      <c r="B492">
        <v>51588220</v>
      </c>
    </row>
    <row r="493" spans="1:2" x14ac:dyDescent="0.45">
      <c r="A493" s="2" t="s">
        <v>5635</v>
      </c>
      <c r="B493">
        <v>51504069</v>
      </c>
    </row>
    <row r="494" spans="1:2" x14ac:dyDescent="0.45">
      <c r="A494" s="2" t="s">
        <v>4295</v>
      </c>
      <c r="B494">
        <v>51324422</v>
      </c>
    </row>
    <row r="495" spans="1:2" x14ac:dyDescent="0.45">
      <c r="A495" s="2" t="s">
        <v>4327</v>
      </c>
      <c r="B495">
        <v>51270454</v>
      </c>
    </row>
    <row r="496" spans="1:2" x14ac:dyDescent="0.45">
      <c r="A496" s="2" t="s">
        <v>5033</v>
      </c>
      <c r="B496">
        <v>51209973</v>
      </c>
    </row>
    <row r="497" spans="1:2" x14ac:dyDescent="0.45">
      <c r="A497" s="2" t="s">
        <v>3877</v>
      </c>
      <c r="B497">
        <v>51208010</v>
      </c>
    </row>
    <row r="498" spans="1:2" x14ac:dyDescent="0.45">
      <c r="A498" s="2" t="s">
        <v>3057</v>
      </c>
      <c r="B498">
        <v>51083765</v>
      </c>
    </row>
    <row r="499" spans="1:2" x14ac:dyDescent="0.45">
      <c r="A499" s="2" t="s">
        <v>5171</v>
      </c>
      <c r="B499">
        <v>51071133</v>
      </c>
    </row>
    <row r="500" spans="1:2" x14ac:dyDescent="0.45">
      <c r="A500" s="2" t="s">
        <v>4170</v>
      </c>
      <c r="B500">
        <v>50920948</v>
      </c>
    </row>
    <row r="501" spans="1:2" x14ac:dyDescent="0.45">
      <c r="A501" s="2" t="s">
        <v>3817</v>
      </c>
      <c r="B501">
        <v>50915214</v>
      </c>
    </row>
    <row r="502" spans="1:2" x14ac:dyDescent="0.45">
      <c r="A502" s="2" t="s">
        <v>3718</v>
      </c>
      <c r="B502">
        <v>50835030</v>
      </c>
    </row>
    <row r="503" spans="1:2" x14ac:dyDescent="0.45">
      <c r="A503" s="2" t="s">
        <v>3197</v>
      </c>
      <c r="B503">
        <v>50731542</v>
      </c>
    </row>
    <row r="504" spans="1:2" x14ac:dyDescent="0.45">
      <c r="A504" s="2" t="s">
        <v>4434</v>
      </c>
      <c r="B504">
        <v>50608545</v>
      </c>
    </row>
    <row r="505" spans="1:2" x14ac:dyDescent="0.45">
      <c r="A505" s="2" t="s">
        <v>3201</v>
      </c>
      <c r="B505">
        <v>50603980</v>
      </c>
    </row>
    <row r="506" spans="1:2" x14ac:dyDescent="0.45">
      <c r="A506" s="2" t="s">
        <v>3177</v>
      </c>
      <c r="B506">
        <v>50471320</v>
      </c>
    </row>
    <row r="507" spans="1:2" x14ac:dyDescent="0.45">
      <c r="A507" s="2" t="s">
        <v>2730</v>
      </c>
      <c r="B507">
        <v>50418803</v>
      </c>
    </row>
    <row r="508" spans="1:2" x14ac:dyDescent="0.45">
      <c r="A508" s="2" t="s">
        <v>5491</v>
      </c>
      <c r="B508">
        <v>50401464</v>
      </c>
    </row>
    <row r="509" spans="1:2" x14ac:dyDescent="0.45">
      <c r="A509" s="2" t="s">
        <v>3712</v>
      </c>
      <c r="B509">
        <v>50353764</v>
      </c>
    </row>
    <row r="510" spans="1:2" x14ac:dyDescent="0.45">
      <c r="A510" s="2" t="s">
        <v>3459</v>
      </c>
      <c r="B510">
        <v>50328194</v>
      </c>
    </row>
    <row r="511" spans="1:2" x14ac:dyDescent="0.45">
      <c r="A511" s="2" t="s">
        <v>3004</v>
      </c>
      <c r="B511">
        <v>50313314</v>
      </c>
    </row>
    <row r="512" spans="1:2" x14ac:dyDescent="0.45">
      <c r="A512" s="2" t="s">
        <v>4038</v>
      </c>
      <c r="B512">
        <v>50301521</v>
      </c>
    </row>
    <row r="513" spans="1:2" x14ac:dyDescent="0.45">
      <c r="A513" s="2" t="s">
        <v>3375</v>
      </c>
      <c r="B513">
        <v>50263257</v>
      </c>
    </row>
    <row r="514" spans="1:2" x14ac:dyDescent="0.45">
      <c r="A514" s="2" t="s">
        <v>2761</v>
      </c>
      <c r="B514">
        <v>50191634</v>
      </c>
    </row>
    <row r="515" spans="1:2" x14ac:dyDescent="0.45">
      <c r="A515" s="2" t="s">
        <v>3127</v>
      </c>
      <c r="B515">
        <v>49654900</v>
      </c>
    </row>
    <row r="516" spans="1:2" x14ac:dyDescent="0.45">
      <c r="A516" s="2" t="s">
        <v>4088</v>
      </c>
      <c r="B516">
        <v>49566871</v>
      </c>
    </row>
    <row r="517" spans="1:2" x14ac:dyDescent="0.45">
      <c r="A517" s="2" t="s">
        <v>3376</v>
      </c>
      <c r="B517">
        <v>49354205</v>
      </c>
    </row>
    <row r="518" spans="1:2" x14ac:dyDescent="0.45">
      <c r="A518" s="2" t="s">
        <v>4328</v>
      </c>
      <c r="B518">
        <v>49273505</v>
      </c>
    </row>
    <row r="519" spans="1:2" x14ac:dyDescent="0.45">
      <c r="A519" s="2" t="s">
        <v>3266</v>
      </c>
      <c r="B519">
        <v>49176215</v>
      </c>
    </row>
    <row r="520" spans="1:2" x14ac:dyDescent="0.45">
      <c r="A520" s="2" t="s">
        <v>3710</v>
      </c>
      <c r="B520">
        <v>49138076</v>
      </c>
    </row>
    <row r="521" spans="1:2" x14ac:dyDescent="0.45">
      <c r="A521" s="2" t="s">
        <v>4930</v>
      </c>
      <c r="B521">
        <v>49001297</v>
      </c>
    </row>
    <row r="522" spans="1:2" x14ac:dyDescent="0.45">
      <c r="A522" s="2" t="s">
        <v>5719</v>
      </c>
      <c r="B522">
        <v>48884821</v>
      </c>
    </row>
    <row r="523" spans="1:2" x14ac:dyDescent="0.45">
      <c r="A523" s="2" t="s">
        <v>5642</v>
      </c>
      <c r="B523">
        <v>48800000</v>
      </c>
    </row>
    <row r="524" spans="1:2" x14ac:dyDescent="0.45">
      <c r="A524" s="2" t="s">
        <v>5100</v>
      </c>
      <c r="B524">
        <v>48693523</v>
      </c>
    </row>
    <row r="525" spans="1:2" x14ac:dyDescent="0.45">
      <c r="A525" s="2" t="s">
        <v>3343</v>
      </c>
      <c r="B525">
        <v>48635996</v>
      </c>
    </row>
    <row r="526" spans="1:2" x14ac:dyDescent="0.45">
      <c r="A526" s="2" t="s">
        <v>2747</v>
      </c>
      <c r="B526">
        <v>48635922</v>
      </c>
    </row>
    <row r="527" spans="1:2" x14ac:dyDescent="0.45">
      <c r="A527" s="2" t="s">
        <v>4808</v>
      </c>
      <c r="B527">
        <v>48535067</v>
      </c>
    </row>
    <row r="528" spans="1:2" x14ac:dyDescent="0.45">
      <c r="A528" s="2" t="s">
        <v>3596</v>
      </c>
      <c r="B528">
        <v>48452056</v>
      </c>
    </row>
    <row r="529" spans="1:2" x14ac:dyDescent="0.45">
      <c r="A529" s="2" t="s">
        <v>2862</v>
      </c>
      <c r="B529">
        <v>48383780</v>
      </c>
    </row>
    <row r="530" spans="1:2" x14ac:dyDescent="0.45">
      <c r="A530" s="2" t="s">
        <v>3905</v>
      </c>
      <c r="B530">
        <v>48299761</v>
      </c>
    </row>
    <row r="531" spans="1:2" x14ac:dyDescent="0.45">
      <c r="A531" s="2" t="s">
        <v>5795</v>
      </c>
      <c r="B531">
        <v>48200832</v>
      </c>
    </row>
    <row r="532" spans="1:2" x14ac:dyDescent="0.45">
      <c r="A532" s="2" t="s">
        <v>4021</v>
      </c>
      <c r="B532">
        <v>48197993</v>
      </c>
    </row>
    <row r="533" spans="1:2" x14ac:dyDescent="0.45">
      <c r="A533" s="2" t="s">
        <v>5907</v>
      </c>
      <c r="B533">
        <v>48100000</v>
      </c>
    </row>
    <row r="534" spans="1:2" x14ac:dyDescent="0.45">
      <c r="A534" s="2" t="s">
        <v>5602</v>
      </c>
      <c r="B534">
        <v>48057348</v>
      </c>
    </row>
    <row r="535" spans="1:2" x14ac:dyDescent="0.45">
      <c r="A535" s="2" t="s">
        <v>4826</v>
      </c>
      <c r="B535">
        <v>47998368</v>
      </c>
    </row>
    <row r="536" spans="1:2" x14ac:dyDescent="0.45">
      <c r="A536" s="2" t="s">
        <v>3006</v>
      </c>
      <c r="B536">
        <v>47968405</v>
      </c>
    </row>
    <row r="537" spans="1:2" x14ac:dyDescent="0.45">
      <c r="A537" s="2" t="s">
        <v>5608</v>
      </c>
      <c r="B537">
        <v>47715416</v>
      </c>
    </row>
    <row r="538" spans="1:2" x14ac:dyDescent="0.45">
      <c r="A538" s="2" t="s">
        <v>5397</v>
      </c>
      <c r="B538">
        <v>47676582</v>
      </c>
    </row>
    <row r="539" spans="1:2" x14ac:dyDescent="0.45">
      <c r="A539" s="2" t="s">
        <v>3711</v>
      </c>
      <c r="B539">
        <v>47666629</v>
      </c>
    </row>
    <row r="540" spans="1:2" x14ac:dyDescent="0.45">
      <c r="A540" s="2" t="s">
        <v>3818</v>
      </c>
      <c r="B540">
        <v>47570368</v>
      </c>
    </row>
    <row r="541" spans="1:2" x14ac:dyDescent="0.45">
      <c r="A541" s="2" t="s">
        <v>3128</v>
      </c>
      <c r="B541">
        <v>47541000</v>
      </c>
    </row>
    <row r="542" spans="1:2" x14ac:dyDescent="0.45">
      <c r="A542" s="2" t="s">
        <v>5048</v>
      </c>
      <c r="B542">
        <v>47356221</v>
      </c>
    </row>
    <row r="543" spans="1:2" x14ac:dyDescent="0.45">
      <c r="A543" s="2" t="s">
        <v>4572</v>
      </c>
      <c r="B543">
        <v>47325559</v>
      </c>
    </row>
    <row r="544" spans="1:2" x14ac:dyDescent="0.45">
      <c r="A544" s="2" t="s">
        <v>3560</v>
      </c>
      <c r="B544">
        <v>47308367</v>
      </c>
    </row>
    <row r="545" spans="1:2" x14ac:dyDescent="0.45">
      <c r="A545" s="2" t="s">
        <v>3890</v>
      </c>
      <c r="B545">
        <v>47300000</v>
      </c>
    </row>
    <row r="546" spans="1:2" x14ac:dyDescent="0.45">
      <c r="A546" s="2" t="s">
        <v>4039</v>
      </c>
      <c r="B546">
        <v>47300000</v>
      </c>
    </row>
    <row r="547" spans="1:2" x14ac:dyDescent="0.45">
      <c r="A547" s="2" t="s">
        <v>3595</v>
      </c>
      <c r="B547">
        <v>47115211</v>
      </c>
    </row>
    <row r="548" spans="1:2" x14ac:dyDescent="0.45">
      <c r="A548" s="2" t="s">
        <v>5106</v>
      </c>
      <c r="B548">
        <v>47008303</v>
      </c>
    </row>
    <row r="549" spans="1:2" x14ac:dyDescent="0.45">
      <c r="A549" s="2" t="s">
        <v>3588</v>
      </c>
      <c r="B549">
        <v>47001027</v>
      </c>
    </row>
    <row r="550" spans="1:2" x14ac:dyDescent="0.45">
      <c r="A550" s="2" t="s">
        <v>4415</v>
      </c>
      <c r="B550">
        <v>46975611</v>
      </c>
    </row>
    <row r="551" spans="1:2" x14ac:dyDescent="0.45">
      <c r="A551" s="2" t="s">
        <v>4752</v>
      </c>
      <c r="B551">
        <v>46955956</v>
      </c>
    </row>
    <row r="552" spans="1:2" x14ac:dyDescent="0.45">
      <c r="A552" s="2" t="s">
        <v>4714</v>
      </c>
      <c r="B552">
        <v>46807024</v>
      </c>
    </row>
    <row r="553" spans="1:2" x14ac:dyDescent="0.45">
      <c r="A553" s="2" t="s">
        <v>4087</v>
      </c>
      <c r="B553">
        <v>46806312</v>
      </c>
    </row>
    <row r="554" spans="1:2" x14ac:dyDescent="0.45">
      <c r="A554" s="2" t="s">
        <v>3168</v>
      </c>
      <c r="B554">
        <v>46735231</v>
      </c>
    </row>
    <row r="555" spans="1:2" x14ac:dyDescent="0.45">
      <c r="A555" s="2" t="s">
        <v>6258</v>
      </c>
      <c r="B555">
        <v>46700000</v>
      </c>
    </row>
    <row r="556" spans="1:2" x14ac:dyDescent="0.45">
      <c r="A556" s="2" t="s">
        <v>5394</v>
      </c>
      <c r="B556">
        <v>46637947</v>
      </c>
    </row>
    <row r="557" spans="1:2" x14ac:dyDescent="0.45">
      <c r="A557" s="2" t="s">
        <v>3379</v>
      </c>
      <c r="B557">
        <v>46530738</v>
      </c>
    </row>
    <row r="558" spans="1:2" x14ac:dyDescent="0.45">
      <c r="A558" s="2" t="s">
        <v>4089</v>
      </c>
      <c r="B558">
        <v>46501438</v>
      </c>
    </row>
    <row r="559" spans="1:2" x14ac:dyDescent="0.45">
      <c r="A559" s="2" t="s">
        <v>4931</v>
      </c>
      <c r="B559">
        <v>46400000</v>
      </c>
    </row>
    <row r="560" spans="1:2" x14ac:dyDescent="0.45">
      <c r="A560" s="2" t="s">
        <v>4330</v>
      </c>
      <c r="B560">
        <v>46309760</v>
      </c>
    </row>
    <row r="561" spans="1:2" x14ac:dyDescent="0.45">
      <c r="A561" s="2" t="s">
        <v>4430</v>
      </c>
      <c r="B561">
        <v>46269171</v>
      </c>
    </row>
    <row r="562" spans="1:2" x14ac:dyDescent="0.45">
      <c r="A562" s="2" t="s">
        <v>3976</v>
      </c>
      <c r="B562">
        <v>46257845</v>
      </c>
    </row>
    <row r="563" spans="1:2" x14ac:dyDescent="0.45">
      <c r="A563" s="2" t="s">
        <v>3893</v>
      </c>
      <c r="B563">
        <v>46159365</v>
      </c>
    </row>
    <row r="564" spans="1:2" x14ac:dyDescent="0.45">
      <c r="A564" s="2" t="s">
        <v>3963</v>
      </c>
      <c r="B564">
        <v>46150692</v>
      </c>
    </row>
    <row r="565" spans="1:2" x14ac:dyDescent="0.45">
      <c r="A565" s="2" t="s">
        <v>3264</v>
      </c>
      <c r="B565">
        <v>46126012</v>
      </c>
    </row>
    <row r="566" spans="1:2" x14ac:dyDescent="0.45">
      <c r="A566" s="2" t="s">
        <v>5235</v>
      </c>
      <c r="B566">
        <v>45969179</v>
      </c>
    </row>
    <row r="567" spans="1:2" x14ac:dyDescent="0.45">
      <c r="A567" s="2" t="s">
        <v>5279</v>
      </c>
      <c r="B567">
        <v>45929973</v>
      </c>
    </row>
    <row r="568" spans="1:2" x14ac:dyDescent="0.45">
      <c r="A568" s="2" t="s">
        <v>5306</v>
      </c>
      <c r="B568">
        <v>45865715</v>
      </c>
    </row>
    <row r="569" spans="1:2" x14ac:dyDescent="0.45">
      <c r="A569" s="2" t="s">
        <v>3662</v>
      </c>
      <c r="B569">
        <v>45856565</v>
      </c>
    </row>
    <row r="570" spans="1:2" x14ac:dyDescent="0.45">
      <c r="A570" s="2" t="s">
        <v>5717</v>
      </c>
      <c r="B570">
        <v>45820940</v>
      </c>
    </row>
    <row r="571" spans="1:2" x14ac:dyDescent="0.45">
      <c r="A571" s="2" t="s">
        <v>3077</v>
      </c>
      <c r="B571">
        <v>45776832</v>
      </c>
    </row>
    <row r="572" spans="1:2" x14ac:dyDescent="0.45">
      <c r="A572" s="2" t="s">
        <v>3632</v>
      </c>
      <c r="B572">
        <v>45703745</v>
      </c>
    </row>
    <row r="573" spans="1:2" x14ac:dyDescent="0.45">
      <c r="A573" s="2" t="s">
        <v>4332</v>
      </c>
      <c r="B573">
        <v>45625986</v>
      </c>
    </row>
    <row r="574" spans="1:2" x14ac:dyDescent="0.45">
      <c r="A574" s="2" t="s">
        <v>4579</v>
      </c>
      <c r="B574">
        <v>45623128</v>
      </c>
    </row>
    <row r="575" spans="1:2" x14ac:dyDescent="0.45">
      <c r="A575" s="2" t="s">
        <v>3570</v>
      </c>
      <c r="B575">
        <v>45607673</v>
      </c>
    </row>
    <row r="576" spans="1:2" x14ac:dyDescent="0.45">
      <c r="A576" s="2" t="s">
        <v>3097</v>
      </c>
      <c r="B576">
        <v>45523073</v>
      </c>
    </row>
    <row r="577" spans="1:2" x14ac:dyDescent="0.45">
      <c r="A577" s="2" t="s">
        <v>4289</v>
      </c>
      <c r="B577">
        <v>45500556</v>
      </c>
    </row>
    <row r="578" spans="1:2" x14ac:dyDescent="0.45">
      <c r="A578" s="2" t="s">
        <v>3981</v>
      </c>
      <c r="B578">
        <v>45276912</v>
      </c>
    </row>
    <row r="579" spans="1:2" x14ac:dyDescent="0.45">
      <c r="A579" s="2" t="s">
        <v>3326</v>
      </c>
      <c r="B579">
        <v>45264608</v>
      </c>
    </row>
    <row r="580" spans="1:2" x14ac:dyDescent="0.45">
      <c r="A580" s="2" t="s">
        <v>4729</v>
      </c>
      <c r="B580">
        <v>45255243</v>
      </c>
    </row>
    <row r="581" spans="1:2" x14ac:dyDescent="0.45">
      <c r="A581" s="2" t="s">
        <v>2822</v>
      </c>
      <c r="B581">
        <v>45181732</v>
      </c>
    </row>
    <row r="582" spans="1:2" x14ac:dyDescent="0.45">
      <c r="A582" s="2" t="s">
        <v>5913</v>
      </c>
      <c r="B582">
        <v>45056940</v>
      </c>
    </row>
    <row r="583" spans="1:2" x14ac:dyDescent="0.45">
      <c r="A583" s="2" t="s">
        <v>3235</v>
      </c>
      <c r="B583">
        <v>45012170</v>
      </c>
    </row>
    <row r="584" spans="1:2" x14ac:dyDescent="0.45">
      <c r="A584" s="2" t="s">
        <v>2699</v>
      </c>
      <c r="B584">
        <v>45000874</v>
      </c>
    </row>
    <row r="585" spans="1:2" x14ac:dyDescent="0.45">
      <c r="A585" s="2" t="s">
        <v>4165</v>
      </c>
      <c r="B585">
        <v>44888996</v>
      </c>
    </row>
    <row r="586" spans="1:2" x14ac:dyDescent="0.45">
      <c r="A586" s="2" t="s">
        <v>5693</v>
      </c>
      <c r="B586">
        <v>44882128</v>
      </c>
    </row>
    <row r="587" spans="1:2" x14ac:dyDescent="0.45">
      <c r="A587" s="2" t="s">
        <v>3640</v>
      </c>
      <c r="B587">
        <v>44808372</v>
      </c>
    </row>
    <row r="588" spans="1:2" x14ac:dyDescent="0.45">
      <c r="A588" s="2" t="s">
        <v>4090</v>
      </c>
      <c r="B588">
        <v>44787599</v>
      </c>
    </row>
    <row r="589" spans="1:2" x14ac:dyDescent="0.45">
      <c r="A589" s="2" t="s">
        <v>4914</v>
      </c>
      <c r="B589">
        <v>44735548</v>
      </c>
    </row>
    <row r="590" spans="1:2" x14ac:dyDescent="0.45">
      <c r="A590" s="2" t="s">
        <v>5228</v>
      </c>
      <c r="B590">
        <v>44715371</v>
      </c>
    </row>
    <row r="591" spans="1:2" x14ac:dyDescent="0.45">
      <c r="A591" s="2" t="s">
        <v>5162</v>
      </c>
      <c r="B591">
        <v>44631572</v>
      </c>
    </row>
    <row r="592" spans="1:2" x14ac:dyDescent="0.45">
      <c r="A592" s="2" t="s">
        <v>3005</v>
      </c>
      <c r="B592">
        <v>44590960</v>
      </c>
    </row>
    <row r="593" spans="1:2" x14ac:dyDescent="0.45">
      <c r="A593" s="2" t="s">
        <v>5098</v>
      </c>
      <c r="B593">
        <v>44300000</v>
      </c>
    </row>
    <row r="594" spans="1:2" x14ac:dyDescent="0.45">
      <c r="A594" s="2" t="s">
        <v>5475</v>
      </c>
      <c r="B594">
        <v>44287414</v>
      </c>
    </row>
    <row r="595" spans="1:2" x14ac:dyDescent="0.45">
      <c r="A595" s="2" t="s">
        <v>4551</v>
      </c>
      <c r="B595">
        <v>44149837</v>
      </c>
    </row>
    <row r="596" spans="1:2" x14ac:dyDescent="0.45">
      <c r="A596" s="2" t="s">
        <v>3262</v>
      </c>
      <c r="B596">
        <v>44148781</v>
      </c>
    </row>
    <row r="597" spans="1:2" x14ac:dyDescent="0.45">
      <c r="A597" s="2" t="s">
        <v>6249</v>
      </c>
      <c r="B597">
        <v>44140956</v>
      </c>
    </row>
    <row r="598" spans="1:2" x14ac:dyDescent="0.45">
      <c r="A598" s="2" t="s">
        <v>3892</v>
      </c>
      <c r="B598">
        <v>44100000</v>
      </c>
    </row>
    <row r="599" spans="1:2" x14ac:dyDescent="0.45">
      <c r="A599" s="2" t="s">
        <v>3727</v>
      </c>
      <c r="B599">
        <v>43906114</v>
      </c>
    </row>
    <row r="600" spans="1:2" x14ac:dyDescent="0.45">
      <c r="A600" s="2" t="s">
        <v>3078</v>
      </c>
      <c r="B600">
        <v>43823091</v>
      </c>
    </row>
    <row r="601" spans="1:2" x14ac:dyDescent="0.45">
      <c r="A601" s="2" t="s">
        <v>2631</v>
      </c>
      <c r="B601">
        <v>43806889</v>
      </c>
    </row>
    <row r="602" spans="1:2" x14ac:dyDescent="0.45">
      <c r="A602" s="2" t="s">
        <v>3378</v>
      </c>
      <c r="B602">
        <v>43711404</v>
      </c>
    </row>
    <row r="603" spans="1:2" x14ac:dyDescent="0.45">
      <c r="A603" s="2" t="s">
        <v>3601</v>
      </c>
      <c r="B603">
        <v>43625922</v>
      </c>
    </row>
    <row r="604" spans="1:2" x14ac:dyDescent="0.45">
      <c r="A604" s="2" t="s">
        <v>3586</v>
      </c>
      <c r="B604">
        <v>43504640</v>
      </c>
    </row>
    <row r="605" spans="1:2" x14ac:dyDescent="0.45">
      <c r="A605" s="2" t="s">
        <v>4848</v>
      </c>
      <c r="B605">
        <v>43347242</v>
      </c>
    </row>
    <row r="606" spans="1:2" x14ac:dyDescent="0.45">
      <c r="A606" s="2" t="s">
        <v>4207</v>
      </c>
      <c r="B606">
        <v>43346930</v>
      </c>
    </row>
    <row r="607" spans="1:2" x14ac:dyDescent="0.45">
      <c r="A607" s="2" t="s">
        <v>4573</v>
      </c>
      <c r="B607">
        <v>42933793</v>
      </c>
    </row>
    <row r="608" spans="1:2" x14ac:dyDescent="0.45">
      <c r="A608" s="2" t="s">
        <v>2804</v>
      </c>
      <c r="B608">
        <v>42792677</v>
      </c>
    </row>
    <row r="609" spans="1:2" x14ac:dyDescent="0.45">
      <c r="A609" s="2" t="s">
        <v>5177</v>
      </c>
      <c r="B609">
        <v>42724272</v>
      </c>
    </row>
    <row r="610" spans="1:2" x14ac:dyDescent="0.45">
      <c r="A610" s="2" t="s">
        <v>2968</v>
      </c>
      <c r="B610">
        <v>42706877</v>
      </c>
    </row>
    <row r="611" spans="1:2" x14ac:dyDescent="0.45">
      <c r="A611" s="2" t="s">
        <v>3080</v>
      </c>
      <c r="B611">
        <v>42698894</v>
      </c>
    </row>
    <row r="612" spans="1:2" x14ac:dyDescent="0.45">
      <c r="A612" s="2" t="s">
        <v>2738</v>
      </c>
      <c r="B612">
        <v>42618434</v>
      </c>
    </row>
    <row r="613" spans="1:2" x14ac:dyDescent="0.45">
      <c r="A613" s="2" t="s">
        <v>4243</v>
      </c>
      <c r="B613">
        <v>42586544</v>
      </c>
    </row>
    <row r="614" spans="1:2" x14ac:dyDescent="0.45">
      <c r="A614" s="2" t="s">
        <v>3713</v>
      </c>
      <c r="B614">
        <v>42522790</v>
      </c>
    </row>
    <row r="615" spans="1:2" x14ac:dyDescent="0.45">
      <c r="A615" s="2" t="s">
        <v>5783</v>
      </c>
      <c r="B615">
        <v>42477326</v>
      </c>
    </row>
    <row r="616" spans="1:2" x14ac:dyDescent="0.45">
      <c r="A616" s="2" t="s">
        <v>2936</v>
      </c>
      <c r="B616">
        <v>42373442</v>
      </c>
    </row>
    <row r="617" spans="1:2" x14ac:dyDescent="0.45">
      <c r="A617" s="2" t="s">
        <v>5547</v>
      </c>
      <c r="B617">
        <v>42369900</v>
      </c>
    </row>
    <row r="618" spans="1:2" x14ac:dyDescent="0.45">
      <c r="A618" s="2" t="s">
        <v>5867</v>
      </c>
      <c r="B618">
        <v>42357453</v>
      </c>
    </row>
    <row r="619" spans="1:2" x14ac:dyDescent="0.45">
      <c r="A619" s="2" t="s">
        <v>2750</v>
      </c>
      <c r="B619">
        <v>42343675</v>
      </c>
    </row>
    <row r="620" spans="1:2" x14ac:dyDescent="0.45">
      <c r="A620" s="2" t="s">
        <v>4201</v>
      </c>
      <c r="B620">
        <v>42235322</v>
      </c>
    </row>
    <row r="621" spans="1:2" x14ac:dyDescent="0.45">
      <c r="A621" s="2" t="s">
        <v>5315</v>
      </c>
      <c r="B621">
        <v>42200504</v>
      </c>
    </row>
    <row r="622" spans="1:2" x14ac:dyDescent="0.45">
      <c r="A622" s="2" t="s">
        <v>4753</v>
      </c>
      <c r="B622">
        <v>42057639</v>
      </c>
    </row>
    <row r="623" spans="1:2" x14ac:dyDescent="0.45">
      <c r="A623" s="2" t="s">
        <v>5250</v>
      </c>
      <c r="B623">
        <v>41929168</v>
      </c>
    </row>
    <row r="624" spans="1:2" x14ac:dyDescent="0.45">
      <c r="A624" s="2" t="s">
        <v>4053</v>
      </c>
      <c r="B624">
        <v>41827000</v>
      </c>
    </row>
    <row r="625" spans="1:2" x14ac:dyDescent="0.45">
      <c r="A625" s="2" t="s">
        <v>3053</v>
      </c>
      <c r="B625">
        <v>41793567</v>
      </c>
    </row>
    <row r="626" spans="1:2" x14ac:dyDescent="0.45">
      <c r="A626" s="2" t="s">
        <v>3717</v>
      </c>
      <c r="B626">
        <v>41593527</v>
      </c>
    </row>
    <row r="627" spans="1:2" x14ac:dyDescent="0.45">
      <c r="A627" s="2" t="s">
        <v>4754</v>
      </c>
      <c r="B627">
        <v>41573085</v>
      </c>
    </row>
    <row r="628" spans="1:2" x14ac:dyDescent="0.45">
      <c r="A628" s="2" t="s">
        <v>4344</v>
      </c>
      <c r="B628">
        <v>41489425</v>
      </c>
    </row>
    <row r="629" spans="1:2" x14ac:dyDescent="0.45">
      <c r="A629" s="2" t="s">
        <v>3487</v>
      </c>
      <c r="B629">
        <v>41439400</v>
      </c>
    </row>
    <row r="630" spans="1:2" x14ac:dyDescent="0.45">
      <c r="A630" s="2" t="s">
        <v>3716</v>
      </c>
      <c r="B630">
        <v>41292135</v>
      </c>
    </row>
    <row r="631" spans="1:2" x14ac:dyDescent="0.45">
      <c r="A631" s="2" t="s">
        <v>3566</v>
      </c>
      <c r="B631">
        <v>41253340</v>
      </c>
    </row>
    <row r="632" spans="1:2" x14ac:dyDescent="0.45">
      <c r="A632" s="2" t="s">
        <v>4432</v>
      </c>
      <c r="B632">
        <v>41182182</v>
      </c>
    </row>
    <row r="633" spans="1:2" x14ac:dyDescent="0.45">
      <c r="A633" s="2" t="s">
        <v>2969</v>
      </c>
      <c r="B633">
        <v>41149655</v>
      </c>
    </row>
    <row r="634" spans="1:2" x14ac:dyDescent="0.45">
      <c r="A634" s="2" t="s">
        <v>4063</v>
      </c>
      <c r="B634">
        <v>41038190</v>
      </c>
    </row>
    <row r="635" spans="1:2" x14ac:dyDescent="0.45">
      <c r="A635" s="2" t="s">
        <v>3477</v>
      </c>
      <c r="B635">
        <v>41030827</v>
      </c>
    </row>
    <row r="636" spans="1:2" x14ac:dyDescent="0.45">
      <c r="A636" s="2" t="s">
        <v>5410</v>
      </c>
      <c r="B636">
        <v>41000000</v>
      </c>
    </row>
    <row r="637" spans="1:2" x14ac:dyDescent="0.45">
      <c r="A637" s="2" t="s">
        <v>3107</v>
      </c>
      <c r="B637">
        <v>40950721</v>
      </c>
    </row>
    <row r="638" spans="1:2" x14ac:dyDescent="0.45">
      <c r="A638" s="2" t="s">
        <v>5307</v>
      </c>
      <c r="B638">
        <v>40752337</v>
      </c>
    </row>
    <row r="639" spans="1:2" x14ac:dyDescent="0.45">
      <c r="A639" s="2" t="s">
        <v>3881</v>
      </c>
      <c r="B639">
        <v>40668868</v>
      </c>
    </row>
    <row r="640" spans="1:2" x14ac:dyDescent="0.45">
      <c r="A640" s="2" t="s">
        <v>5817</v>
      </c>
      <c r="B640">
        <v>40566004</v>
      </c>
    </row>
    <row r="641" spans="1:2" x14ac:dyDescent="0.45">
      <c r="A641" s="2" t="s">
        <v>4235</v>
      </c>
      <c r="B641">
        <v>40400000</v>
      </c>
    </row>
    <row r="642" spans="1:2" x14ac:dyDescent="0.45">
      <c r="A642" s="2" t="s">
        <v>3873</v>
      </c>
      <c r="B642">
        <v>40367693</v>
      </c>
    </row>
    <row r="643" spans="1:2" x14ac:dyDescent="0.45">
      <c r="A643" s="2" t="s">
        <v>5791</v>
      </c>
      <c r="B643">
        <v>40293200</v>
      </c>
    </row>
    <row r="644" spans="1:2" x14ac:dyDescent="0.45">
      <c r="A644" s="2" t="s">
        <v>3878</v>
      </c>
      <c r="B644">
        <v>40274748</v>
      </c>
    </row>
    <row r="645" spans="1:2" x14ac:dyDescent="0.45">
      <c r="A645" s="2" t="s">
        <v>4934</v>
      </c>
      <c r="B645">
        <v>40184721</v>
      </c>
    </row>
    <row r="646" spans="1:2" x14ac:dyDescent="0.45">
      <c r="A646" s="2" t="s">
        <v>3007</v>
      </c>
      <c r="B646">
        <v>40136047</v>
      </c>
    </row>
    <row r="647" spans="1:2" x14ac:dyDescent="0.45">
      <c r="A647" s="2" t="s">
        <v>4055</v>
      </c>
      <c r="B647">
        <v>40098138</v>
      </c>
    </row>
    <row r="648" spans="1:2" x14ac:dyDescent="0.45">
      <c r="A648" s="2" t="s">
        <v>4576</v>
      </c>
      <c r="B648">
        <v>40072596</v>
      </c>
    </row>
    <row r="649" spans="1:2" x14ac:dyDescent="0.45">
      <c r="A649" s="2" t="s">
        <v>4800</v>
      </c>
      <c r="B649">
        <v>39816662</v>
      </c>
    </row>
    <row r="650" spans="1:2" x14ac:dyDescent="0.45">
      <c r="A650" s="2" t="s">
        <v>2840</v>
      </c>
      <c r="B650">
        <v>39812796</v>
      </c>
    </row>
    <row r="651" spans="1:2" x14ac:dyDescent="0.45">
      <c r="A651" s="2" t="s">
        <v>4270</v>
      </c>
      <c r="B651">
        <v>39703412</v>
      </c>
    </row>
    <row r="652" spans="1:2" x14ac:dyDescent="0.45">
      <c r="A652" s="2" t="s">
        <v>4718</v>
      </c>
      <c r="B652">
        <v>39571513</v>
      </c>
    </row>
    <row r="653" spans="1:2" x14ac:dyDescent="0.45">
      <c r="A653" s="2" t="s">
        <v>3447</v>
      </c>
      <c r="B653">
        <v>39567722</v>
      </c>
    </row>
    <row r="654" spans="1:2" x14ac:dyDescent="0.45">
      <c r="A654" s="2" t="s">
        <v>5251</v>
      </c>
      <c r="B654">
        <v>39461335</v>
      </c>
    </row>
    <row r="655" spans="1:2" x14ac:dyDescent="0.45">
      <c r="A655" s="2" t="s">
        <v>5718</v>
      </c>
      <c r="B655">
        <v>39456509</v>
      </c>
    </row>
    <row r="656" spans="1:2" x14ac:dyDescent="0.45">
      <c r="A656" s="2" t="s">
        <v>5089</v>
      </c>
      <c r="B656">
        <v>39343632</v>
      </c>
    </row>
    <row r="657" spans="1:2" x14ac:dyDescent="0.45">
      <c r="A657" s="2" t="s">
        <v>4200</v>
      </c>
      <c r="B657">
        <v>39266300</v>
      </c>
    </row>
    <row r="658" spans="1:2" x14ac:dyDescent="0.45">
      <c r="A658" s="2" t="s">
        <v>6050</v>
      </c>
      <c r="B658">
        <v>39190055</v>
      </c>
    </row>
    <row r="659" spans="1:2" x14ac:dyDescent="0.45">
      <c r="A659" s="2" t="s">
        <v>4712</v>
      </c>
      <c r="B659">
        <v>39156435</v>
      </c>
    </row>
    <row r="660" spans="1:2" x14ac:dyDescent="0.45">
      <c r="A660" s="2" t="s">
        <v>6217</v>
      </c>
      <c r="B660">
        <v>39052600</v>
      </c>
    </row>
    <row r="661" spans="1:2" x14ac:dyDescent="0.45">
      <c r="A661" s="2" t="s">
        <v>4212</v>
      </c>
      <c r="B661">
        <v>38950483</v>
      </c>
    </row>
    <row r="662" spans="1:2" x14ac:dyDescent="0.45">
      <c r="A662" s="2" t="s">
        <v>5133</v>
      </c>
      <c r="B662">
        <v>38872378</v>
      </c>
    </row>
    <row r="663" spans="1:2" x14ac:dyDescent="0.45">
      <c r="A663" s="2" t="s">
        <v>3380</v>
      </c>
      <c r="B663">
        <v>38815117</v>
      </c>
    </row>
    <row r="664" spans="1:2" x14ac:dyDescent="0.45">
      <c r="A664" s="2" t="s">
        <v>5252</v>
      </c>
      <c r="B664">
        <v>38797148</v>
      </c>
    </row>
    <row r="665" spans="1:2" x14ac:dyDescent="0.45">
      <c r="A665" s="2" t="s">
        <v>5703</v>
      </c>
      <c r="B665">
        <v>38771291</v>
      </c>
    </row>
    <row r="666" spans="1:2" x14ac:dyDescent="0.45">
      <c r="A666" s="2" t="s">
        <v>2623</v>
      </c>
      <c r="B666">
        <v>38756232</v>
      </c>
    </row>
    <row r="667" spans="1:2" x14ac:dyDescent="0.45">
      <c r="A667" s="2" t="s">
        <v>5091</v>
      </c>
      <c r="B667">
        <v>38697449</v>
      </c>
    </row>
    <row r="668" spans="1:2" x14ac:dyDescent="0.45">
      <c r="A668" s="2" t="s">
        <v>3483</v>
      </c>
      <c r="B668">
        <v>38658172</v>
      </c>
    </row>
    <row r="669" spans="1:2" x14ac:dyDescent="0.45">
      <c r="A669" s="2" t="s">
        <v>2653</v>
      </c>
      <c r="B669">
        <v>38543795</v>
      </c>
    </row>
    <row r="670" spans="1:2" x14ac:dyDescent="0.45">
      <c r="A670" s="2" t="s">
        <v>5080</v>
      </c>
      <c r="B670">
        <v>38493982</v>
      </c>
    </row>
    <row r="671" spans="1:2" x14ac:dyDescent="0.45">
      <c r="A671" s="2" t="s">
        <v>3428</v>
      </c>
      <c r="B671">
        <v>38400000</v>
      </c>
    </row>
    <row r="672" spans="1:2" x14ac:dyDescent="0.45">
      <c r="A672" s="2" t="s">
        <v>3597</v>
      </c>
      <c r="B672">
        <v>38287363</v>
      </c>
    </row>
    <row r="673" spans="1:2" x14ac:dyDescent="0.45">
      <c r="A673" s="2" t="s">
        <v>2782</v>
      </c>
      <c r="B673">
        <v>38192114</v>
      </c>
    </row>
    <row r="674" spans="1:2" x14ac:dyDescent="0.45">
      <c r="A674" s="2" t="s">
        <v>4746</v>
      </c>
      <c r="B674">
        <v>38127162</v>
      </c>
    </row>
    <row r="675" spans="1:2" x14ac:dyDescent="0.45">
      <c r="A675" s="2" t="s">
        <v>3869</v>
      </c>
      <c r="B675">
        <v>38023275</v>
      </c>
    </row>
    <row r="676" spans="1:2" x14ac:dyDescent="0.45">
      <c r="A676" s="2" t="s">
        <v>4861</v>
      </c>
      <c r="B676">
        <v>38000000</v>
      </c>
    </row>
    <row r="677" spans="1:2" x14ac:dyDescent="0.45">
      <c r="A677" s="2" t="s">
        <v>4554</v>
      </c>
      <c r="B677">
        <v>37744720</v>
      </c>
    </row>
    <row r="678" spans="1:2" x14ac:dyDescent="0.45">
      <c r="A678" s="2" t="s">
        <v>4497</v>
      </c>
      <c r="B678">
        <v>37696176</v>
      </c>
    </row>
    <row r="679" spans="1:2" x14ac:dyDescent="0.45">
      <c r="A679" s="2" t="s">
        <v>5643</v>
      </c>
      <c r="B679">
        <v>37650000</v>
      </c>
    </row>
    <row r="680" spans="1:2" x14ac:dyDescent="0.45">
      <c r="A680" s="2" t="s">
        <v>5965</v>
      </c>
      <c r="B680">
        <v>37541683</v>
      </c>
    </row>
    <row r="681" spans="1:2" x14ac:dyDescent="0.45">
      <c r="A681" s="2" t="s">
        <v>5288</v>
      </c>
      <c r="B681">
        <v>37536959</v>
      </c>
    </row>
    <row r="682" spans="1:2" x14ac:dyDescent="0.45">
      <c r="A682" s="2" t="s">
        <v>5701</v>
      </c>
      <c r="B682">
        <v>37365600</v>
      </c>
    </row>
    <row r="683" spans="1:2" x14ac:dyDescent="0.45">
      <c r="A683" s="2" t="s">
        <v>4841</v>
      </c>
      <c r="B683">
        <v>37322273</v>
      </c>
    </row>
    <row r="684" spans="1:2" x14ac:dyDescent="0.45">
      <c r="A684" s="2" t="s">
        <v>4843</v>
      </c>
      <c r="B684">
        <v>37257433</v>
      </c>
    </row>
    <row r="685" spans="1:2" x14ac:dyDescent="0.45">
      <c r="A685" s="2" t="s">
        <v>4057</v>
      </c>
      <c r="B685">
        <v>37253092</v>
      </c>
    </row>
    <row r="686" spans="1:2" x14ac:dyDescent="0.45">
      <c r="A686" s="2" t="s">
        <v>4831</v>
      </c>
      <c r="B686">
        <v>37239856</v>
      </c>
    </row>
    <row r="687" spans="1:2" x14ac:dyDescent="0.45">
      <c r="A687" s="2" t="s">
        <v>5476</v>
      </c>
      <c r="B687">
        <v>37063889</v>
      </c>
    </row>
    <row r="688" spans="1:2" x14ac:dyDescent="0.45">
      <c r="A688" s="2" t="s">
        <v>5401</v>
      </c>
      <c r="B688">
        <v>36900000</v>
      </c>
    </row>
    <row r="689" spans="1:2" x14ac:dyDescent="0.45">
      <c r="A689" s="2" t="s">
        <v>4862</v>
      </c>
      <c r="B689">
        <v>36885587</v>
      </c>
    </row>
    <row r="690" spans="1:2" x14ac:dyDescent="0.45">
      <c r="A690" s="2" t="s">
        <v>4810</v>
      </c>
      <c r="B690">
        <v>36868030</v>
      </c>
    </row>
    <row r="691" spans="1:2" x14ac:dyDescent="0.45">
      <c r="A691" s="2" t="s">
        <v>4574</v>
      </c>
      <c r="B691">
        <v>36667870</v>
      </c>
    </row>
    <row r="692" spans="1:2" x14ac:dyDescent="0.45">
      <c r="A692" s="2" t="s">
        <v>3044</v>
      </c>
      <c r="B692">
        <v>36643346</v>
      </c>
    </row>
    <row r="693" spans="1:2" x14ac:dyDescent="0.45">
      <c r="A693" s="2" t="s">
        <v>2735</v>
      </c>
      <c r="B693">
        <v>36636816</v>
      </c>
    </row>
    <row r="694" spans="1:2" x14ac:dyDescent="0.45">
      <c r="A694" s="2" t="s">
        <v>5544</v>
      </c>
      <c r="B694">
        <v>36600000</v>
      </c>
    </row>
    <row r="695" spans="1:2" x14ac:dyDescent="0.45">
      <c r="A695" s="2" t="s">
        <v>4095</v>
      </c>
      <c r="B695">
        <v>36600000</v>
      </c>
    </row>
    <row r="696" spans="1:2" x14ac:dyDescent="0.45">
      <c r="A696" s="2" t="s">
        <v>4091</v>
      </c>
      <c r="B696">
        <v>36528842</v>
      </c>
    </row>
    <row r="697" spans="1:2" x14ac:dyDescent="0.45">
      <c r="A697" s="2" t="s">
        <v>5023</v>
      </c>
      <c r="B697">
        <v>36527787</v>
      </c>
    </row>
    <row r="698" spans="1:2" x14ac:dyDescent="0.45">
      <c r="A698" s="2" t="s">
        <v>4093</v>
      </c>
      <c r="B698">
        <v>36468315</v>
      </c>
    </row>
    <row r="699" spans="1:2" x14ac:dyDescent="0.45">
      <c r="A699" s="2" t="s">
        <v>4575</v>
      </c>
      <c r="B699">
        <v>36398162</v>
      </c>
    </row>
    <row r="700" spans="1:2" x14ac:dyDescent="0.45">
      <c r="A700" s="2" t="s">
        <v>5312</v>
      </c>
      <c r="B700">
        <v>36377022</v>
      </c>
    </row>
    <row r="701" spans="1:2" x14ac:dyDescent="0.45">
      <c r="A701" s="2" t="s">
        <v>4202</v>
      </c>
      <c r="B701">
        <v>36371181</v>
      </c>
    </row>
    <row r="702" spans="1:2" x14ac:dyDescent="0.45">
      <c r="A702" s="2" t="s">
        <v>4577</v>
      </c>
      <c r="B702">
        <v>36362352</v>
      </c>
    </row>
    <row r="703" spans="1:2" x14ac:dyDescent="0.45">
      <c r="A703" s="2" t="s">
        <v>2657</v>
      </c>
      <c r="B703">
        <v>36360018</v>
      </c>
    </row>
    <row r="704" spans="1:2" x14ac:dyDescent="0.45">
      <c r="A704" s="2" t="s">
        <v>4487</v>
      </c>
      <c r="B704">
        <v>36328680</v>
      </c>
    </row>
    <row r="705" spans="1:2" x14ac:dyDescent="0.45">
      <c r="A705" s="2" t="s">
        <v>4056</v>
      </c>
      <c r="B705">
        <v>36207920</v>
      </c>
    </row>
    <row r="706" spans="1:2" x14ac:dyDescent="0.45">
      <c r="A706" s="2" t="s">
        <v>4578</v>
      </c>
      <c r="B706">
        <v>36154094</v>
      </c>
    </row>
    <row r="707" spans="1:2" x14ac:dyDescent="0.45">
      <c r="A707" s="2" t="s">
        <v>5147</v>
      </c>
      <c r="B707">
        <v>36137684</v>
      </c>
    </row>
    <row r="708" spans="1:2" x14ac:dyDescent="0.45">
      <c r="A708" s="2" t="s">
        <v>5107</v>
      </c>
      <c r="B708">
        <v>36121934</v>
      </c>
    </row>
    <row r="709" spans="1:2" x14ac:dyDescent="0.45">
      <c r="A709" s="2" t="s">
        <v>5526</v>
      </c>
      <c r="B709">
        <v>35990057</v>
      </c>
    </row>
    <row r="710" spans="1:2" x14ac:dyDescent="0.45">
      <c r="A710" s="2" t="s">
        <v>3974</v>
      </c>
      <c r="B710">
        <v>35960517</v>
      </c>
    </row>
    <row r="711" spans="1:2" x14ac:dyDescent="0.45">
      <c r="A711" s="2" t="s">
        <v>4203</v>
      </c>
      <c r="B711">
        <v>35910583</v>
      </c>
    </row>
    <row r="712" spans="1:2" x14ac:dyDescent="0.45">
      <c r="A712" s="2" t="s">
        <v>5153</v>
      </c>
      <c r="B712">
        <v>35592846</v>
      </c>
    </row>
    <row r="713" spans="1:2" x14ac:dyDescent="0.45">
      <c r="A713" s="2" t="s">
        <v>4271</v>
      </c>
      <c r="B713">
        <v>35490000</v>
      </c>
    </row>
    <row r="714" spans="1:2" x14ac:dyDescent="0.45">
      <c r="A714" s="2" t="s">
        <v>3198</v>
      </c>
      <c r="B714">
        <v>35468793</v>
      </c>
    </row>
    <row r="715" spans="1:2" x14ac:dyDescent="0.45">
      <c r="A715" s="2" t="s">
        <v>4580</v>
      </c>
      <c r="B715">
        <v>35461307</v>
      </c>
    </row>
    <row r="716" spans="1:2" x14ac:dyDescent="0.45">
      <c r="A716" s="2" t="s">
        <v>3200</v>
      </c>
      <c r="B716">
        <v>35448498</v>
      </c>
    </row>
    <row r="717" spans="1:2" x14ac:dyDescent="0.45">
      <c r="A717" s="2" t="s">
        <v>4336</v>
      </c>
      <c r="B717">
        <v>35443237</v>
      </c>
    </row>
    <row r="718" spans="1:2" x14ac:dyDescent="0.45">
      <c r="A718" s="2" t="s">
        <v>2594</v>
      </c>
      <c r="B718">
        <v>35428137</v>
      </c>
    </row>
    <row r="719" spans="1:2" x14ac:dyDescent="0.45">
      <c r="A719" s="2" t="s">
        <v>3720</v>
      </c>
      <c r="B719">
        <v>35305995</v>
      </c>
    </row>
    <row r="720" spans="1:2" x14ac:dyDescent="0.45">
      <c r="A720" s="2" t="s">
        <v>3843</v>
      </c>
      <c r="B720">
        <v>35279690</v>
      </c>
    </row>
    <row r="721" spans="1:2" x14ac:dyDescent="0.45">
      <c r="A721" s="2" t="s">
        <v>5818</v>
      </c>
      <c r="B721">
        <v>35200000</v>
      </c>
    </row>
    <row r="722" spans="1:2" x14ac:dyDescent="0.45">
      <c r="A722" s="2" t="s">
        <v>5908</v>
      </c>
      <c r="B722">
        <v>35168022</v>
      </c>
    </row>
    <row r="723" spans="1:2" x14ac:dyDescent="0.45">
      <c r="A723" s="2" t="s">
        <v>5038</v>
      </c>
      <c r="B723">
        <v>35122319</v>
      </c>
    </row>
    <row r="724" spans="1:2" x14ac:dyDescent="0.45">
      <c r="A724" s="2" t="s">
        <v>3855</v>
      </c>
      <c r="B724">
        <v>35026631</v>
      </c>
    </row>
    <row r="725" spans="1:2" x14ac:dyDescent="0.45">
      <c r="A725" s="2" t="s">
        <v>4092</v>
      </c>
      <c r="B725">
        <v>35010106</v>
      </c>
    </row>
    <row r="726" spans="1:2" x14ac:dyDescent="0.45">
      <c r="A726" s="2" t="s">
        <v>4482</v>
      </c>
      <c r="B726">
        <v>35006147</v>
      </c>
    </row>
    <row r="727" spans="1:2" x14ac:dyDescent="0.45">
      <c r="A727" s="2" t="s">
        <v>3221</v>
      </c>
      <c r="B727">
        <v>35003492</v>
      </c>
    </row>
    <row r="728" spans="1:2" x14ac:dyDescent="0.45">
      <c r="A728" s="2" t="s">
        <v>4935</v>
      </c>
      <c r="B728">
        <v>35003300</v>
      </c>
    </row>
    <row r="729" spans="1:2" x14ac:dyDescent="0.45">
      <c r="A729" s="2" t="s">
        <v>5293</v>
      </c>
      <c r="B729">
        <v>34886089</v>
      </c>
    </row>
    <row r="730" spans="1:2" x14ac:dyDescent="0.45">
      <c r="A730" s="2" t="s">
        <v>3382</v>
      </c>
      <c r="B730">
        <v>34706988</v>
      </c>
    </row>
    <row r="731" spans="1:2" x14ac:dyDescent="0.45">
      <c r="A731" s="2" t="s">
        <v>3975</v>
      </c>
      <c r="B731">
        <v>34700000</v>
      </c>
    </row>
    <row r="732" spans="1:2" x14ac:dyDescent="0.45">
      <c r="A732" s="2" t="s">
        <v>5594</v>
      </c>
      <c r="B732">
        <v>34500000</v>
      </c>
    </row>
    <row r="733" spans="1:2" x14ac:dyDescent="0.45">
      <c r="A733" s="2" t="s">
        <v>4204</v>
      </c>
      <c r="B733">
        <v>34300000</v>
      </c>
    </row>
    <row r="734" spans="1:2" x14ac:dyDescent="0.45">
      <c r="A734" s="2" t="s">
        <v>3484</v>
      </c>
      <c r="B734">
        <v>34244877</v>
      </c>
    </row>
    <row r="735" spans="1:2" x14ac:dyDescent="0.45">
      <c r="A735" s="2" t="s">
        <v>3105</v>
      </c>
      <c r="B735">
        <v>34225164</v>
      </c>
    </row>
    <row r="736" spans="1:2" x14ac:dyDescent="0.45">
      <c r="A736" s="2" t="s">
        <v>6056</v>
      </c>
      <c r="B736">
        <v>34218429</v>
      </c>
    </row>
    <row r="737" spans="1:2" x14ac:dyDescent="0.45">
      <c r="A737" s="2" t="s">
        <v>4094</v>
      </c>
      <c r="B737">
        <v>34172251</v>
      </c>
    </row>
    <row r="738" spans="1:2" x14ac:dyDescent="0.45">
      <c r="A738" s="2" t="s">
        <v>3721</v>
      </c>
      <c r="B738">
        <v>34098862</v>
      </c>
    </row>
    <row r="739" spans="1:2" x14ac:dyDescent="0.45">
      <c r="A739" s="2" t="s">
        <v>4308</v>
      </c>
      <c r="B739">
        <v>34073773</v>
      </c>
    </row>
    <row r="740" spans="1:2" x14ac:dyDescent="0.45">
      <c r="A740" s="2" t="s">
        <v>4189</v>
      </c>
      <c r="B740">
        <v>34034755</v>
      </c>
    </row>
    <row r="741" spans="1:2" x14ac:dyDescent="0.45">
      <c r="A741" s="2" t="s">
        <v>5545</v>
      </c>
      <c r="B741">
        <v>33983001</v>
      </c>
    </row>
    <row r="742" spans="1:2" x14ac:dyDescent="0.45">
      <c r="A742" s="2" t="s">
        <v>2612</v>
      </c>
      <c r="B742">
        <v>33914986</v>
      </c>
    </row>
    <row r="743" spans="1:2" x14ac:dyDescent="0.45">
      <c r="A743" s="2" t="s">
        <v>5644</v>
      </c>
      <c r="B743">
        <v>33800000</v>
      </c>
    </row>
    <row r="744" spans="1:2" x14ac:dyDescent="0.45">
      <c r="A744" s="2" t="s">
        <v>4493</v>
      </c>
      <c r="B744">
        <v>33762229</v>
      </c>
    </row>
    <row r="745" spans="1:2" x14ac:dyDescent="0.45">
      <c r="A745" s="2" t="s">
        <v>5101</v>
      </c>
      <c r="B745">
        <v>33729374</v>
      </c>
    </row>
    <row r="746" spans="1:2" x14ac:dyDescent="0.45">
      <c r="A746" s="2" t="s">
        <v>5398</v>
      </c>
      <c r="B746">
        <v>33600000</v>
      </c>
    </row>
    <row r="747" spans="1:2" x14ac:dyDescent="0.45">
      <c r="A747" s="2" t="s">
        <v>4755</v>
      </c>
      <c r="B747">
        <v>33600000</v>
      </c>
    </row>
    <row r="748" spans="1:2" x14ac:dyDescent="0.45">
      <c r="A748" s="2" t="s">
        <v>5139</v>
      </c>
      <c r="B748">
        <v>33563158</v>
      </c>
    </row>
    <row r="749" spans="1:2" x14ac:dyDescent="0.45">
      <c r="A749" s="2" t="s">
        <v>4795</v>
      </c>
      <c r="B749">
        <v>33553787</v>
      </c>
    </row>
    <row r="750" spans="1:2" x14ac:dyDescent="0.45">
      <c r="A750" s="2" t="s">
        <v>4096</v>
      </c>
      <c r="B750">
        <v>33536011</v>
      </c>
    </row>
    <row r="751" spans="1:2" x14ac:dyDescent="0.45">
      <c r="A751" s="2" t="s">
        <v>4244</v>
      </c>
      <c r="B751">
        <v>33491560</v>
      </c>
    </row>
    <row r="752" spans="1:2" x14ac:dyDescent="0.45">
      <c r="A752" s="2" t="s">
        <v>3263</v>
      </c>
      <c r="B752">
        <v>33375151</v>
      </c>
    </row>
    <row r="753" spans="1:2" x14ac:dyDescent="0.45">
      <c r="A753" s="2" t="s">
        <v>2589</v>
      </c>
      <c r="B753">
        <v>33355354</v>
      </c>
    </row>
    <row r="754" spans="1:2" x14ac:dyDescent="0.45">
      <c r="A754" s="2" t="s">
        <v>3119</v>
      </c>
      <c r="B754">
        <v>33338338</v>
      </c>
    </row>
    <row r="755" spans="1:2" x14ac:dyDescent="0.45">
      <c r="A755" s="2" t="s">
        <v>3265</v>
      </c>
      <c r="B755">
        <v>33307796</v>
      </c>
    </row>
    <row r="756" spans="1:2" x14ac:dyDescent="0.45">
      <c r="A756" s="2" t="s">
        <v>2922</v>
      </c>
      <c r="B756">
        <v>33305545</v>
      </c>
    </row>
    <row r="757" spans="1:2" x14ac:dyDescent="0.45">
      <c r="A757" s="2" t="s">
        <v>4433</v>
      </c>
      <c r="B757">
        <v>33262492</v>
      </c>
    </row>
    <row r="758" spans="1:2" x14ac:dyDescent="0.45">
      <c r="A758" s="2" t="s">
        <v>5553</v>
      </c>
      <c r="B758">
        <v>33158000</v>
      </c>
    </row>
    <row r="759" spans="1:2" x14ac:dyDescent="0.45">
      <c r="A759" s="2" t="s">
        <v>2960</v>
      </c>
      <c r="B759">
        <v>33147445</v>
      </c>
    </row>
    <row r="760" spans="1:2" x14ac:dyDescent="0.45">
      <c r="A760" s="2" t="s">
        <v>4605</v>
      </c>
      <c r="B760">
        <v>33146000</v>
      </c>
    </row>
    <row r="761" spans="1:2" x14ac:dyDescent="0.45">
      <c r="A761" s="2" t="s">
        <v>3895</v>
      </c>
      <c r="B761">
        <v>32962333</v>
      </c>
    </row>
    <row r="762" spans="1:2" x14ac:dyDescent="0.45">
      <c r="A762" s="2" t="s">
        <v>6216</v>
      </c>
      <c r="B762">
        <v>32951479</v>
      </c>
    </row>
    <row r="763" spans="1:2" x14ac:dyDescent="0.45">
      <c r="A763" s="2" t="s">
        <v>4265</v>
      </c>
      <c r="B763">
        <v>32885635</v>
      </c>
    </row>
    <row r="764" spans="1:2" x14ac:dyDescent="0.45">
      <c r="A764" s="2" t="s">
        <v>4097</v>
      </c>
      <c r="B764">
        <v>32877175</v>
      </c>
    </row>
    <row r="765" spans="1:2" x14ac:dyDescent="0.45">
      <c r="A765" s="2" t="s">
        <v>4936</v>
      </c>
      <c r="B765">
        <v>32860214</v>
      </c>
    </row>
    <row r="766" spans="1:2" x14ac:dyDescent="0.45">
      <c r="A766" s="2" t="s">
        <v>4937</v>
      </c>
      <c r="B766">
        <v>32811275</v>
      </c>
    </row>
    <row r="767" spans="1:2" x14ac:dyDescent="0.45">
      <c r="A767" s="2" t="s">
        <v>3983</v>
      </c>
      <c r="B767">
        <v>32808615</v>
      </c>
    </row>
    <row r="768" spans="1:2" x14ac:dyDescent="0.45">
      <c r="A768" s="2" t="s">
        <v>5049</v>
      </c>
      <c r="B768">
        <v>32800000</v>
      </c>
    </row>
    <row r="769" spans="1:2" x14ac:dyDescent="0.45">
      <c r="A769" s="2" t="s">
        <v>3176</v>
      </c>
      <c r="B769">
        <v>32614858</v>
      </c>
    </row>
    <row r="770" spans="1:2" x14ac:dyDescent="0.45">
      <c r="A770" s="2" t="s">
        <v>2829</v>
      </c>
      <c r="B770">
        <v>32614158</v>
      </c>
    </row>
    <row r="771" spans="1:2" x14ac:dyDescent="0.45">
      <c r="A771" s="2" t="s">
        <v>3906</v>
      </c>
      <c r="B771">
        <v>32523385</v>
      </c>
    </row>
    <row r="772" spans="1:2" x14ac:dyDescent="0.45">
      <c r="A772" s="2" t="s">
        <v>6016</v>
      </c>
      <c r="B772">
        <v>32522221</v>
      </c>
    </row>
    <row r="773" spans="1:2" x14ac:dyDescent="0.45">
      <c r="A773" s="2" t="s">
        <v>5549</v>
      </c>
      <c r="B773">
        <v>32462438</v>
      </c>
    </row>
    <row r="774" spans="1:2" x14ac:dyDescent="0.45">
      <c r="A774" s="2" t="s">
        <v>3719</v>
      </c>
      <c r="B774">
        <v>32455275</v>
      </c>
    </row>
    <row r="775" spans="1:2" x14ac:dyDescent="0.45">
      <c r="A775" s="2" t="s">
        <v>3344</v>
      </c>
      <c r="B775">
        <v>32356857</v>
      </c>
    </row>
    <row r="776" spans="1:2" x14ac:dyDescent="0.45">
      <c r="A776" s="2" t="s">
        <v>3729</v>
      </c>
      <c r="B776">
        <v>32306065</v>
      </c>
    </row>
    <row r="777" spans="1:2" x14ac:dyDescent="0.45">
      <c r="A777" s="2" t="s">
        <v>3722</v>
      </c>
      <c r="B777">
        <v>32266306</v>
      </c>
    </row>
    <row r="778" spans="1:2" x14ac:dyDescent="0.45">
      <c r="A778" s="2" t="s">
        <v>4494</v>
      </c>
      <c r="B778">
        <v>32235441</v>
      </c>
    </row>
    <row r="779" spans="1:2" x14ac:dyDescent="0.45">
      <c r="A779" s="2" t="s">
        <v>3008</v>
      </c>
      <c r="B779">
        <v>32225777</v>
      </c>
    </row>
    <row r="780" spans="1:2" x14ac:dyDescent="0.45">
      <c r="A780" s="2" t="s">
        <v>5850</v>
      </c>
      <c r="B780">
        <v>32200000</v>
      </c>
    </row>
    <row r="781" spans="1:2" x14ac:dyDescent="0.45">
      <c r="A781" s="2" t="s">
        <v>3851</v>
      </c>
      <c r="B781">
        <v>32148997</v>
      </c>
    </row>
    <row r="782" spans="1:2" x14ac:dyDescent="0.45">
      <c r="A782" s="2" t="s">
        <v>2973</v>
      </c>
      <c r="B782">
        <v>32144465</v>
      </c>
    </row>
    <row r="783" spans="1:2" x14ac:dyDescent="0.45">
      <c r="A783" s="2" t="s">
        <v>5477</v>
      </c>
      <c r="B783">
        <v>32066497</v>
      </c>
    </row>
    <row r="784" spans="1:2" x14ac:dyDescent="0.45">
      <c r="A784" s="2" t="s">
        <v>4583</v>
      </c>
      <c r="B784">
        <v>32066000</v>
      </c>
    </row>
    <row r="785" spans="1:2" x14ac:dyDescent="0.45">
      <c r="A785" s="2" t="s">
        <v>2584</v>
      </c>
      <c r="B785">
        <v>32030663</v>
      </c>
    </row>
    <row r="786" spans="1:2" x14ac:dyDescent="0.45">
      <c r="A786" s="2" t="s">
        <v>5819</v>
      </c>
      <c r="B786">
        <v>32000000</v>
      </c>
    </row>
    <row r="787" spans="1:2" x14ac:dyDescent="0.45">
      <c r="A787" s="2" t="s">
        <v>2723</v>
      </c>
      <c r="B787">
        <v>31997107</v>
      </c>
    </row>
    <row r="788" spans="1:2" x14ac:dyDescent="0.45">
      <c r="A788" s="2" t="s">
        <v>5620</v>
      </c>
      <c r="B788">
        <v>31900000</v>
      </c>
    </row>
    <row r="789" spans="1:2" x14ac:dyDescent="0.45">
      <c r="A789" s="2" t="s">
        <v>4273</v>
      </c>
      <c r="B789">
        <v>31859105</v>
      </c>
    </row>
    <row r="790" spans="1:2" x14ac:dyDescent="0.45">
      <c r="A790" s="2" t="s">
        <v>5035</v>
      </c>
      <c r="B790">
        <v>31838728</v>
      </c>
    </row>
    <row r="791" spans="1:2" x14ac:dyDescent="0.45">
      <c r="A791" s="2" t="s">
        <v>5102</v>
      </c>
      <c r="B791">
        <v>31726644</v>
      </c>
    </row>
    <row r="792" spans="1:2" x14ac:dyDescent="0.45">
      <c r="A792" s="2" t="s">
        <v>4549</v>
      </c>
      <c r="B792">
        <v>31691009</v>
      </c>
    </row>
    <row r="793" spans="1:2" x14ac:dyDescent="0.45">
      <c r="A793" s="2" t="s">
        <v>3480</v>
      </c>
      <c r="B793">
        <v>31517441</v>
      </c>
    </row>
    <row r="794" spans="1:2" x14ac:dyDescent="0.45">
      <c r="A794" s="2" t="s">
        <v>4333</v>
      </c>
      <c r="B794">
        <v>31505065</v>
      </c>
    </row>
    <row r="795" spans="1:2" x14ac:dyDescent="0.45">
      <c r="A795" s="2" t="s">
        <v>4685</v>
      </c>
      <c r="B795">
        <v>31431160</v>
      </c>
    </row>
    <row r="796" spans="1:2" x14ac:dyDescent="0.45">
      <c r="A796" s="2" t="s">
        <v>5821</v>
      </c>
      <c r="B796">
        <v>31385560</v>
      </c>
    </row>
    <row r="797" spans="1:2" x14ac:dyDescent="0.45">
      <c r="A797" s="2" t="s">
        <v>3966</v>
      </c>
      <c r="B797">
        <v>31359959</v>
      </c>
    </row>
    <row r="798" spans="1:2" x14ac:dyDescent="0.45">
      <c r="A798" s="2" t="s">
        <v>4532</v>
      </c>
      <c r="B798">
        <v>31353636</v>
      </c>
    </row>
    <row r="799" spans="1:2" x14ac:dyDescent="0.45">
      <c r="A799" s="2" t="s">
        <v>3723</v>
      </c>
      <c r="B799">
        <v>31347010</v>
      </c>
    </row>
    <row r="800" spans="1:2" x14ac:dyDescent="0.45">
      <c r="A800" s="2" t="s">
        <v>2813</v>
      </c>
      <c r="B800">
        <v>31282411</v>
      </c>
    </row>
    <row r="801" spans="1:2" x14ac:dyDescent="0.45">
      <c r="A801" s="2" t="s">
        <v>3598</v>
      </c>
      <c r="B801">
        <v>31261036</v>
      </c>
    </row>
    <row r="802" spans="1:2" x14ac:dyDescent="0.45">
      <c r="A802" s="2" t="s">
        <v>3159</v>
      </c>
      <c r="B802">
        <v>31217900</v>
      </c>
    </row>
    <row r="803" spans="1:2" x14ac:dyDescent="0.45">
      <c r="A803" s="2" t="s">
        <v>6183</v>
      </c>
      <c r="B803">
        <v>31193053</v>
      </c>
    </row>
    <row r="804" spans="1:2" x14ac:dyDescent="0.45">
      <c r="A804" s="2" t="s">
        <v>2898</v>
      </c>
      <c r="B804">
        <v>31174897</v>
      </c>
    </row>
    <row r="805" spans="1:2" x14ac:dyDescent="0.45">
      <c r="A805" s="2" t="s">
        <v>5103</v>
      </c>
      <c r="B805">
        <v>31134898</v>
      </c>
    </row>
    <row r="806" spans="1:2" x14ac:dyDescent="0.45">
      <c r="A806" s="2" t="s">
        <v>4058</v>
      </c>
      <c r="B806">
        <v>31094903</v>
      </c>
    </row>
    <row r="807" spans="1:2" x14ac:dyDescent="0.45">
      <c r="A807" s="2" t="s">
        <v>3481</v>
      </c>
      <c r="B807">
        <v>31022333</v>
      </c>
    </row>
    <row r="808" spans="1:2" x14ac:dyDescent="0.45">
      <c r="A808" s="2" t="s">
        <v>2695</v>
      </c>
      <c r="B808">
        <v>31015141</v>
      </c>
    </row>
    <row r="809" spans="1:2" x14ac:dyDescent="0.45">
      <c r="A809" s="2" t="s">
        <v>4537</v>
      </c>
      <c r="B809">
        <v>31008288</v>
      </c>
    </row>
    <row r="810" spans="1:2" x14ac:dyDescent="0.45">
      <c r="A810" s="2" t="s">
        <v>5720</v>
      </c>
      <c r="B810">
        <v>31000000</v>
      </c>
    </row>
    <row r="811" spans="1:2" x14ac:dyDescent="0.45">
      <c r="A811" s="2" t="s">
        <v>4334</v>
      </c>
      <c r="B811">
        <v>30973336</v>
      </c>
    </row>
    <row r="812" spans="1:2" x14ac:dyDescent="0.45">
      <c r="A812" s="2" t="s">
        <v>5966</v>
      </c>
      <c r="B812">
        <v>30849949</v>
      </c>
    </row>
    <row r="813" spans="1:2" x14ac:dyDescent="0.45">
      <c r="A813" s="2" t="s">
        <v>3724</v>
      </c>
      <c r="B813">
        <v>30836296</v>
      </c>
    </row>
    <row r="814" spans="1:2" x14ac:dyDescent="0.45">
      <c r="A814" s="2" t="s">
        <v>6049</v>
      </c>
      <c r="B814">
        <v>30800000</v>
      </c>
    </row>
    <row r="815" spans="1:2" x14ac:dyDescent="0.45">
      <c r="A815" s="2" t="s">
        <v>6312</v>
      </c>
      <c r="B815">
        <v>30775468</v>
      </c>
    </row>
    <row r="816" spans="1:2" x14ac:dyDescent="0.45">
      <c r="A816" s="2" t="s">
        <v>5600</v>
      </c>
      <c r="B816">
        <v>30695394</v>
      </c>
    </row>
    <row r="817" spans="1:2" x14ac:dyDescent="0.45">
      <c r="A817" s="2" t="s">
        <v>2937</v>
      </c>
      <c r="B817">
        <v>30618403</v>
      </c>
    </row>
    <row r="818" spans="1:2" x14ac:dyDescent="0.45">
      <c r="A818" s="2" t="s">
        <v>6129</v>
      </c>
      <c r="B818">
        <v>30537320</v>
      </c>
    </row>
    <row r="819" spans="1:2" x14ac:dyDescent="0.45">
      <c r="A819" s="2" t="s">
        <v>5310</v>
      </c>
      <c r="B819">
        <v>30485039</v>
      </c>
    </row>
    <row r="820" spans="1:2" x14ac:dyDescent="0.45">
      <c r="A820" s="2" t="s">
        <v>3725</v>
      </c>
      <c r="B820">
        <v>30405498</v>
      </c>
    </row>
    <row r="821" spans="1:2" x14ac:dyDescent="0.45">
      <c r="A821" s="2" t="s">
        <v>3272</v>
      </c>
      <c r="B821">
        <v>30341670</v>
      </c>
    </row>
    <row r="822" spans="1:2" x14ac:dyDescent="0.45">
      <c r="A822" s="2" t="s">
        <v>5694</v>
      </c>
      <c r="B822">
        <v>30311509</v>
      </c>
    </row>
    <row r="823" spans="1:2" x14ac:dyDescent="0.45">
      <c r="A823" s="2" t="s">
        <v>4465</v>
      </c>
      <c r="B823">
        <v>30302314</v>
      </c>
    </row>
    <row r="824" spans="1:2" x14ac:dyDescent="0.45">
      <c r="A824" s="2" t="s">
        <v>3465</v>
      </c>
      <c r="B824">
        <v>30270227</v>
      </c>
    </row>
    <row r="825" spans="1:2" x14ac:dyDescent="0.45">
      <c r="A825" s="2" t="s">
        <v>4098</v>
      </c>
      <c r="B825">
        <v>30269340</v>
      </c>
    </row>
    <row r="826" spans="1:2" x14ac:dyDescent="0.45">
      <c r="A826" s="2" t="s">
        <v>5253</v>
      </c>
      <c r="B826">
        <v>30227069</v>
      </c>
    </row>
    <row r="827" spans="1:2" x14ac:dyDescent="0.45">
      <c r="A827" s="2" t="s">
        <v>3726</v>
      </c>
      <c r="B827">
        <v>30163652</v>
      </c>
    </row>
    <row r="828" spans="1:2" x14ac:dyDescent="0.45">
      <c r="A828" s="2" t="s">
        <v>2860</v>
      </c>
      <c r="B828">
        <v>30127620</v>
      </c>
    </row>
    <row r="829" spans="1:2" x14ac:dyDescent="0.45">
      <c r="A829" s="2" t="s">
        <v>3695</v>
      </c>
      <c r="B829">
        <v>30100000</v>
      </c>
    </row>
    <row r="830" spans="1:2" x14ac:dyDescent="0.45">
      <c r="A830" s="2" t="s">
        <v>4099</v>
      </c>
      <c r="B830">
        <v>30033780</v>
      </c>
    </row>
    <row r="831" spans="1:2" x14ac:dyDescent="0.45">
      <c r="A831" s="2" t="s">
        <v>2850</v>
      </c>
      <c r="B831">
        <v>30014112</v>
      </c>
    </row>
    <row r="832" spans="1:2" x14ac:dyDescent="0.45">
      <c r="A832" s="2" t="s">
        <v>6218</v>
      </c>
      <c r="B832">
        <v>30000882</v>
      </c>
    </row>
    <row r="833" spans="1:2" x14ac:dyDescent="0.45">
      <c r="A833" s="2" t="s">
        <v>3009</v>
      </c>
      <c r="B833">
        <v>29993847</v>
      </c>
    </row>
    <row r="834" spans="1:2" x14ac:dyDescent="0.45">
      <c r="A834" s="2" t="s">
        <v>2687</v>
      </c>
      <c r="B834">
        <v>29982968</v>
      </c>
    </row>
    <row r="835" spans="1:2" x14ac:dyDescent="0.45">
      <c r="A835" s="2" t="s">
        <v>5792</v>
      </c>
      <c r="B835">
        <v>29968224</v>
      </c>
    </row>
    <row r="836" spans="1:2" x14ac:dyDescent="0.45">
      <c r="A836" s="2" t="s">
        <v>3482</v>
      </c>
      <c r="B836">
        <v>29948113</v>
      </c>
    </row>
    <row r="837" spans="1:2" x14ac:dyDescent="0.45">
      <c r="A837" s="2" t="s">
        <v>2689</v>
      </c>
      <c r="B837">
        <v>29883016</v>
      </c>
    </row>
    <row r="838" spans="1:2" x14ac:dyDescent="0.45">
      <c r="A838" s="2" t="s">
        <v>5968</v>
      </c>
      <c r="B838">
        <v>29730907</v>
      </c>
    </row>
    <row r="839" spans="1:2" x14ac:dyDescent="0.45">
      <c r="A839" s="2" t="s">
        <v>4919</v>
      </c>
      <c r="B839">
        <v>29667095</v>
      </c>
    </row>
    <row r="840" spans="1:2" x14ac:dyDescent="0.45">
      <c r="A840" s="2" t="s">
        <v>3896</v>
      </c>
      <c r="B840">
        <v>29604977</v>
      </c>
    </row>
    <row r="841" spans="1:2" x14ac:dyDescent="0.45">
      <c r="A841" s="2" t="s">
        <v>4864</v>
      </c>
      <c r="B841">
        <v>29507053</v>
      </c>
    </row>
    <row r="842" spans="1:2" x14ac:dyDescent="0.45">
      <c r="A842" s="2" t="s">
        <v>3636</v>
      </c>
      <c r="B842">
        <v>29484168</v>
      </c>
    </row>
    <row r="843" spans="1:2" x14ac:dyDescent="0.45">
      <c r="A843" s="2" t="s">
        <v>4498</v>
      </c>
      <c r="B843">
        <v>29483949</v>
      </c>
    </row>
    <row r="844" spans="1:2" x14ac:dyDescent="0.45">
      <c r="A844" s="2" t="s">
        <v>5709</v>
      </c>
      <c r="B844">
        <v>29099640</v>
      </c>
    </row>
    <row r="845" spans="1:2" x14ac:dyDescent="0.45">
      <c r="A845" s="2" t="s">
        <v>4335</v>
      </c>
      <c r="B845">
        <v>29098051</v>
      </c>
    </row>
    <row r="846" spans="1:2" x14ac:dyDescent="0.45">
      <c r="A846" s="2" t="s">
        <v>5862</v>
      </c>
      <c r="B846">
        <v>29041560</v>
      </c>
    </row>
    <row r="847" spans="1:2" x14ac:dyDescent="0.45">
      <c r="A847" s="2" t="s">
        <v>3897</v>
      </c>
      <c r="B847">
        <v>28939454</v>
      </c>
    </row>
    <row r="848" spans="1:2" x14ac:dyDescent="0.45">
      <c r="A848" s="2" t="s">
        <v>3130</v>
      </c>
      <c r="B848">
        <v>28895417</v>
      </c>
    </row>
    <row r="849" spans="1:2" x14ac:dyDescent="0.45">
      <c r="A849" s="2" t="s">
        <v>4917</v>
      </c>
      <c r="B849">
        <v>28848100</v>
      </c>
    </row>
    <row r="850" spans="1:2" x14ac:dyDescent="0.45">
      <c r="A850" s="2" t="s">
        <v>3898</v>
      </c>
      <c r="B850">
        <v>28826569</v>
      </c>
    </row>
    <row r="851" spans="1:2" x14ac:dyDescent="0.45">
      <c r="A851" s="2" t="s">
        <v>3199</v>
      </c>
      <c r="B851">
        <v>28771072</v>
      </c>
    </row>
    <row r="852" spans="1:2" x14ac:dyDescent="0.45">
      <c r="A852" s="2" t="s">
        <v>4495</v>
      </c>
      <c r="B852">
        <v>28728000</v>
      </c>
    </row>
    <row r="853" spans="1:2" x14ac:dyDescent="0.45">
      <c r="A853" s="2" t="s">
        <v>4100</v>
      </c>
      <c r="B853">
        <v>28715510</v>
      </c>
    </row>
    <row r="854" spans="1:2" x14ac:dyDescent="0.45">
      <c r="A854" s="2" t="s">
        <v>3993</v>
      </c>
      <c r="B854">
        <v>28700000</v>
      </c>
    </row>
    <row r="855" spans="1:2" x14ac:dyDescent="0.45">
      <c r="A855" s="2" t="s">
        <v>4581</v>
      </c>
      <c r="B855">
        <v>28546578</v>
      </c>
    </row>
    <row r="856" spans="1:2" x14ac:dyDescent="0.45">
      <c r="A856" s="2" t="s">
        <v>2847</v>
      </c>
      <c r="B856">
        <v>28536019</v>
      </c>
    </row>
    <row r="857" spans="1:2" x14ac:dyDescent="0.45">
      <c r="A857" s="2" t="s">
        <v>5478</v>
      </c>
      <c r="B857">
        <v>28500000</v>
      </c>
    </row>
    <row r="858" spans="1:2" x14ac:dyDescent="0.45">
      <c r="A858" s="2" t="s">
        <v>5146</v>
      </c>
      <c r="B858">
        <v>28462534</v>
      </c>
    </row>
    <row r="859" spans="1:2" x14ac:dyDescent="0.45">
      <c r="A859" s="2" t="s">
        <v>4582</v>
      </c>
      <c r="B859">
        <v>28423368</v>
      </c>
    </row>
    <row r="860" spans="1:2" x14ac:dyDescent="0.45">
      <c r="A860" s="2" t="s">
        <v>5555</v>
      </c>
      <c r="B860">
        <v>28400000</v>
      </c>
    </row>
    <row r="861" spans="1:2" x14ac:dyDescent="0.45">
      <c r="A861" s="2" t="s">
        <v>5860</v>
      </c>
      <c r="B861">
        <v>28368347</v>
      </c>
    </row>
    <row r="862" spans="1:2" x14ac:dyDescent="0.45">
      <c r="A862" s="2" t="s">
        <v>4020</v>
      </c>
      <c r="B862">
        <v>28328558</v>
      </c>
    </row>
    <row r="863" spans="1:2" x14ac:dyDescent="0.45">
      <c r="A863" s="2" t="s">
        <v>3997</v>
      </c>
      <c r="B863">
        <v>28280963</v>
      </c>
    </row>
    <row r="864" spans="1:2" x14ac:dyDescent="0.45">
      <c r="A864" s="2" t="s">
        <v>3279</v>
      </c>
      <c r="B864">
        <v>28200225</v>
      </c>
    </row>
    <row r="865" spans="1:2" x14ac:dyDescent="0.45">
      <c r="A865" s="2" t="s">
        <v>5254</v>
      </c>
      <c r="B865">
        <v>28025000</v>
      </c>
    </row>
    <row r="866" spans="1:2" x14ac:dyDescent="0.45">
      <c r="A866" s="2" t="s">
        <v>4938</v>
      </c>
      <c r="B866">
        <v>28022524</v>
      </c>
    </row>
    <row r="867" spans="1:2" x14ac:dyDescent="0.45">
      <c r="A867" s="2" t="s">
        <v>3383</v>
      </c>
      <c r="B867">
        <v>28000000</v>
      </c>
    </row>
    <row r="868" spans="1:2" x14ac:dyDescent="0.45">
      <c r="A868" s="2" t="s">
        <v>4939</v>
      </c>
      <c r="B868">
        <v>27919096</v>
      </c>
    </row>
    <row r="869" spans="1:2" x14ac:dyDescent="0.45">
      <c r="A869" s="2" t="s">
        <v>4584</v>
      </c>
      <c r="B869">
        <v>27887943</v>
      </c>
    </row>
    <row r="870" spans="1:2" x14ac:dyDescent="0.45">
      <c r="A870" s="2" t="s">
        <v>4049</v>
      </c>
      <c r="B870">
        <v>27879132</v>
      </c>
    </row>
    <row r="871" spans="1:2" x14ac:dyDescent="0.45">
      <c r="A871" s="2" t="s">
        <v>4586</v>
      </c>
      <c r="B871">
        <v>27852604</v>
      </c>
    </row>
    <row r="872" spans="1:2" x14ac:dyDescent="0.45">
      <c r="A872" s="2" t="s">
        <v>5993</v>
      </c>
      <c r="B872">
        <v>27800000</v>
      </c>
    </row>
    <row r="873" spans="1:2" x14ac:dyDescent="0.45">
      <c r="A873" s="2" t="s">
        <v>2972</v>
      </c>
      <c r="B873">
        <v>27703470</v>
      </c>
    </row>
    <row r="874" spans="1:2" x14ac:dyDescent="0.45">
      <c r="A874" s="2" t="s">
        <v>5283</v>
      </c>
      <c r="B874">
        <v>27701895</v>
      </c>
    </row>
    <row r="875" spans="1:2" x14ac:dyDescent="0.45">
      <c r="A875" s="2" t="s">
        <v>4458</v>
      </c>
      <c r="B875">
        <v>27693162</v>
      </c>
    </row>
    <row r="876" spans="1:2" x14ac:dyDescent="0.45">
      <c r="A876" s="2" t="s">
        <v>3165</v>
      </c>
      <c r="B876">
        <v>27680195</v>
      </c>
    </row>
    <row r="877" spans="1:2" x14ac:dyDescent="0.45">
      <c r="A877" s="2" t="s">
        <v>5172</v>
      </c>
      <c r="B877">
        <v>27647595</v>
      </c>
    </row>
    <row r="878" spans="1:2" x14ac:dyDescent="0.45">
      <c r="A878" s="2" t="s">
        <v>3421</v>
      </c>
      <c r="B878">
        <v>27645152</v>
      </c>
    </row>
    <row r="879" spans="1:2" x14ac:dyDescent="0.45">
      <c r="A879" s="2" t="s">
        <v>4940</v>
      </c>
      <c r="B879">
        <v>27592530</v>
      </c>
    </row>
    <row r="880" spans="1:2" x14ac:dyDescent="0.45">
      <c r="A880" s="2" t="s">
        <v>4338</v>
      </c>
      <c r="B880">
        <v>27528330</v>
      </c>
    </row>
    <row r="881" spans="1:2" x14ac:dyDescent="0.45">
      <c r="A881" s="2" t="s">
        <v>5309</v>
      </c>
      <c r="B881">
        <v>27470017</v>
      </c>
    </row>
    <row r="882" spans="1:2" x14ac:dyDescent="0.45">
      <c r="A882" s="2" t="s">
        <v>4825</v>
      </c>
      <c r="B882">
        <v>27469602</v>
      </c>
    </row>
    <row r="883" spans="1:2" x14ac:dyDescent="0.45">
      <c r="A883" s="2" t="s">
        <v>5721</v>
      </c>
      <c r="B883">
        <v>27453345</v>
      </c>
    </row>
    <row r="884" spans="1:2" x14ac:dyDescent="0.45">
      <c r="A884" s="2" t="s">
        <v>4234</v>
      </c>
      <c r="B884">
        <v>27410049</v>
      </c>
    </row>
    <row r="885" spans="1:2" x14ac:dyDescent="0.45">
      <c r="A885" s="2" t="s">
        <v>5258</v>
      </c>
      <c r="B885">
        <v>27317535</v>
      </c>
    </row>
    <row r="886" spans="1:2" x14ac:dyDescent="0.45">
      <c r="A886" s="2" t="s">
        <v>5820</v>
      </c>
      <c r="B886">
        <v>27252964</v>
      </c>
    </row>
    <row r="887" spans="1:2" x14ac:dyDescent="0.45">
      <c r="A887" s="2" t="s">
        <v>2688</v>
      </c>
      <c r="B887">
        <v>27243721</v>
      </c>
    </row>
    <row r="888" spans="1:2" x14ac:dyDescent="0.45">
      <c r="A888" s="2" t="s">
        <v>4245</v>
      </c>
      <c r="B888">
        <v>27200000</v>
      </c>
    </row>
    <row r="889" spans="1:2" x14ac:dyDescent="0.45">
      <c r="A889" s="2" t="s">
        <v>3692</v>
      </c>
      <c r="B889">
        <v>27061228</v>
      </c>
    </row>
    <row r="890" spans="1:2" x14ac:dyDescent="0.45">
      <c r="A890" s="2" t="s">
        <v>5412</v>
      </c>
      <c r="B890">
        <v>27049108</v>
      </c>
    </row>
    <row r="891" spans="1:2" x14ac:dyDescent="0.45">
      <c r="A891" s="2" t="s">
        <v>4503</v>
      </c>
      <c r="B891">
        <v>27002815</v>
      </c>
    </row>
    <row r="892" spans="1:2" x14ac:dyDescent="0.45">
      <c r="A892" s="2" t="s">
        <v>5481</v>
      </c>
      <c r="B892">
        <v>26963967</v>
      </c>
    </row>
    <row r="893" spans="1:2" x14ac:dyDescent="0.45">
      <c r="A893" s="2" t="s">
        <v>4304</v>
      </c>
      <c r="B893">
        <v>26853450</v>
      </c>
    </row>
    <row r="894" spans="1:2" x14ac:dyDescent="0.45">
      <c r="A894" s="2" t="s">
        <v>4192</v>
      </c>
      <c r="B894">
        <v>26845943</v>
      </c>
    </row>
    <row r="895" spans="1:2" x14ac:dyDescent="0.45">
      <c r="A895" s="2" t="s">
        <v>4916</v>
      </c>
      <c r="B895">
        <v>26777564</v>
      </c>
    </row>
    <row r="896" spans="1:2" x14ac:dyDescent="0.45">
      <c r="A896" s="2" t="s">
        <v>5256</v>
      </c>
      <c r="B896">
        <v>26766350</v>
      </c>
    </row>
    <row r="897" spans="1:2" x14ac:dyDescent="0.45">
      <c r="A897" s="2" t="s">
        <v>5480</v>
      </c>
      <c r="B897">
        <v>26746109</v>
      </c>
    </row>
    <row r="898" spans="1:2" x14ac:dyDescent="0.45">
      <c r="A898" s="2" t="s">
        <v>4337</v>
      </c>
      <c r="B898">
        <v>26676606</v>
      </c>
    </row>
    <row r="899" spans="1:2" x14ac:dyDescent="0.45">
      <c r="A899" s="2" t="s">
        <v>4863</v>
      </c>
      <c r="B899">
        <v>26638165</v>
      </c>
    </row>
    <row r="900" spans="1:2" x14ac:dyDescent="0.45">
      <c r="A900" s="2" t="s">
        <v>4041</v>
      </c>
      <c r="B900">
        <v>26635000</v>
      </c>
    </row>
    <row r="901" spans="1:2" x14ac:dyDescent="0.45">
      <c r="A901" s="2" t="s">
        <v>5229</v>
      </c>
      <c r="B901">
        <v>26624000</v>
      </c>
    </row>
    <row r="902" spans="1:2" x14ac:dyDescent="0.45">
      <c r="A902" s="2" t="s">
        <v>4339</v>
      </c>
      <c r="B902">
        <v>26533608</v>
      </c>
    </row>
    <row r="903" spans="1:2" x14ac:dyDescent="0.45">
      <c r="A903" s="2" t="s">
        <v>3728</v>
      </c>
      <c r="B903">
        <v>26466372</v>
      </c>
    </row>
    <row r="904" spans="1:2" x14ac:dyDescent="0.45">
      <c r="A904" s="2" t="s">
        <v>3599</v>
      </c>
      <c r="B904">
        <v>26423726</v>
      </c>
    </row>
    <row r="905" spans="1:2" x14ac:dyDescent="0.45">
      <c r="A905" s="2" t="s">
        <v>5451</v>
      </c>
      <c r="B905">
        <v>26372293</v>
      </c>
    </row>
    <row r="906" spans="1:2" x14ac:dyDescent="0.45">
      <c r="A906" s="2" t="s">
        <v>4585</v>
      </c>
      <c r="B906">
        <v>26363118</v>
      </c>
    </row>
    <row r="907" spans="1:2" x14ac:dyDescent="0.45">
      <c r="A907" s="2" t="s">
        <v>3600</v>
      </c>
      <c r="B907">
        <v>26277420</v>
      </c>
    </row>
    <row r="908" spans="1:2" x14ac:dyDescent="0.45">
      <c r="A908" s="2" t="s">
        <v>4849</v>
      </c>
      <c r="B908">
        <v>26200000</v>
      </c>
    </row>
    <row r="909" spans="1:2" x14ac:dyDescent="0.45">
      <c r="A909" s="2" t="s">
        <v>5173</v>
      </c>
      <c r="B909">
        <v>26087366</v>
      </c>
    </row>
    <row r="910" spans="1:2" x14ac:dyDescent="0.45">
      <c r="A910" s="2" t="s">
        <v>3068</v>
      </c>
      <c r="B910">
        <v>26087161</v>
      </c>
    </row>
    <row r="911" spans="1:2" x14ac:dyDescent="0.45">
      <c r="A911" s="2" t="s">
        <v>4105</v>
      </c>
      <c r="B911">
        <v>26068547</v>
      </c>
    </row>
    <row r="912" spans="1:2" x14ac:dyDescent="0.45">
      <c r="A912" s="2" t="s">
        <v>5112</v>
      </c>
      <c r="B912">
        <v>25916903</v>
      </c>
    </row>
    <row r="913" spans="1:2" x14ac:dyDescent="0.45">
      <c r="A913" s="2" t="s">
        <v>4761</v>
      </c>
      <c r="B913">
        <v>25853424</v>
      </c>
    </row>
    <row r="914" spans="1:2" x14ac:dyDescent="0.45">
      <c r="A914" s="2" t="s">
        <v>5313</v>
      </c>
      <c r="B914">
        <v>25794166</v>
      </c>
    </row>
    <row r="915" spans="1:2" x14ac:dyDescent="0.45">
      <c r="A915" s="2" t="s">
        <v>5190</v>
      </c>
      <c r="B915">
        <v>25707719</v>
      </c>
    </row>
    <row r="916" spans="1:2" x14ac:dyDescent="0.45">
      <c r="A916" s="2" t="s">
        <v>4536</v>
      </c>
      <c r="B916">
        <v>25700000</v>
      </c>
    </row>
    <row r="917" spans="1:2" x14ac:dyDescent="0.45">
      <c r="A917" s="2" t="s">
        <v>4842</v>
      </c>
      <c r="B917">
        <v>25672630</v>
      </c>
    </row>
    <row r="918" spans="1:2" x14ac:dyDescent="0.45">
      <c r="A918" s="2" t="s">
        <v>4693</v>
      </c>
      <c r="B918">
        <v>25670855</v>
      </c>
    </row>
    <row r="919" spans="1:2" x14ac:dyDescent="0.45">
      <c r="A919" s="2" t="s">
        <v>4805</v>
      </c>
      <c r="B919">
        <v>25660000</v>
      </c>
    </row>
    <row r="920" spans="1:2" x14ac:dyDescent="0.45">
      <c r="A920" s="2" t="s">
        <v>3485</v>
      </c>
      <c r="B920">
        <v>25605492</v>
      </c>
    </row>
    <row r="921" spans="1:2" x14ac:dyDescent="0.45">
      <c r="A921" s="2" t="s">
        <v>4756</v>
      </c>
      <c r="B921">
        <v>25601508</v>
      </c>
    </row>
    <row r="922" spans="1:2" x14ac:dyDescent="0.45">
      <c r="A922" s="2" t="s">
        <v>5447</v>
      </c>
      <c r="B922">
        <v>25517854</v>
      </c>
    </row>
    <row r="923" spans="1:2" x14ac:dyDescent="0.45">
      <c r="A923" s="2" t="s">
        <v>3202</v>
      </c>
      <c r="B923">
        <v>25454043</v>
      </c>
    </row>
    <row r="924" spans="1:2" x14ac:dyDescent="0.45">
      <c r="A924" s="2" t="s">
        <v>3972</v>
      </c>
      <c r="B924">
        <v>25400856</v>
      </c>
    </row>
    <row r="925" spans="1:2" x14ac:dyDescent="0.45">
      <c r="A925" s="2" t="s">
        <v>5609</v>
      </c>
      <c r="B925">
        <v>25399000</v>
      </c>
    </row>
    <row r="926" spans="1:2" x14ac:dyDescent="0.45">
      <c r="A926" s="2" t="s">
        <v>5176</v>
      </c>
      <c r="B926">
        <v>25188667</v>
      </c>
    </row>
    <row r="927" spans="1:2" x14ac:dyDescent="0.45">
      <c r="A927" s="2" t="s">
        <v>5413</v>
      </c>
      <c r="B927">
        <v>25074895</v>
      </c>
    </row>
    <row r="928" spans="1:2" x14ac:dyDescent="0.45">
      <c r="A928" s="2" t="s">
        <v>4941</v>
      </c>
      <c r="B928">
        <v>25064955</v>
      </c>
    </row>
    <row r="929" spans="1:2" x14ac:dyDescent="0.45">
      <c r="A929" s="2" t="s">
        <v>3899</v>
      </c>
      <c r="B929">
        <v>25054449</v>
      </c>
    </row>
    <row r="930" spans="1:2" x14ac:dyDescent="0.45">
      <c r="A930" s="2" t="s">
        <v>3602</v>
      </c>
      <c r="B930">
        <v>25001065</v>
      </c>
    </row>
    <row r="931" spans="1:2" x14ac:dyDescent="0.45">
      <c r="A931" s="2" t="s">
        <v>4589</v>
      </c>
      <c r="B931">
        <v>24988180</v>
      </c>
    </row>
    <row r="932" spans="1:2" x14ac:dyDescent="0.45">
      <c r="A932" s="2" t="s">
        <v>5536</v>
      </c>
      <c r="B932">
        <v>24891374</v>
      </c>
    </row>
    <row r="933" spans="1:2" x14ac:dyDescent="0.45">
      <c r="A933" s="2" t="s">
        <v>2888</v>
      </c>
      <c r="B933">
        <v>24870275</v>
      </c>
    </row>
    <row r="934" spans="1:2" x14ac:dyDescent="0.45">
      <c r="A934" s="2" t="s">
        <v>5527</v>
      </c>
      <c r="B934">
        <v>24833860</v>
      </c>
    </row>
    <row r="935" spans="1:2" x14ac:dyDescent="0.45">
      <c r="A935" s="2" t="s">
        <v>3050</v>
      </c>
      <c r="B935">
        <v>24812241</v>
      </c>
    </row>
    <row r="936" spans="1:2" x14ac:dyDescent="0.45">
      <c r="A936" s="2" t="s">
        <v>4272</v>
      </c>
      <c r="B936">
        <v>24800000</v>
      </c>
    </row>
    <row r="937" spans="1:2" x14ac:dyDescent="0.45">
      <c r="A937" s="2" t="s">
        <v>2801</v>
      </c>
      <c r="B937">
        <v>24795350</v>
      </c>
    </row>
    <row r="938" spans="1:2" x14ac:dyDescent="0.45">
      <c r="A938" s="2" t="s">
        <v>5596</v>
      </c>
      <c r="B938">
        <v>24707598</v>
      </c>
    </row>
    <row r="939" spans="1:2" x14ac:dyDescent="0.45">
      <c r="A939" s="2" t="s">
        <v>6048</v>
      </c>
      <c r="B939">
        <v>24705000</v>
      </c>
    </row>
    <row r="940" spans="1:2" x14ac:dyDescent="0.45">
      <c r="A940" s="2" t="s">
        <v>3901</v>
      </c>
      <c r="B940">
        <v>24699513</v>
      </c>
    </row>
    <row r="941" spans="1:2" x14ac:dyDescent="0.45">
      <c r="A941" s="2" t="s">
        <v>3999</v>
      </c>
      <c r="B941">
        <v>24651794</v>
      </c>
    </row>
    <row r="942" spans="1:2" x14ac:dyDescent="0.45">
      <c r="A942" s="2" t="s">
        <v>2834</v>
      </c>
      <c r="B942">
        <v>24520804</v>
      </c>
    </row>
    <row r="943" spans="1:2" x14ac:dyDescent="0.45">
      <c r="A943" s="2" t="s">
        <v>2660</v>
      </c>
      <c r="B943">
        <v>24412677</v>
      </c>
    </row>
    <row r="944" spans="1:2" x14ac:dyDescent="0.45">
      <c r="A944" s="2" t="s">
        <v>3807</v>
      </c>
      <c r="B944">
        <v>24411478</v>
      </c>
    </row>
    <row r="945" spans="1:2" x14ac:dyDescent="0.45">
      <c r="A945" s="2" t="s">
        <v>5870</v>
      </c>
      <c r="B945">
        <v>24400000</v>
      </c>
    </row>
    <row r="946" spans="1:2" x14ac:dyDescent="0.45">
      <c r="A946" s="2" t="s">
        <v>5869</v>
      </c>
      <c r="B946">
        <v>24400000</v>
      </c>
    </row>
    <row r="947" spans="1:2" x14ac:dyDescent="0.45">
      <c r="A947" s="2" t="s">
        <v>4866</v>
      </c>
      <c r="B947">
        <v>24363530</v>
      </c>
    </row>
    <row r="948" spans="1:2" x14ac:dyDescent="0.45">
      <c r="A948" s="2" t="s">
        <v>2593</v>
      </c>
      <c r="B948">
        <v>24360014</v>
      </c>
    </row>
    <row r="949" spans="1:2" x14ac:dyDescent="0.45">
      <c r="A949" s="2" t="s">
        <v>4758</v>
      </c>
      <c r="B949">
        <v>24335698</v>
      </c>
    </row>
    <row r="950" spans="1:2" x14ac:dyDescent="0.45">
      <c r="A950" s="2" t="s">
        <v>3577</v>
      </c>
      <c r="B950">
        <v>24327868</v>
      </c>
    </row>
    <row r="951" spans="1:2" x14ac:dyDescent="0.45">
      <c r="A951" s="2" t="s">
        <v>5970</v>
      </c>
      <c r="B951">
        <v>24281723</v>
      </c>
    </row>
    <row r="952" spans="1:2" x14ac:dyDescent="0.45">
      <c r="A952" s="2" t="s">
        <v>5414</v>
      </c>
      <c r="B952">
        <v>24244684</v>
      </c>
    </row>
    <row r="953" spans="1:2" x14ac:dyDescent="0.45">
      <c r="A953" s="2" t="s">
        <v>5917</v>
      </c>
      <c r="B953">
        <v>24200000</v>
      </c>
    </row>
    <row r="954" spans="1:2" x14ac:dyDescent="0.45">
      <c r="A954" s="2" t="s">
        <v>5083</v>
      </c>
      <c r="B954">
        <v>24123143</v>
      </c>
    </row>
    <row r="955" spans="1:2" x14ac:dyDescent="0.45">
      <c r="A955" s="2" t="s">
        <v>5628</v>
      </c>
      <c r="B955">
        <v>24093107</v>
      </c>
    </row>
    <row r="956" spans="1:2" x14ac:dyDescent="0.45">
      <c r="A956" s="2" t="s">
        <v>3010</v>
      </c>
      <c r="B956">
        <v>24054514</v>
      </c>
    </row>
    <row r="957" spans="1:2" x14ac:dyDescent="0.45">
      <c r="A957" s="2" t="s">
        <v>5050</v>
      </c>
      <c r="B957">
        <v>24048637</v>
      </c>
    </row>
    <row r="958" spans="1:2" x14ac:dyDescent="0.45">
      <c r="A958" s="2" t="s">
        <v>5236</v>
      </c>
      <c r="B958">
        <v>24037564</v>
      </c>
    </row>
    <row r="959" spans="1:2" x14ac:dyDescent="0.45">
      <c r="A959" s="2" t="s">
        <v>4418</v>
      </c>
      <c r="B959">
        <v>24024969</v>
      </c>
    </row>
    <row r="960" spans="1:2" x14ac:dyDescent="0.45">
      <c r="A960" s="2" t="s">
        <v>5537</v>
      </c>
      <c r="B960">
        <v>24001218</v>
      </c>
    </row>
    <row r="961" spans="1:2" x14ac:dyDescent="0.45">
      <c r="A961" s="2" t="s">
        <v>5155</v>
      </c>
      <c r="B961">
        <v>23894477</v>
      </c>
    </row>
    <row r="962" spans="1:2" x14ac:dyDescent="0.45">
      <c r="A962" s="2" t="s">
        <v>4277</v>
      </c>
      <c r="B962">
        <v>23874933</v>
      </c>
    </row>
    <row r="963" spans="1:2" x14ac:dyDescent="0.45">
      <c r="A963" s="2" t="s">
        <v>4858</v>
      </c>
      <c r="B963">
        <v>23825798</v>
      </c>
    </row>
    <row r="964" spans="1:2" x14ac:dyDescent="0.45">
      <c r="A964" s="2" t="s">
        <v>4689</v>
      </c>
      <c r="B964">
        <v>23818159</v>
      </c>
    </row>
    <row r="965" spans="1:2" x14ac:dyDescent="0.45">
      <c r="A965" s="2" t="s">
        <v>5450</v>
      </c>
      <c r="B965">
        <v>23779955</v>
      </c>
    </row>
    <row r="966" spans="1:2" x14ac:dyDescent="0.45">
      <c r="A966" s="2" t="s">
        <v>3384</v>
      </c>
      <c r="B966">
        <v>23745923</v>
      </c>
    </row>
    <row r="967" spans="1:2" x14ac:dyDescent="0.45">
      <c r="A967" s="2" t="s">
        <v>4106</v>
      </c>
      <c r="B967">
        <v>23680848</v>
      </c>
    </row>
    <row r="968" spans="1:2" x14ac:dyDescent="0.45">
      <c r="A968" s="2" t="s">
        <v>6178</v>
      </c>
      <c r="B968">
        <v>23585416</v>
      </c>
    </row>
    <row r="969" spans="1:2" x14ac:dyDescent="0.45">
      <c r="A969" s="2" t="s">
        <v>5314</v>
      </c>
      <c r="B969">
        <v>23583175</v>
      </c>
    </row>
    <row r="970" spans="1:2" x14ac:dyDescent="0.45">
      <c r="A970" s="2" t="s">
        <v>6103</v>
      </c>
      <c r="B970">
        <v>23541700</v>
      </c>
    </row>
    <row r="971" spans="1:2" x14ac:dyDescent="0.45">
      <c r="A971" s="2" t="s">
        <v>4865</v>
      </c>
      <c r="B971">
        <v>23511038</v>
      </c>
    </row>
    <row r="972" spans="1:2" x14ac:dyDescent="0.45">
      <c r="A972" s="2" t="s">
        <v>4757</v>
      </c>
      <c r="B972">
        <v>23382841</v>
      </c>
    </row>
    <row r="973" spans="1:2" x14ac:dyDescent="0.45">
      <c r="A973" s="2" t="s">
        <v>3464</v>
      </c>
      <c r="B973">
        <v>23343413</v>
      </c>
    </row>
    <row r="974" spans="1:2" x14ac:dyDescent="0.45">
      <c r="A974" s="2" t="s">
        <v>3839</v>
      </c>
      <c r="B974">
        <v>23338891</v>
      </c>
    </row>
    <row r="975" spans="1:2" x14ac:dyDescent="0.45">
      <c r="A975" s="2" t="s">
        <v>5240</v>
      </c>
      <c r="B975">
        <v>23334256</v>
      </c>
    </row>
    <row r="976" spans="1:2" x14ac:dyDescent="0.45">
      <c r="A976" s="2" t="s">
        <v>2640</v>
      </c>
      <c r="B976">
        <v>23332128</v>
      </c>
    </row>
    <row r="977" spans="1:2" x14ac:dyDescent="0.45">
      <c r="A977" s="2" t="s">
        <v>4352</v>
      </c>
      <c r="B977">
        <v>23237389</v>
      </c>
    </row>
    <row r="978" spans="1:2" x14ac:dyDescent="0.45">
      <c r="A978" s="2" t="s">
        <v>5330</v>
      </c>
      <c r="B978">
        <v>23071558</v>
      </c>
    </row>
    <row r="979" spans="1:2" x14ac:dyDescent="0.45">
      <c r="A979" s="2" t="s">
        <v>3011</v>
      </c>
      <c r="B979">
        <v>23028109</v>
      </c>
    </row>
    <row r="980" spans="1:2" x14ac:dyDescent="0.45">
      <c r="A980" s="2" t="s">
        <v>4108</v>
      </c>
      <c r="B980">
        <v>23021560</v>
      </c>
    </row>
    <row r="981" spans="1:2" x14ac:dyDescent="0.45">
      <c r="A981" s="2" t="s">
        <v>5316</v>
      </c>
      <c r="B981">
        <v>23000000</v>
      </c>
    </row>
    <row r="982" spans="1:2" x14ac:dyDescent="0.45">
      <c r="A982" s="2" t="s">
        <v>2664</v>
      </c>
      <c r="B982">
        <v>22991439</v>
      </c>
    </row>
    <row r="983" spans="1:2" x14ac:dyDescent="0.45">
      <c r="A983" s="2" t="s">
        <v>2997</v>
      </c>
      <c r="B983">
        <v>22981571</v>
      </c>
    </row>
    <row r="984" spans="1:2" x14ac:dyDescent="0.45">
      <c r="A984" s="2" t="s">
        <v>4101</v>
      </c>
      <c r="B984">
        <v>22937130</v>
      </c>
    </row>
    <row r="985" spans="1:2" x14ac:dyDescent="0.45">
      <c r="A985" s="2" t="s">
        <v>3330</v>
      </c>
      <c r="B985">
        <v>22931301</v>
      </c>
    </row>
    <row r="986" spans="1:2" x14ac:dyDescent="0.45">
      <c r="A986" s="2" t="s">
        <v>4947</v>
      </c>
      <c r="B986">
        <v>22877959</v>
      </c>
    </row>
    <row r="987" spans="1:2" x14ac:dyDescent="0.45">
      <c r="A987" s="2" t="s">
        <v>6009</v>
      </c>
      <c r="B987">
        <v>22800000</v>
      </c>
    </row>
    <row r="988" spans="1:2" x14ac:dyDescent="0.45">
      <c r="A988" s="2" t="s">
        <v>4025</v>
      </c>
      <c r="B988">
        <v>22696902</v>
      </c>
    </row>
    <row r="989" spans="1:2" x14ac:dyDescent="0.45">
      <c r="A989" s="2" t="s">
        <v>5723</v>
      </c>
      <c r="B989">
        <v>22689474</v>
      </c>
    </row>
    <row r="990" spans="1:2" x14ac:dyDescent="0.45">
      <c r="A990" s="2" t="s">
        <v>3267</v>
      </c>
      <c r="B990">
        <v>22670733</v>
      </c>
    </row>
    <row r="991" spans="1:2" x14ac:dyDescent="0.45">
      <c r="A991" s="2" t="s">
        <v>6310</v>
      </c>
      <c r="B991">
        <v>22657819</v>
      </c>
    </row>
    <row r="992" spans="1:2" x14ac:dyDescent="0.45">
      <c r="A992" s="2" t="s">
        <v>4587</v>
      </c>
      <c r="B992">
        <v>22652003</v>
      </c>
    </row>
    <row r="993" spans="1:2" x14ac:dyDescent="0.45">
      <c r="A993" s="2" t="s">
        <v>3268</v>
      </c>
      <c r="B993">
        <v>22569532</v>
      </c>
    </row>
    <row r="994" spans="1:2" x14ac:dyDescent="0.45">
      <c r="A994" s="2" t="s">
        <v>5863</v>
      </c>
      <c r="B994">
        <v>22505908</v>
      </c>
    </row>
    <row r="995" spans="1:2" x14ac:dyDescent="0.45">
      <c r="A995" s="2" t="s">
        <v>5890</v>
      </c>
      <c r="B995">
        <v>22499043</v>
      </c>
    </row>
    <row r="996" spans="1:2" x14ac:dyDescent="0.45">
      <c r="A996" s="2" t="s">
        <v>5406</v>
      </c>
      <c r="B996">
        <v>22487293</v>
      </c>
    </row>
    <row r="997" spans="1:2" x14ac:dyDescent="0.45">
      <c r="A997" s="2" t="s">
        <v>4111</v>
      </c>
      <c r="B997">
        <v>22418902</v>
      </c>
    </row>
    <row r="998" spans="1:2" x14ac:dyDescent="0.45">
      <c r="A998" s="2" t="s">
        <v>3079</v>
      </c>
      <c r="B998">
        <v>22360069</v>
      </c>
    </row>
    <row r="999" spans="1:2" x14ac:dyDescent="0.45">
      <c r="A999" s="2" t="s">
        <v>5264</v>
      </c>
      <c r="B999">
        <v>22305037</v>
      </c>
    </row>
    <row r="1000" spans="1:2" x14ac:dyDescent="0.45">
      <c r="A1000" s="2" t="s">
        <v>5722</v>
      </c>
      <c r="B1000">
        <v>22296514</v>
      </c>
    </row>
    <row r="1001" spans="1:2" x14ac:dyDescent="0.45">
      <c r="A1001" s="2" t="s">
        <v>5745</v>
      </c>
      <c r="B1001">
        <v>22285953</v>
      </c>
    </row>
    <row r="1002" spans="1:2" x14ac:dyDescent="0.45">
      <c r="A1002" s="2" t="s">
        <v>3673</v>
      </c>
      <c r="B1002">
        <v>22238770</v>
      </c>
    </row>
    <row r="1003" spans="1:2" x14ac:dyDescent="0.45">
      <c r="A1003" s="2" t="s">
        <v>4890</v>
      </c>
      <c r="B1003">
        <v>22176108</v>
      </c>
    </row>
    <row r="1004" spans="1:2" x14ac:dyDescent="0.45">
      <c r="A1004" s="2" t="s">
        <v>4047</v>
      </c>
      <c r="B1004">
        <v>22133888</v>
      </c>
    </row>
    <row r="1005" spans="1:2" x14ac:dyDescent="0.45">
      <c r="A1005" s="2" t="s">
        <v>4341</v>
      </c>
      <c r="B1005">
        <v>22124400</v>
      </c>
    </row>
    <row r="1006" spans="1:2" x14ac:dyDescent="0.45">
      <c r="A1006" s="2" t="s">
        <v>5947</v>
      </c>
      <c r="B1006">
        <v>22116152</v>
      </c>
    </row>
    <row r="1007" spans="1:2" x14ac:dyDescent="0.45">
      <c r="A1007" s="2" t="s">
        <v>4261</v>
      </c>
      <c r="B1007">
        <v>22114556</v>
      </c>
    </row>
    <row r="1008" spans="1:2" x14ac:dyDescent="0.45">
      <c r="A1008" s="2" t="s">
        <v>5317</v>
      </c>
      <c r="B1008">
        <v>22101000</v>
      </c>
    </row>
    <row r="1009" spans="1:2" x14ac:dyDescent="0.45">
      <c r="A1009" s="2" t="s">
        <v>3346</v>
      </c>
      <c r="B1009">
        <v>22021740</v>
      </c>
    </row>
    <row r="1010" spans="1:2" x14ac:dyDescent="0.45">
      <c r="A1010" s="2" t="s">
        <v>4205</v>
      </c>
      <c r="B1010">
        <v>21968653</v>
      </c>
    </row>
    <row r="1011" spans="1:2" x14ac:dyDescent="0.45">
      <c r="A1011" s="2" t="s">
        <v>4886</v>
      </c>
      <c r="B1011">
        <v>21882551</v>
      </c>
    </row>
    <row r="1012" spans="1:2" x14ac:dyDescent="0.45">
      <c r="A1012" s="2" t="s">
        <v>3900</v>
      </c>
      <c r="B1012">
        <v>21876365</v>
      </c>
    </row>
    <row r="1013" spans="1:2" x14ac:dyDescent="0.45">
      <c r="A1013" s="2" t="s">
        <v>4686</v>
      </c>
      <c r="B1013">
        <v>21867960</v>
      </c>
    </row>
    <row r="1014" spans="1:2" x14ac:dyDescent="0.45">
      <c r="A1014" s="2" t="s">
        <v>4720</v>
      </c>
      <c r="B1014">
        <v>21846082</v>
      </c>
    </row>
    <row r="1015" spans="1:2" x14ac:dyDescent="0.45">
      <c r="A1015" s="2" t="s">
        <v>4340</v>
      </c>
      <c r="B1015">
        <v>21836394</v>
      </c>
    </row>
    <row r="1016" spans="1:2" x14ac:dyDescent="0.45">
      <c r="A1016" s="2" t="s">
        <v>3603</v>
      </c>
      <c r="B1016">
        <v>21790248</v>
      </c>
    </row>
    <row r="1017" spans="1:2" x14ac:dyDescent="0.45">
      <c r="A1017" s="2" t="s">
        <v>5910</v>
      </c>
      <c r="B1017">
        <v>21788807</v>
      </c>
    </row>
    <row r="1018" spans="1:2" x14ac:dyDescent="0.45">
      <c r="A1018" s="2" t="s">
        <v>5556</v>
      </c>
      <c r="B1018">
        <v>21747570</v>
      </c>
    </row>
    <row r="1019" spans="1:2" x14ac:dyDescent="0.45">
      <c r="A1019" s="2" t="s">
        <v>3186</v>
      </c>
      <c r="B1019">
        <v>21704396</v>
      </c>
    </row>
    <row r="1020" spans="1:2" x14ac:dyDescent="0.45">
      <c r="A1020" s="2" t="s">
        <v>5872</v>
      </c>
      <c r="B1020">
        <v>21638292</v>
      </c>
    </row>
    <row r="1021" spans="1:2" x14ac:dyDescent="0.45">
      <c r="A1021" s="2" t="s">
        <v>5915</v>
      </c>
      <c r="B1021">
        <v>21629916</v>
      </c>
    </row>
    <row r="1022" spans="1:2" x14ac:dyDescent="0.45">
      <c r="A1022" s="2" t="s">
        <v>3423</v>
      </c>
      <c r="B1022">
        <v>21604320</v>
      </c>
    </row>
    <row r="1023" spans="1:2" x14ac:dyDescent="0.45">
      <c r="A1023" s="2" t="s">
        <v>3448</v>
      </c>
      <c r="B1023">
        <v>21601713</v>
      </c>
    </row>
    <row r="1024" spans="1:2" x14ac:dyDescent="0.45">
      <c r="A1024" s="2" t="s">
        <v>5997</v>
      </c>
      <c r="B1024">
        <v>21550000</v>
      </c>
    </row>
    <row r="1025" spans="1:2" x14ac:dyDescent="0.45">
      <c r="A1025" s="2" t="s">
        <v>2952</v>
      </c>
      <c r="B1025">
        <v>21544445</v>
      </c>
    </row>
    <row r="1026" spans="1:2" x14ac:dyDescent="0.45">
      <c r="A1026" s="2" t="s">
        <v>4708</v>
      </c>
      <c r="B1026">
        <v>21500105</v>
      </c>
    </row>
    <row r="1027" spans="1:2" x14ac:dyDescent="0.45">
      <c r="A1027" s="2" t="s">
        <v>4161</v>
      </c>
      <c r="B1027">
        <v>21475962</v>
      </c>
    </row>
    <row r="1028" spans="1:2" x14ac:dyDescent="0.45">
      <c r="A1028" s="2" t="s">
        <v>5900</v>
      </c>
      <c r="B1028">
        <v>21475193</v>
      </c>
    </row>
    <row r="1029" spans="1:2" x14ac:dyDescent="0.45">
      <c r="A1029" s="2" t="s">
        <v>5645</v>
      </c>
      <c r="B1029">
        <v>21457409</v>
      </c>
    </row>
    <row r="1030" spans="1:2" x14ac:dyDescent="0.45">
      <c r="A1030" s="2" t="s">
        <v>4102</v>
      </c>
      <c r="B1030">
        <v>21432423</v>
      </c>
    </row>
    <row r="1031" spans="1:2" x14ac:dyDescent="0.45">
      <c r="A1031" s="2" t="s">
        <v>5823</v>
      </c>
      <c r="B1031">
        <v>21359200</v>
      </c>
    </row>
    <row r="1032" spans="1:2" x14ac:dyDescent="0.45">
      <c r="A1032" s="2" t="s">
        <v>3568</v>
      </c>
      <c r="B1032">
        <v>21304264</v>
      </c>
    </row>
    <row r="1033" spans="1:2" x14ac:dyDescent="0.45">
      <c r="A1033" s="2" t="s">
        <v>4868</v>
      </c>
      <c r="B1033">
        <v>21300107</v>
      </c>
    </row>
    <row r="1034" spans="1:2" x14ac:dyDescent="0.45">
      <c r="A1034" s="2" t="s">
        <v>4291</v>
      </c>
      <c r="B1034">
        <v>21285499</v>
      </c>
    </row>
    <row r="1035" spans="1:2" x14ac:dyDescent="0.45">
      <c r="A1035" s="2" t="s">
        <v>3579</v>
      </c>
      <c r="B1035">
        <v>21263182</v>
      </c>
    </row>
    <row r="1036" spans="1:2" x14ac:dyDescent="0.45">
      <c r="A1036" s="2" t="s">
        <v>4059</v>
      </c>
      <c r="B1036">
        <v>21185897</v>
      </c>
    </row>
    <row r="1037" spans="1:2" x14ac:dyDescent="0.45">
      <c r="A1037" s="2" t="s">
        <v>3396</v>
      </c>
      <c r="B1037">
        <v>21137505</v>
      </c>
    </row>
    <row r="1038" spans="1:2" x14ac:dyDescent="0.45">
      <c r="A1038" s="2" t="s">
        <v>5277</v>
      </c>
      <c r="B1038">
        <v>21131483</v>
      </c>
    </row>
    <row r="1039" spans="1:2" x14ac:dyDescent="0.45">
      <c r="A1039" s="2" t="s">
        <v>3012</v>
      </c>
      <c r="B1039">
        <v>21111837</v>
      </c>
    </row>
    <row r="1040" spans="1:2" x14ac:dyDescent="0.45">
      <c r="A1040" s="2" t="s">
        <v>4103</v>
      </c>
      <c r="B1040">
        <v>21109400</v>
      </c>
    </row>
    <row r="1041" spans="1:2" x14ac:dyDescent="0.45">
      <c r="A1041" s="2" t="s">
        <v>4171</v>
      </c>
      <c r="B1041">
        <v>21097664</v>
      </c>
    </row>
    <row r="1042" spans="1:2" x14ac:dyDescent="0.45">
      <c r="A1042" s="2" t="s">
        <v>5623</v>
      </c>
      <c r="B1042">
        <v>21045445</v>
      </c>
    </row>
    <row r="1043" spans="1:2" x14ac:dyDescent="0.45">
      <c r="A1043" s="2" t="s">
        <v>4184</v>
      </c>
      <c r="B1043">
        <v>21041732</v>
      </c>
    </row>
    <row r="1044" spans="1:2" x14ac:dyDescent="0.45">
      <c r="A1044" s="2" t="s">
        <v>3810</v>
      </c>
      <c r="B1044">
        <v>21000000</v>
      </c>
    </row>
    <row r="1045" spans="1:2" x14ac:dyDescent="0.45">
      <c r="A1045" s="2" t="s">
        <v>4461</v>
      </c>
      <c r="B1045">
        <v>20984230</v>
      </c>
    </row>
    <row r="1046" spans="1:2" x14ac:dyDescent="0.45">
      <c r="A1046" s="2" t="s">
        <v>4821</v>
      </c>
      <c r="B1046">
        <v>20939782</v>
      </c>
    </row>
    <row r="1047" spans="1:2" x14ac:dyDescent="0.45">
      <c r="A1047" s="2" t="s">
        <v>4107</v>
      </c>
      <c r="B1047">
        <v>20921738</v>
      </c>
    </row>
    <row r="1048" spans="1:2" x14ac:dyDescent="0.45">
      <c r="A1048" s="2" t="s">
        <v>3206</v>
      </c>
      <c r="B1048">
        <v>20911262</v>
      </c>
    </row>
    <row r="1049" spans="1:2" x14ac:dyDescent="0.45">
      <c r="A1049" s="2" t="s">
        <v>4943</v>
      </c>
      <c r="B1049">
        <v>20887263</v>
      </c>
    </row>
    <row r="1050" spans="1:2" x14ac:dyDescent="0.45">
      <c r="A1050" s="2" t="s">
        <v>3903</v>
      </c>
      <c r="B1050">
        <v>20802754</v>
      </c>
    </row>
    <row r="1051" spans="1:2" x14ac:dyDescent="0.45">
      <c r="A1051" s="2" t="s">
        <v>5051</v>
      </c>
      <c r="B1051">
        <v>20793160</v>
      </c>
    </row>
    <row r="1052" spans="1:2" x14ac:dyDescent="0.45">
      <c r="A1052" s="2" t="s">
        <v>3819</v>
      </c>
      <c r="B1052">
        <v>20700247</v>
      </c>
    </row>
    <row r="1053" spans="1:2" x14ac:dyDescent="0.45">
      <c r="A1053" s="2" t="s">
        <v>5445</v>
      </c>
      <c r="B1053">
        <v>20700000</v>
      </c>
    </row>
    <row r="1054" spans="1:2" x14ac:dyDescent="0.45">
      <c r="A1054" s="2" t="s">
        <v>5039</v>
      </c>
      <c r="B1054">
        <v>20700000</v>
      </c>
    </row>
    <row r="1055" spans="1:2" x14ac:dyDescent="0.45">
      <c r="A1055" s="2" t="s">
        <v>3247</v>
      </c>
      <c r="B1055">
        <v>20687587</v>
      </c>
    </row>
    <row r="1056" spans="1:2" x14ac:dyDescent="0.45">
      <c r="A1056" s="2" t="s">
        <v>5318</v>
      </c>
      <c r="B1056">
        <v>20651422</v>
      </c>
    </row>
    <row r="1057" spans="1:2" x14ac:dyDescent="0.45">
      <c r="A1057" s="2" t="s">
        <v>3269</v>
      </c>
      <c r="B1057">
        <v>20574010</v>
      </c>
    </row>
    <row r="1058" spans="1:2" x14ac:dyDescent="0.45">
      <c r="A1058" s="2" t="s">
        <v>4818</v>
      </c>
      <c r="B1058">
        <v>20566230</v>
      </c>
    </row>
    <row r="1059" spans="1:2" x14ac:dyDescent="0.45">
      <c r="A1059" s="2" t="s">
        <v>3604</v>
      </c>
      <c r="B1059">
        <v>20557989</v>
      </c>
    </row>
    <row r="1060" spans="1:2" x14ac:dyDescent="0.45">
      <c r="A1060" s="2" t="s">
        <v>3368</v>
      </c>
      <c r="B1060">
        <v>20530832</v>
      </c>
    </row>
    <row r="1061" spans="1:2" x14ac:dyDescent="0.45">
      <c r="A1061" s="2" t="s">
        <v>4274</v>
      </c>
      <c r="B1061">
        <v>20455802</v>
      </c>
    </row>
    <row r="1062" spans="1:2" x14ac:dyDescent="0.45">
      <c r="A1062" s="2" t="s">
        <v>3454</v>
      </c>
      <c r="B1062">
        <v>20450000</v>
      </c>
    </row>
    <row r="1063" spans="1:2" x14ac:dyDescent="0.45">
      <c r="A1063" s="2" t="s">
        <v>6123</v>
      </c>
      <c r="B1063">
        <v>20378000</v>
      </c>
    </row>
    <row r="1064" spans="1:2" x14ac:dyDescent="0.45">
      <c r="A1064" s="2" t="s">
        <v>5319</v>
      </c>
      <c r="B1064">
        <v>20306281</v>
      </c>
    </row>
    <row r="1065" spans="1:2" x14ac:dyDescent="0.45">
      <c r="A1065" s="2" t="s">
        <v>4104</v>
      </c>
      <c r="B1065">
        <v>20300000</v>
      </c>
    </row>
    <row r="1066" spans="1:2" x14ac:dyDescent="0.45">
      <c r="A1066" s="2" t="s">
        <v>3904</v>
      </c>
      <c r="B1066">
        <v>20291815</v>
      </c>
    </row>
    <row r="1067" spans="1:2" x14ac:dyDescent="0.45">
      <c r="A1067" s="2" t="s">
        <v>3253</v>
      </c>
      <c r="B1067">
        <v>20281096</v>
      </c>
    </row>
    <row r="1068" spans="1:2" x14ac:dyDescent="0.45">
      <c r="A1068" s="2" t="s">
        <v>5649</v>
      </c>
      <c r="B1068">
        <v>20236603</v>
      </c>
    </row>
    <row r="1069" spans="1:2" x14ac:dyDescent="0.45">
      <c r="A1069" s="2" t="s">
        <v>3018</v>
      </c>
      <c r="B1069">
        <v>20169068</v>
      </c>
    </row>
    <row r="1070" spans="1:2" x14ac:dyDescent="0.45">
      <c r="A1070" s="2" t="s">
        <v>3985</v>
      </c>
      <c r="B1070">
        <v>20132596</v>
      </c>
    </row>
    <row r="1071" spans="1:2" x14ac:dyDescent="0.45">
      <c r="A1071" s="2" t="s">
        <v>4354</v>
      </c>
      <c r="B1071">
        <v>20089048</v>
      </c>
    </row>
    <row r="1072" spans="1:2" x14ac:dyDescent="0.45">
      <c r="A1072" s="2" t="s">
        <v>5443</v>
      </c>
      <c r="B1072">
        <v>20063926</v>
      </c>
    </row>
    <row r="1073" spans="1:2" x14ac:dyDescent="0.45">
      <c r="A1073" s="2" t="s">
        <v>4952</v>
      </c>
      <c r="B1073">
        <v>20054909</v>
      </c>
    </row>
    <row r="1074" spans="1:2" x14ac:dyDescent="0.45">
      <c r="A1074" s="2" t="s">
        <v>3273</v>
      </c>
      <c r="B1074">
        <v>20033643</v>
      </c>
    </row>
    <row r="1075" spans="1:2" x14ac:dyDescent="0.45">
      <c r="A1075" s="2" t="s">
        <v>4942</v>
      </c>
      <c r="B1075">
        <v>20007180</v>
      </c>
    </row>
    <row r="1076" spans="1:2" x14ac:dyDescent="0.45">
      <c r="A1076" s="2" t="s">
        <v>3093</v>
      </c>
      <c r="B1076">
        <v>19999143</v>
      </c>
    </row>
    <row r="1077" spans="1:2" x14ac:dyDescent="0.45">
      <c r="A1077" s="2" t="s">
        <v>2826</v>
      </c>
      <c r="B1077">
        <v>19995817</v>
      </c>
    </row>
    <row r="1078" spans="1:2" x14ac:dyDescent="0.45">
      <c r="A1078" s="2" t="s">
        <v>5192</v>
      </c>
      <c r="B1078">
        <v>19990064</v>
      </c>
    </row>
    <row r="1079" spans="1:2" x14ac:dyDescent="0.45">
      <c r="A1079" s="2" t="s">
        <v>2592</v>
      </c>
      <c r="B1079">
        <v>19903076</v>
      </c>
    </row>
    <row r="1080" spans="1:2" x14ac:dyDescent="0.45">
      <c r="A1080" s="2" t="s">
        <v>5730</v>
      </c>
      <c r="B1080">
        <v>19809547</v>
      </c>
    </row>
    <row r="1081" spans="1:2" x14ac:dyDescent="0.45">
      <c r="A1081" s="2" t="s">
        <v>5457</v>
      </c>
      <c r="B1081">
        <v>19779400</v>
      </c>
    </row>
    <row r="1082" spans="1:2" x14ac:dyDescent="0.45">
      <c r="A1082" s="2" t="s">
        <v>4588</v>
      </c>
      <c r="B1082">
        <v>19737645</v>
      </c>
    </row>
    <row r="1083" spans="1:2" x14ac:dyDescent="0.45">
      <c r="A1083" s="2" t="s">
        <v>4342</v>
      </c>
      <c r="B1083">
        <v>19700000</v>
      </c>
    </row>
    <row r="1084" spans="1:2" x14ac:dyDescent="0.45">
      <c r="A1084" s="2" t="s">
        <v>5179</v>
      </c>
      <c r="B1084">
        <v>19691811</v>
      </c>
    </row>
    <row r="1085" spans="1:2" x14ac:dyDescent="0.45">
      <c r="A1085" s="2" t="s">
        <v>5178</v>
      </c>
      <c r="B1085">
        <v>19597131</v>
      </c>
    </row>
    <row r="1086" spans="1:2" x14ac:dyDescent="0.45">
      <c r="A1086" s="2" t="s">
        <v>3744</v>
      </c>
      <c r="B1086">
        <v>19588068</v>
      </c>
    </row>
    <row r="1087" spans="1:2" x14ac:dyDescent="0.45">
      <c r="A1087" s="2" t="s">
        <v>3369</v>
      </c>
      <c r="B1087">
        <v>19540762</v>
      </c>
    </row>
    <row r="1088" spans="1:2" x14ac:dyDescent="0.45">
      <c r="A1088" s="2" t="s">
        <v>4275</v>
      </c>
      <c r="B1088">
        <v>19506619</v>
      </c>
    </row>
    <row r="1089" spans="1:2" x14ac:dyDescent="0.45">
      <c r="A1089" s="2" t="s">
        <v>5320</v>
      </c>
      <c r="B1089">
        <v>19500000</v>
      </c>
    </row>
    <row r="1090" spans="1:2" x14ac:dyDescent="0.45">
      <c r="A1090" s="2" t="s">
        <v>3857</v>
      </c>
      <c r="B1090">
        <v>19500000</v>
      </c>
    </row>
    <row r="1091" spans="1:2" x14ac:dyDescent="0.45">
      <c r="A1091" s="2" t="s">
        <v>4278</v>
      </c>
      <c r="B1091">
        <v>19489752</v>
      </c>
    </row>
    <row r="1092" spans="1:2" x14ac:dyDescent="0.45">
      <c r="A1092" s="2" t="s">
        <v>4343</v>
      </c>
      <c r="B1092">
        <v>19455658</v>
      </c>
    </row>
    <row r="1093" spans="1:2" x14ac:dyDescent="0.45">
      <c r="A1093" s="2" t="s">
        <v>5950</v>
      </c>
      <c r="B1093">
        <v>19402612</v>
      </c>
    </row>
    <row r="1094" spans="1:2" x14ac:dyDescent="0.45">
      <c r="A1094" s="2" t="s">
        <v>5180</v>
      </c>
      <c r="B1094">
        <v>19397498</v>
      </c>
    </row>
    <row r="1095" spans="1:2" x14ac:dyDescent="0.45">
      <c r="A1095" s="2" t="s">
        <v>5321</v>
      </c>
      <c r="B1095">
        <v>19392418</v>
      </c>
    </row>
    <row r="1096" spans="1:2" x14ac:dyDescent="0.45">
      <c r="A1096" s="2" t="s">
        <v>5479</v>
      </c>
      <c r="B1096">
        <v>19362712</v>
      </c>
    </row>
    <row r="1097" spans="1:2" x14ac:dyDescent="0.45">
      <c r="A1097" s="2" t="s">
        <v>5651</v>
      </c>
      <c r="B1097">
        <v>19244700</v>
      </c>
    </row>
    <row r="1098" spans="1:2" x14ac:dyDescent="0.45">
      <c r="A1098" s="2" t="s">
        <v>2764</v>
      </c>
      <c r="B1098">
        <v>19234747</v>
      </c>
    </row>
    <row r="1099" spans="1:2" x14ac:dyDescent="0.45">
      <c r="A1099" s="2" t="s">
        <v>3879</v>
      </c>
      <c r="B1099">
        <v>19228104</v>
      </c>
    </row>
    <row r="1100" spans="1:2" x14ac:dyDescent="0.45">
      <c r="A1100" s="2" t="s">
        <v>2863</v>
      </c>
      <c r="B1100">
        <v>19219978</v>
      </c>
    </row>
    <row r="1101" spans="1:2" x14ac:dyDescent="0.45">
      <c r="A1101" s="2" t="s">
        <v>4538</v>
      </c>
      <c r="B1101">
        <v>19219708</v>
      </c>
    </row>
    <row r="1102" spans="1:2" x14ac:dyDescent="0.45">
      <c r="A1102" s="2" t="s">
        <v>4164</v>
      </c>
      <c r="B1102">
        <v>19185998</v>
      </c>
    </row>
    <row r="1103" spans="1:2" x14ac:dyDescent="0.45">
      <c r="A1103" s="2" t="s">
        <v>5181</v>
      </c>
      <c r="B1103">
        <v>19179516</v>
      </c>
    </row>
    <row r="1104" spans="1:2" x14ac:dyDescent="0.45">
      <c r="A1104" s="2" t="s">
        <v>5182</v>
      </c>
      <c r="B1104">
        <v>19155435</v>
      </c>
    </row>
    <row r="1105" spans="1:2" x14ac:dyDescent="0.45">
      <c r="A1105" s="2" t="s">
        <v>4590</v>
      </c>
      <c r="B1105">
        <v>19143839</v>
      </c>
    </row>
    <row r="1106" spans="1:2" x14ac:dyDescent="0.45">
      <c r="A1106" s="2" t="s">
        <v>5724</v>
      </c>
      <c r="B1106">
        <v>19138847</v>
      </c>
    </row>
    <row r="1107" spans="1:2" x14ac:dyDescent="0.45">
      <c r="A1107" s="2" t="s">
        <v>4687</v>
      </c>
      <c r="B1107">
        <v>19103378</v>
      </c>
    </row>
    <row r="1108" spans="1:2" x14ac:dyDescent="0.45">
      <c r="A1108" s="2" t="s">
        <v>5995</v>
      </c>
      <c r="B1108">
        <v>19100000</v>
      </c>
    </row>
    <row r="1109" spans="1:2" x14ac:dyDescent="0.45">
      <c r="A1109" s="2" t="s">
        <v>3730</v>
      </c>
      <c r="B1109">
        <v>19068786</v>
      </c>
    </row>
    <row r="1110" spans="1:2" x14ac:dyDescent="0.45">
      <c r="A1110" s="2" t="s">
        <v>5646</v>
      </c>
      <c r="B1110">
        <v>19047631</v>
      </c>
    </row>
    <row r="1111" spans="1:2" x14ac:dyDescent="0.45">
      <c r="A1111" s="2" t="s">
        <v>3850</v>
      </c>
      <c r="B1111">
        <v>19044241</v>
      </c>
    </row>
    <row r="1112" spans="1:2" x14ac:dyDescent="0.45">
      <c r="A1112" s="2" t="s">
        <v>5336</v>
      </c>
      <c r="B1112">
        <v>18873374</v>
      </c>
    </row>
    <row r="1113" spans="1:2" x14ac:dyDescent="0.45">
      <c r="A1113" s="2" t="s">
        <v>4959</v>
      </c>
      <c r="B1113">
        <v>18860010</v>
      </c>
    </row>
    <row r="1114" spans="1:2" x14ac:dyDescent="0.45">
      <c r="A1114" s="2" t="s">
        <v>4944</v>
      </c>
      <c r="B1114">
        <v>18771174</v>
      </c>
    </row>
    <row r="1115" spans="1:2" x14ac:dyDescent="0.45">
      <c r="A1115" s="2" t="s">
        <v>4001</v>
      </c>
      <c r="B1115">
        <v>18758599</v>
      </c>
    </row>
    <row r="1116" spans="1:2" x14ac:dyDescent="0.45">
      <c r="A1116" s="2" t="s">
        <v>5043</v>
      </c>
      <c r="B1116">
        <v>18645546</v>
      </c>
    </row>
    <row r="1117" spans="1:2" x14ac:dyDescent="0.45">
      <c r="A1117" s="2" t="s">
        <v>4820</v>
      </c>
      <c r="B1117">
        <v>18635046</v>
      </c>
    </row>
    <row r="1118" spans="1:2" x14ac:dyDescent="0.45">
      <c r="A1118" s="2" t="s">
        <v>5557</v>
      </c>
      <c r="B1118">
        <v>18625110</v>
      </c>
    </row>
    <row r="1119" spans="1:2" x14ac:dyDescent="0.45">
      <c r="A1119" s="2" t="s">
        <v>4907</v>
      </c>
      <c r="B1119">
        <v>18565375</v>
      </c>
    </row>
    <row r="1120" spans="1:2" x14ac:dyDescent="0.45">
      <c r="A1120" s="2" t="s">
        <v>5793</v>
      </c>
      <c r="B1120">
        <v>18531390</v>
      </c>
    </row>
    <row r="1121" spans="1:2" x14ac:dyDescent="0.45">
      <c r="A1121" s="2" t="s">
        <v>3559</v>
      </c>
      <c r="B1121">
        <v>18488090</v>
      </c>
    </row>
    <row r="1122" spans="1:2" x14ac:dyDescent="0.45">
      <c r="A1122" s="2" t="s">
        <v>2923</v>
      </c>
      <c r="B1122">
        <v>18416702</v>
      </c>
    </row>
    <row r="1123" spans="1:2" x14ac:dyDescent="0.45">
      <c r="A1123" s="2" t="s">
        <v>5175</v>
      </c>
      <c r="B1123">
        <v>18400000</v>
      </c>
    </row>
    <row r="1124" spans="1:2" x14ac:dyDescent="0.45">
      <c r="A1124" s="2" t="s">
        <v>4946</v>
      </c>
      <c r="B1124">
        <v>18386128</v>
      </c>
    </row>
    <row r="1125" spans="1:2" x14ac:dyDescent="0.45">
      <c r="A1125" s="2" t="s">
        <v>2768</v>
      </c>
      <c r="B1125">
        <v>18337537</v>
      </c>
    </row>
    <row r="1126" spans="1:2" x14ac:dyDescent="0.45">
      <c r="A1126" s="2" t="s">
        <v>4887</v>
      </c>
      <c r="B1126">
        <v>18308901</v>
      </c>
    </row>
    <row r="1127" spans="1:2" x14ac:dyDescent="0.45">
      <c r="A1127" s="2" t="s">
        <v>5605</v>
      </c>
      <c r="B1127">
        <v>18292061</v>
      </c>
    </row>
    <row r="1128" spans="1:2" x14ac:dyDescent="0.45">
      <c r="A1128" s="2" t="s">
        <v>4496</v>
      </c>
      <c r="B1128">
        <v>18270895</v>
      </c>
    </row>
    <row r="1129" spans="1:2" x14ac:dyDescent="0.45">
      <c r="A1129" s="2" t="s">
        <v>2725</v>
      </c>
      <c r="B1129">
        <v>18201106</v>
      </c>
    </row>
    <row r="1130" spans="1:2" x14ac:dyDescent="0.45">
      <c r="A1130" s="2" t="s">
        <v>6005</v>
      </c>
      <c r="B1130">
        <v>18167424</v>
      </c>
    </row>
    <row r="1131" spans="1:2" x14ac:dyDescent="0.45">
      <c r="A1131" s="2" t="s">
        <v>4802</v>
      </c>
      <c r="B1131">
        <v>18143332</v>
      </c>
    </row>
    <row r="1132" spans="1:2" x14ac:dyDescent="0.45">
      <c r="A1132" s="2" t="s">
        <v>5483</v>
      </c>
      <c r="B1132">
        <v>18049082</v>
      </c>
    </row>
    <row r="1133" spans="1:2" x14ac:dyDescent="0.45">
      <c r="A1133" s="2" t="s">
        <v>4162</v>
      </c>
      <c r="B1133">
        <v>18043505</v>
      </c>
    </row>
    <row r="1134" spans="1:2" x14ac:dyDescent="0.45">
      <c r="A1134" s="2" t="s">
        <v>4592</v>
      </c>
      <c r="B1134">
        <v>18037513</v>
      </c>
    </row>
    <row r="1135" spans="1:2" x14ac:dyDescent="0.45">
      <c r="A1135" s="2" t="s">
        <v>3666</v>
      </c>
      <c r="B1135">
        <v>17992760</v>
      </c>
    </row>
    <row r="1136" spans="1:2" x14ac:dyDescent="0.45">
      <c r="A1136" s="2" t="s">
        <v>3733</v>
      </c>
      <c r="B1136">
        <v>17981889</v>
      </c>
    </row>
    <row r="1137" spans="1:2" x14ac:dyDescent="0.45">
      <c r="A1137" s="2" t="s">
        <v>5911</v>
      </c>
      <c r="B1137">
        <v>17966644</v>
      </c>
    </row>
    <row r="1138" spans="1:2" x14ac:dyDescent="0.45">
      <c r="A1138" s="2" t="s">
        <v>5482</v>
      </c>
      <c r="B1138">
        <v>17926543</v>
      </c>
    </row>
    <row r="1139" spans="1:2" x14ac:dyDescent="0.45">
      <c r="A1139" s="2" t="s">
        <v>4435</v>
      </c>
      <c r="B1139">
        <v>17895491</v>
      </c>
    </row>
    <row r="1140" spans="1:2" x14ac:dyDescent="0.45">
      <c r="A1140" s="2" t="s">
        <v>3187</v>
      </c>
      <c r="B1140">
        <v>17892374</v>
      </c>
    </row>
    <row r="1141" spans="1:2" x14ac:dyDescent="0.45">
      <c r="A1141" s="2" t="s">
        <v>6102</v>
      </c>
      <c r="B1141">
        <v>17850000</v>
      </c>
    </row>
    <row r="1142" spans="1:2" x14ac:dyDescent="0.45">
      <c r="A1142" s="2" t="s">
        <v>3486</v>
      </c>
      <c r="B1142">
        <v>17823573</v>
      </c>
    </row>
    <row r="1143" spans="1:2" x14ac:dyDescent="0.45">
      <c r="A1143" s="2" t="s">
        <v>5324</v>
      </c>
      <c r="B1143">
        <v>17736779</v>
      </c>
    </row>
    <row r="1144" spans="1:2" x14ac:dyDescent="0.45">
      <c r="A1144" s="2" t="s">
        <v>4948</v>
      </c>
      <c r="B1144">
        <v>17721635</v>
      </c>
    </row>
    <row r="1145" spans="1:2" x14ac:dyDescent="0.45">
      <c r="A1145" s="2" t="s">
        <v>3175</v>
      </c>
      <c r="B1145">
        <v>17707116</v>
      </c>
    </row>
    <row r="1146" spans="1:2" x14ac:dyDescent="0.45">
      <c r="A1146" s="2" t="s">
        <v>4591</v>
      </c>
      <c r="B1146">
        <v>17672350</v>
      </c>
    </row>
    <row r="1147" spans="1:2" x14ac:dyDescent="0.45">
      <c r="A1147" s="2" t="s">
        <v>5610</v>
      </c>
      <c r="B1147">
        <v>17603594</v>
      </c>
    </row>
    <row r="1148" spans="1:2" x14ac:dyDescent="0.45">
      <c r="A1148" s="2" t="s">
        <v>4550</v>
      </c>
      <c r="B1148">
        <v>17567440</v>
      </c>
    </row>
    <row r="1149" spans="1:2" x14ac:dyDescent="0.45">
      <c r="A1149" s="2" t="s">
        <v>4312</v>
      </c>
      <c r="B1149">
        <v>17478175</v>
      </c>
    </row>
    <row r="1150" spans="1:2" x14ac:dyDescent="0.45">
      <c r="A1150" s="2" t="s">
        <v>4241</v>
      </c>
      <c r="B1150">
        <v>17450000</v>
      </c>
    </row>
    <row r="1151" spans="1:2" x14ac:dyDescent="0.45">
      <c r="A1151" s="2" t="s">
        <v>4593</v>
      </c>
      <c r="B1151">
        <v>17442180</v>
      </c>
    </row>
    <row r="1152" spans="1:2" x14ac:dyDescent="0.45">
      <c r="A1152" s="2" t="s">
        <v>5865</v>
      </c>
      <c r="B1152">
        <v>17303237</v>
      </c>
    </row>
    <row r="1153" spans="1:2" x14ac:dyDescent="0.45">
      <c r="A1153" s="2" t="s">
        <v>6105</v>
      </c>
      <c r="B1153">
        <v>17288314</v>
      </c>
    </row>
    <row r="1154" spans="1:2" x14ac:dyDescent="0.45">
      <c r="A1154" s="2" t="s">
        <v>3902</v>
      </c>
      <c r="B1154">
        <v>17277485</v>
      </c>
    </row>
    <row r="1155" spans="1:2" x14ac:dyDescent="0.45">
      <c r="A1155" s="2" t="s">
        <v>5647</v>
      </c>
      <c r="B1155">
        <v>17272306</v>
      </c>
    </row>
    <row r="1156" spans="1:2" x14ac:dyDescent="0.45">
      <c r="A1156" s="2" t="s">
        <v>4518</v>
      </c>
      <c r="B1156">
        <v>17263506</v>
      </c>
    </row>
    <row r="1157" spans="1:2" x14ac:dyDescent="0.45">
      <c r="A1157" s="2" t="s">
        <v>5849</v>
      </c>
      <c r="B1157">
        <v>17244913</v>
      </c>
    </row>
    <row r="1158" spans="1:2" x14ac:dyDescent="0.45">
      <c r="A1158" s="2" t="s">
        <v>3194</v>
      </c>
      <c r="B1158">
        <v>17226474</v>
      </c>
    </row>
    <row r="1159" spans="1:2" x14ac:dyDescent="0.45">
      <c r="A1159" s="2" t="s">
        <v>4206</v>
      </c>
      <c r="B1159">
        <v>17162741</v>
      </c>
    </row>
    <row r="1160" spans="1:2" x14ac:dyDescent="0.45">
      <c r="A1160" s="2" t="s">
        <v>6131</v>
      </c>
      <c r="B1160">
        <v>17112929</v>
      </c>
    </row>
    <row r="1161" spans="1:2" x14ac:dyDescent="0.45">
      <c r="A1161" s="2" t="s">
        <v>6038</v>
      </c>
      <c r="B1161">
        <v>17067631</v>
      </c>
    </row>
    <row r="1162" spans="1:2" x14ac:dyDescent="0.45">
      <c r="A1162" s="2" t="s">
        <v>3251</v>
      </c>
      <c r="B1162">
        <v>17032279</v>
      </c>
    </row>
    <row r="1163" spans="1:2" x14ac:dyDescent="0.45">
      <c r="A1163" s="2" t="s">
        <v>3735</v>
      </c>
      <c r="B1163">
        <v>17011847</v>
      </c>
    </row>
    <row r="1164" spans="1:2" x14ac:dyDescent="0.45">
      <c r="A1164" s="2" t="s">
        <v>2712</v>
      </c>
      <c r="B1164">
        <v>17007184</v>
      </c>
    </row>
    <row r="1165" spans="1:2" x14ac:dyDescent="0.45">
      <c r="A1165" s="2" t="s">
        <v>5725</v>
      </c>
      <c r="B1165">
        <v>16994911</v>
      </c>
    </row>
    <row r="1166" spans="1:2" x14ac:dyDescent="0.45">
      <c r="A1166" s="2" t="s">
        <v>6130</v>
      </c>
      <c r="B1166">
        <v>16986000</v>
      </c>
    </row>
    <row r="1167" spans="1:2" x14ac:dyDescent="0.45">
      <c r="A1167" s="2" t="s">
        <v>5094</v>
      </c>
      <c r="B1167">
        <v>16959436</v>
      </c>
    </row>
    <row r="1168" spans="1:2" x14ac:dyDescent="0.45">
      <c r="A1168" s="2" t="s">
        <v>4110</v>
      </c>
      <c r="B1168">
        <v>16875468</v>
      </c>
    </row>
    <row r="1169" spans="1:2" x14ac:dyDescent="0.45">
      <c r="A1169" s="2" t="s">
        <v>4601</v>
      </c>
      <c r="B1169">
        <v>16874745</v>
      </c>
    </row>
    <row r="1170" spans="1:2" x14ac:dyDescent="0.45">
      <c r="A1170" s="2" t="s">
        <v>2874</v>
      </c>
      <c r="B1170">
        <v>16866727</v>
      </c>
    </row>
    <row r="1171" spans="1:2" x14ac:dyDescent="0.45">
      <c r="A1171" s="2" t="s">
        <v>4023</v>
      </c>
      <c r="B1171">
        <v>16814909</v>
      </c>
    </row>
    <row r="1172" spans="1:2" x14ac:dyDescent="0.45">
      <c r="A1172" s="2" t="s">
        <v>5255</v>
      </c>
      <c r="B1172">
        <v>16669413</v>
      </c>
    </row>
    <row r="1173" spans="1:2" x14ac:dyDescent="0.45">
      <c r="A1173" s="2" t="s">
        <v>4596</v>
      </c>
      <c r="B1173">
        <v>16658108</v>
      </c>
    </row>
    <row r="1174" spans="1:2" x14ac:dyDescent="0.45">
      <c r="A1174" s="2" t="s">
        <v>2919</v>
      </c>
      <c r="B1174">
        <v>16638745</v>
      </c>
    </row>
    <row r="1175" spans="1:2" x14ac:dyDescent="0.45">
      <c r="A1175" s="2" t="s">
        <v>3049</v>
      </c>
      <c r="B1175">
        <v>16632614</v>
      </c>
    </row>
    <row r="1176" spans="1:2" x14ac:dyDescent="0.45">
      <c r="A1176" s="2" t="s">
        <v>5052</v>
      </c>
      <c r="B1176">
        <v>16628981</v>
      </c>
    </row>
    <row r="1177" spans="1:2" x14ac:dyDescent="0.45">
      <c r="A1177" s="2" t="s">
        <v>4356</v>
      </c>
      <c r="B1177">
        <v>16597830</v>
      </c>
    </row>
    <row r="1178" spans="1:2" x14ac:dyDescent="0.45">
      <c r="A1178" s="2" t="s">
        <v>4949</v>
      </c>
      <c r="B1178">
        <v>16585300</v>
      </c>
    </row>
    <row r="1179" spans="1:2" x14ac:dyDescent="0.45">
      <c r="A1179" s="2" t="s">
        <v>5365</v>
      </c>
      <c r="B1179">
        <v>16583369</v>
      </c>
    </row>
    <row r="1180" spans="1:2" x14ac:dyDescent="0.45">
      <c r="A1180" s="2" t="s">
        <v>5436</v>
      </c>
      <c r="B1180">
        <v>16530884</v>
      </c>
    </row>
    <row r="1181" spans="1:2" x14ac:dyDescent="0.45">
      <c r="A1181" s="2" t="s">
        <v>3554</v>
      </c>
      <c r="B1181">
        <v>16505912</v>
      </c>
    </row>
    <row r="1182" spans="1:2" x14ac:dyDescent="0.45">
      <c r="A1182" s="2" t="s">
        <v>5726</v>
      </c>
      <c r="B1182">
        <v>16501098</v>
      </c>
    </row>
    <row r="1183" spans="1:2" x14ac:dyDescent="0.45">
      <c r="A1183" s="2" t="s">
        <v>6219</v>
      </c>
      <c r="B1183">
        <v>16500000</v>
      </c>
    </row>
    <row r="1184" spans="1:2" x14ac:dyDescent="0.45">
      <c r="A1184" s="2" t="s">
        <v>3426</v>
      </c>
      <c r="B1184">
        <v>16496802</v>
      </c>
    </row>
    <row r="1185" spans="1:2" x14ac:dyDescent="0.45">
      <c r="A1185" s="2" t="s">
        <v>5916</v>
      </c>
      <c r="B1185">
        <v>16472057</v>
      </c>
    </row>
    <row r="1186" spans="1:2" x14ac:dyDescent="0.45">
      <c r="A1186" s="2" t="s">
        <v>4915</v>
      </c>
      <c r="B1186">
        <v>16471430</v>
      </c>
    </row>
    <row r="1187" spans="1:2" x14ac:dyDescent="0.45">
      <c r="A1187" s="2" t="s">
        <v>5230</v>
      </c>
      <c r="B1187">
        <v>16435406</v>
      </c>
    </row>
    <row r="1188" spans="1:2" x14ac:dyDescent="0.45">
      <c r="A1188" s="2" t="s">
        <v>5949</v>
      </c>
      <c r="B1188">
        <v>16370001</v>
      </c>
    </row>
    <row r="1189" spans="1:2" x14ac:dyDescent="0.45">
      <c r="A1189" s="2" t="s">
        <v>5627</v>
      </c>
      <c r="B1189">
        <v>16235901</v>
      </c>
    </row>
    <row r="1190" spans="1:2" x14ac:dyDescent="0.45">
      <c r="A1190" s="2" t="s">
        <v>4466</v>
      </c>
      <c r="B1190">
        <v>16235088</v>
      </c>
    </row>
    <row r="1191" spans="1:2" x14ac:dyDescent="0.45">
      <c r="A1191" s="2" t="s">
        <v>5731</v>
      </c>
      <c r="B1191">
        <v>16197315</v>
      </c>
    </row>
    <row r="1192" spans="1:2" x14ac:dyDescent="0.45">
      <c r="A1192" s="2" t="s">
        <v>5914</v>
      </c>
      <c r="B1192">
        <v>16184015</v>
      </c>
    </row>
    <row r="1193" spans="1:2" x14ac:dyDescent="0.45">
      <c r="A1193" s="2" t="s">
        <v>2814</v>
      </c>
      <c r="B1193">
        <v>16144183</v>
      </c>
    </row>
    <row r="1194" spans="1:2" x14ac:dyDescent="0.45">
      <c r="A1194" s="2" t="s">
        <v>5282</v>
      </c>
      <c r="B1194">
        <v>16089953</v>
      </c>
    </row>
    <row r="1195" spans="1:2" x14ac:dyDescent="0.45">
      <c r="A1195" s="2" t="s">
        <v>4345</v>
      </c>
      <c r="B1195">
        <v>16067398</v>
      </c>
    </row>
    <row r="1196" spans="1:2" x14ac:dyDescent="0.45">
      <c r="A1196" s="2" t="s">
        <v>4716</v>
      </c>
      <c r="B1196">
        <v>16033759</v>
      </c>
    </row>
    <row r="1197" spans="1:2" x14ac:dyDescent="0.45">
      <c r="A1197" s="2" t="s">
        <v>3490</v>
      </c>
      <c r="B1197">
        <v>16002004</v>
      </c>
    </row>
    <row r="1198" spans="1:2" x14ac:dyDescent="0.45">
      <c r="A1198" s="2" t="s">
        <v>5432</v>
      </c>
      <c r="B1198">
        <v>16000000</v>
      </c>
    </row>
    <row r="1199" spans="1:2" x14ac:dyDescent="0.45">
      <c r="A1199" s="2" t="s">
        <v>4557</v>
      </c>
      <c r="B1199">
        <v>15990505</v>
      </c>
    </row>
    <row r="1200" spans="1:2" x14ac:dyDescent="0.45">
      <c r="A1200" s="2" t="s">
        <v>4436</v>
      </c>
      <c r="B1200">
        <v>15989008</v>
      </c>
    </row>
    <row r="1201" spans="1:2" x14ac:dyDescent="0.45">
      <c r="A1201" s="2" t="s">
        <v>5104</v>
      </c>
      <c r="B1201">
        <v>15972187</v>
      </c>
    </row>
    <row r="1202" spans="1:2" x14ac:dyDescent="0.45">
      <c r="A1202" s="2" t="s">
        <v>5196</v>
      </c>
      <c r="B1202">
        <v>15829874</v>
      </c>
    </row>
    <row r="1203" spans="1:2" x14ac:dyDescent="0.45">
      <c r="A1203" s="2" t="s">
        <v>5550</v>
      </c>
      <c r="B1203">
        <v>15800000</v>
      </c>
    </row>
    <row r="1204" spans="1:2" x14ac:dyDescent="0.45">
      <c r="A1204" s="2" t="s">
        <v>3605</v>
      </c>
      <c r="B1204">
        <v>15786269</v>
      </c>
    </row>
    <row r="1205" spans="1:2" x14ac:dyDescent="0.45">
      <c r="A1205" s="2" t="s">
        <v>5779</v>
      </c>
      <c r="B1205">
        <v>15773070</v>
      </c>
    </row>
    <row r="1206" spans="1:2" x14ac:dyDescent="0.45">
      <c r="A1206" s="2" t="s">
        <v>3270</v>
      </c>
      <c r="B1206">
        <v>15764085</v>
      </c>
    </row>
    <row r="1207" spans="1:2" x14ac:dyDescent="0.45">
      <c r="A1207" s="2" t="s">
        <v>5729</v>
      </c>
      <c r="B1207">
        <v>15733485</v>
      </c>
    </row>
    <row r="1208" spans="1:2" x14ac:dyDescent="0.45">
      <c r="A1208" s="2" t="s">
        <v>4454</v>
      </c>
      <c r="B1208">
        <v>15687528</v>
      </c>
    </row>
    <row r="1209" spans="1:2" x14ac:dyDescent="0.45">
      <c r="A1209" s="2" t="s">
        <v>4109</v>
      </c>
      <c r="B1209">
        <v>15645204</v>
      </c>
    </row>
    <row r="1210" spans="1:2" x14ac:dyDescent="0.45">
      <c r="A1210" s="2" t="s">
        <v>3276</v>
      </c>
      <c r="B1210">
        <v>15638743</v>
      </c>
    </row>
    <row r="1211" spans="1:2" x14ac:dyDescent="0.45">
      <c r="A1211" s="2" t="s">
        <v>5461</v>
      </c>
      <c r="B1211">
        <v>15618786</v>
      </c>
    </row>
    <row r="1212" spans="1:2" x14ac:dyDescent="0.45">
      <c r="A1212" s="2" t="s">
        <v>5323</v>
      </c>
      <c r="B1212">
        <v>15600000</v>
      </c>
    </row>
    <row r="1213" spans="1:2" x14ac:dyDescent="0.45">
      <c r="A1213" s="2" t="s">
        <v>4594</v>
      </c>
      <c r="B1213">
        <v>15596227</v>
      </c>
    </row>
    <row r="1214" spans="1:2" x14ac:dyDescent="0.45">
      <c r="A1214" s="2" t="s">
        <v>4540</v>
      </c>
      <c r="B1214">
        <v>15581633</v>
      </c>
    </row>
    <row r="1215" spans="1:2" x14ac:dyDescent="0.45">
      <c r="A1215" s="2" t="s">
        <v>4177</v>
      </c>
      <c r="B1215">
        <v>15542421</v>
      </c>
    </row>
    <row r="1216" spans="1:2" x14ac:dyDescent="0.45">
      <c r="A1216" s="2" t="s">
        <v>2825</v>
      </c>
      <c r="B1216">
        <v>15531634</v>
      </c>
    </row>
    <row r="1217" spans="1:2" x14ac:dyDescent="0.45">
      <c r="A1217" s="2" t="s">
        <v>5415</v>
      </c>
      <c r="B1217">
        <v>15530513</v>
      </c>
    </row>
    <row r="1218" spans="1:2" x14ac:dyDescent="0.45">
      <c r="A1218" s="2" t="s">
        <v>5110</v>
      </c>
      <c r="B1218">
        <v>15501605</v>
      </c>
    </row>
    <row r="1219" spans="1:2" x14ac:dyDescent="0.45">
      <c r="A1219" s="2" t="s">
        <v>5326</v>
      </c>
      <c r="B1219">
        <v>15464480</v>
      </c>
    </row>
    <row r="1220" spans="1:2" x14ac:dyDescent="0.45">
      <c r="A1220" s="2" t="s">
        <v>4595</v>
      </c>
      <c r="B1220">
        <v>15422828</v>
      </c>
    </row>
    <row r="1221" spans="1:2" x14ac:dyDescent="0.45">
      <c r="A1221" s="2" t="s">
        <v>4484</v>
      </c>
      <c r="B1221">
        <v>15419483</v>
      </c>
    </row>
    <row r="1222" spans="1:2" x14ac:dyDescent="0.45">
      <c r="A1222" s="2" t="s">
        <v>4759</v>
      </c>
      <c r="B1222">
        <v>15404871</v>
      </c>
    </row>
    <row r="1223" spans="1:2" x14ac:dyDescent="0.45">
      <c r="A1223" s="2" t="s">
        <v>5134</v>
      </c>
      <c r="B1223">
        <v>15399192</v>
      </c>
    </row>
    <row r="1224" spans="1:2" x14ac:dyDescent="0.45">
      <c r="A1224" s="2" t="s">
        <v>3271</v>
      </c>
      <c r="B1224">
        <v>15370763</v>
      </c>
    </row>
    <row r="1225" spans="1:2" x14ac:dyDescent="0.45">
      <c r="A1225" s="2" t="s">
        <v>5322</v>
      </c>
      <c r="B1225">
        <v>15339117</v>
      </c>
    </row>
    <row r="1226" spans="1:2" x14ac:dyDescent="0.45">
      <c r="A1226" s="2" t="s">
        <v>2823</v>
      </c>
      <c r="B1226">
        <v>15332007</v>
      </c>
    </row>
    <row r="1227" spans="1:2" x14ac:dyDescent="0.45">
      <c r="A1227" s="2" t="s">
        <v>5183</v>
      </c>
      <c r="B1227">
        <v>15281507</v>
      </c>
    </row>
    <row r="1228" spans="1:2" x14ac:dyDescent="0.45">
      <c r="A1228" s="2" t="s">
        <v>3278</v>
      </c>
      <c r="B1228">
        <v>15280058</v>
      </c>
    </row>
    <row r="1229" spans="1:2" x14ac:dyDescent="0.45">
      <c r="A1229" s="2" t="s">
        <v>4950</v>
      </c>
      <c r="B1229">
        <v>15259652</v>
      </c>
    </row>
    <row r="1230" spans="1:2" x14ac:dyDescent="0.45">
      <c r="A1230" s="2" t="s">
        <v>2702</v>
      </c>
      <c r="B1230">
        <v>15230261</v>
      </c>
    </row>
    <row r="1231" spans="1:2" x14ac:dyDescent="0.45">
      <c r="A1231" s="2" t="s">
        <v>4951</v>
      </c>
      <c r="B1231">
        <v>15226144</v>
      </c>
    </row>
    <row r="1232" spans="1:2" x14ac:dyDescent="0.45">
      <c r="A1232" s="2" t="s">
        <v>4346</v>
      </c>
      <c r="B1232">
        <v>15218903</v>
      </c>
    </row>
    <row r="1233" spans="1:2" x14ac:dyDescent="0.45">
      <c r="A1233" s="2" t="s">
        <v>6175</v>
      </c>
      <c r="B1233">
        <v>15197842</v>
      </c>
    </row>
    <row r="1234" spans="1:2" x14ac:dyDescent="0.45">
      <c r="A1234" s="2" t="s">
        <v>3998</v>
      </c>
      <c r="B1234">
        <v>15169908</v>
      </c>
    </row>
    <row r="1235" spans="1:2" x14ac:dyDescent="0.45">
      <c r="A1235" s="2" t="s">
        <v>4956</v>
      </c>
      <c r="B1235">
        <v>15127963</v>
      </c>
    </row>
    <row r="1236" spans="1:2" x14ac:dyDescent="0.45">
      <c r="A1236" s="2" t="s">
        <v>4920</v>
      </c>
      <c r="B1236">
        <v>15102717</v>
      </c>
    </row>
    <row r="1237" spans="1:2" x14ac:dyDescent="0.45">
      <c r="A1237" s="2" t="s">
        <v>4209</v>
      </c>
      <c r="B1237">
        <v>15097652</v>
      </c>
    </row>
    <row r="1238" spans="1:2" x14ac:dyDescent="0.45">
      <c r="A1238" s="2" t="s">
        <v>3239</v>
      </c>
      <c r="B1238">
        <v>15086030</v>
      </c>
    </row>
    <row r="1239" spans="1:2" x14ac:dyDescent="0.45">
      <c r="A1239" s="2" t="s">
        <v>5648</v>
      </c>
      <c r="B1239">
        <v>15005329</v>
      </c>
    </row>
    <row r="1240" spans="1:2" x14ac:dyDescent="0.45">
      <c r="A1240" s="2" t="s">
        <v>3732</v>
      </c>
      <c r="B1240">
        <v>14967359</v>
      </c>
    </row>
    <row r="1241" spans="1:2" x14ac:dyDescent="0.45">
      <c r="A1241" s="2" t="s">
        <v>6121</v>
      </c>
      <c r="B1241">
        <v>14967035</v>
      </c>
    </row>
    <row r="1242" spans="1:2" x14ac:dyDescent="0.45">
      <c r="A1242" s="2" t="s">
        <v>3581</v>
      </c>
      <c r="B1242">
        <v>14962878</v>
      </c>
    </row>
    <row r="1243" spans="1:2" x14ac:dyDescent="0.45">
      <c r="A1243" s="2" t="s">
        <v>3407</v>
      </c>
      <c r="B1243">
        <v>14951824</v>
      </c>
    </row>
    <row r="1244" spans="1:2" x14ac:dyDescent="0.45">
      <c r="A1244" s="2" t="s">
        <v>3054</v>
      </c>
      <c r="B1244">
        <v>14930005</v>
      </c>
    </row>
    <row r="1245" spans="1:2" x14ac:dyDescent="0.45">
      <c r="A1245" s="2" t="s">
        <v>4347</v>
      </c>
      <c r="B1245">
        <v>14880476</v>
      </c>
    </row>
    <row r="1246" spans="1:2" x14ac:dyDescent="0.45">
      <c r="A1246" s="2" t="s">
        <v>4888</v>
      </c>
      <c r="B1246">
        <v>14857814</v>
      </c>
    </row>
    <row r="1247" spans="1:2" x14ac:dyDescent="0.45">
      <c r="A1247" s="2" t="s">
        <v>3013</v>
      </c>
      <c r="B1247">
        <v>14822707</v>
      </c>
    </row>
    <row r="1248" spans="1:2" x14ac:dyDescent="0.45">
      <c r="A1248" s="2" t="s">
        <v>5683</v>
      </c>
      <c r="B1248">
        <v>14772796</v>
      </c>
    </row>
    <row r="1249" spans="1:2" x14ac:dyDescent="0.45">
      <c r="A1249" s="2" t="s">
        <v>6243</v>
      </c>
      <c r="B1249">
        <v>14680000</v>
      </c>
    </row>
    <row r="1250" spans="1:2" x14ac:dyDescent="0.45">
      <c r="A1250" s="2" t="s">
        <v>3246</v>
      </c>
      <c r="B1250">
        <v>14573300</v>
      </c>
    </row>
    <row r="1251" spans="1:2" x14ac:dyDescent="0.45">
      <c r="A1251" s="2" t="s">
        <v>5484</v>
      </c>
      <c r="B1251">
        <v>14551000</v>
      </c>
    </row>
    <row r="1252" spans="1:2" x14ac:dyDescent="0.45">
      <c r="A1252" s="2" t="s">
        <v>4707</v>
      </c>
      <c r="B1252">
        <v>14490142</v>
      </c>
    </row>
    <row r="1253" spans="1:2" x14ac:dyDescent="0.45">
      <c r="A1253" s="2" t="s">
        <v>3907</v>
      </c>
      <c r="B1253">
        <v>14474048</v>
      </c>
    </row>
    <row r="1254" spans="1:2" x14ac:dyDescent="0.45">
      <c r="A1254" s="2" t="s">
        <v>5728</v>
      </c>
      <c r="B1254">
        <v>14421271</v>
      </c>
    </row>
    <row r="1255" spans="1:2" x14ac:dyDescent="0.45">
      <c r="A1255" s="2" t="s">
        <v>4348</v>
      </c>
      <c r="B1255">
        <v>14399750</v>
      </c>
    </row>
    <row r="1256" spans="1:2" x14ac:dyDescent="0.45">
      <c r="A1256" s="2" t="s">
        <v>3606</v>
      </c>
      <c r="B1256">
        <v>14365105</v>
      </c>
    </row>
    <row r="1257" spans="1:2" x14ac:dyDescent="0.45">
      <c r="A1257" s="2" t="s">
        <v>4953</v>
      </c>
      <c r="B1257">
        <v>14302097</v>
      </c>
    </row>
    <row r="1258" spans="1:2" x14ac:dyDescent="0.45">
      <c r="A1258" s="2" t="s">
        <v>5727</v>
      </c>
      <c r="B1258">
        <v>14281235</v>
      </c>
    </row>
    <row r="1259" spans="1:2" x14ac:dyDescent="0.45">
      <c r="A1259" s="2" t="s">
        <v>3858</v>
      </c>
      <c r="B1259">
        <v>14213619</v>
      </c>
    </row>
    <row r="1260" spans="1:2" x14ac:dyDescent="0.45">
      <c r="A1260" s="2" t="s">
        <v>5521</v>
      </c>
      <c r="B1260">
        <v>14201636</v>
      </c>
    </row>
    <row r="1261" spans="1:2" x14ac:dyDescent="0.45">
      <c r="A1261" s="2" t="s">
        <v>5515</v>
      </c>
      <c r="B1261">
        <v>14168359</v>
      </c>
    </row>
    <row r="1262" spans="1:2" x14ac:dyDescent="0.45">
      <c r="A1262" s="2" t="s">
        <v>4276</v>
      </c>
      <c r="B1262">
        <v>14168080</v>
      </c>
    </row>
    <row r="1263" spans="1:2" x14ac:dyDescent="0.45">
      <c r="A1263" s="2" t="s">
        <v>3856</v>
      </c>
      <c r="B1263">
        <v>14129186</v>
      </c>
    </row>
    <row r="1264" spans="1:2" x14ac:dyDescent="0.45">
      <c r="A1264" s="2" t="s">
        <v>4607</v>
      </c>
      <c r="B1264">
        <v>14126138</v>
      </c>
    </row>
    <row r="1265" spans="1:2" x14ac:dyDescent="0.45">
      <c r="A1265" s="2" t="s">
        <v>4954</v>
      </c>
      <c r="B1265">
        <v>14106737</v>
      </c>
    </row>
    <row r="1266" spans="1:2" x14ac:dyDescent="0.45">
      <c r="A1266" s="2" t="s">
        <v>5404</v>
      </c>
      <c r="B1266">
        <v>14078294</v>
      </c>
    </row>
    <row r="1267" spans="1:2" x14ac:dyDescent="0.45">
      <c r="A1267" s="2" t="s">
        <v>3336</v>
      </c>
      <c r="B1267">
        <v>14058698</v>
      </c>
    </row>
    <row r="1268" spans="1:2" x14ac:dyDescent="0.45">
      <c r="A1268" s="2" t="s">
        <v>5108</v>
      </c>
      <c r="B1268">
        <v>14052167</v>
      </c>
    </row>
    <row r="1269" spans="1:2" x14ac:dyDescent="0.45">
      <c r="A1269" s="2" t="s">
        <v>3157</v>
      </c>
      <c r="B1269">
        <v>14049211</v>
      </c>
    </row>
    <row r="1270" spans="1:2" x14ac:dyDescent="0.45">
      <c r="A1270" s="2" t="s">
        <v>4499</v>
      </c>
      <c r="B1270">
        <v>14020063</v>
      </c>
    </row>
    <row r="1271" spans="1:2" x14ac:dyDescent="0.45">
      <c r="A1271" s="2" t="s">
        <v>4350</v>
      </c>
      <c r="B1271">
        <v>14008741</v>
      </c>
    </row>
    <row r="1272" spans="1:2" x14ac:dyDescent="0.45">
      <c r="A1272" s="2" t="s">
        <v>4255</v>
      </c>
      <c r="B1272">
        <v>14008532</v>
      </c>
    </row>
    <row r="1273" spans="1:2" x14ac:dyDescent="0.45">
      <c r="A1273" s="2" t="s">
        <v>4048</v>
      </c>
      <c r="B1273">
        <v>13983704</v>
      </c>
    </row>
    <row r="1274" spans="1:2" x14ac:dyDescent="0.45">
      <c r="A1274" s="2" t="s">
        <v>3731</v>
      </c>
      <c r="B1274">
        <v>13955614</v>
      </c>
    </row>
    <row r="1275" spans="1:2" x14ac:dyDescent="0.45">
      <c r="A1275" s="2" t="s">
        <v>4064</v>
      </c>
      <c r="B1275">
        <v>13894863</v>
      </c>
    </row>
    <row r="1276" spans="1:2" x14ac:dyDescent="0.45">
      <c r="A1276" s="2" t="s">
        <v>3185</v>
      </c>
      <c r="B1276">
        <v>13883359</v>
      </c>
    </row>
    <row r="1277" spans="1:2" x14ac:dyDescent="0.45">
      <c r="A1277" s="2" t="s">
        <v>5184</v>
      </c>
      <c r="B1277">
        <v>13776062</v>
      </c>
    </row>
    <row r="1278" spans="1:2" x14ac:dyDescent="0.45">
      <c r="A1278" s="2" t="s">
        <v>3389</v>
      </c>
      <c r="B1278">
        <v>13750000</v>
      </c>
    </row>
    <row r="1279" spans="1:2" x14ac:dyDescent="0.45">
      <c r="A1279" s="2" t="s">
        <v>4313</v>
      </c>
      <c r="B1279">
        <v>13747385</v>
      </c>
    </row>
    <row r="1280" spans="1:2" x14ac:dyDescent="0.45">
      <c r="A1280" s="2" t="s">
        <v>3327</v>
      </c>
      <c r="B1280">
        <v>13701902</v>
      </c>
    </row>
    <row r="1281" spans="1:2" x14ac:dyDescent="0.45">
      <c r="A1281" s="2" t="s">
        <v>4483</v>
      </c>
      <c r="B1281">
        <v>13696761</v>
      </c>
    </row>
    <row r="1282" spans="1:2" x14ac:dyDescent="0.45">
      <c r="A1282" s="2" t="s">
        <v>4558</v>
      </c>
      <c r="B1282">
        <v>13687630</v>
      </c>
    </row>
    <row r="1283" spans="1:2" x14ac:dyDescent="0.45">
      <c r="A1283" s="2" t="s">
        <v>5733</v>
      </c>
      <c r="B1283">
        <v>13656400</v>
      </c>
    </row>
    <row r="1284" spans="1:2" x14ac:dyDescent="0.45">
      <c r="A1284" s="2" t="s">
        <v>3274</v>
      </c>
      <c r="B1284">
        <v>13648142</v>
      </c>
    </row>
    <row r="1285" spans="1:2" x14ac:dyDescent="0.45">
      <c r="A1285" s="2" t="s">
        <v>4955</v>
      </c>
      <c r="B1285">
        <v>13637507</v>
      </c>
    </row>
    <row r="1286" spans="1:2" x14ac:dyDescent="0.45">
      <c r="A1286" s="2" t="s">
        <v>6132</v>
      </c>
      <c r="B1286">
        <v>13564027</v>
      </c>
    </row>
    <row r="1287" spans="1:2" x14ac:dyDescent="0.45">
      <c r="A1287" s="2" t="s">
        <v>3131</v>
      </c>
      <c r="B1287">
        <v>13552429</v>
      </c>
    </row>
    <row r="1288" spans="1:2" x14ac:dyDescent="0.45">
      <c r="A1288" s="2" t="s">
        <v>5109</v>
      </c>
      <c r="B1288">
        <v>13539321</v>
      </c>
    </row>
    <row r="1289" spans="1:2" x14ac:dyDescent="0.45">
      <c r="A1289" s="2" t="s">
        <v>5054</v>
      </c>
      <c r="B1289">
        <v>13515786</v>
      </c>
    </row>
    <row r="1290" spans="1:2" x14ac:dyDescent="0.45">
      <c r="A1290" s="2" t="s">
        <v>5964</v>
      </c>
      <c r="B1290">
        <v>13435068</v>
      </c>
    </row>
    <row r="1291" spans="1:2" x14ac:dyDescent="0.45">
      <c r="A1291" s="2" t="s">
        <v>4597</v>
      </c>
      <c r="B1291">
        <v>13422556</v>
      </c>
    </row>
    <row r="1292" spans="1:2" x14ac:dyDescent="0.45">
      <c r="A1292" s="2" t="s">
        <v>3799</v>
      </c>
      <c r="B1292">
        <v>13337608</v>
      </c>
    </row>
    <row r="1293" spans="1:2" x14ac:dyDescent="0.45">
      <c r="A1293" s="2" t="s">
        <v>4822</v>
      </c>
      <c r="B1293">
        <v>13324946</v>
      </c>
    </row>
    <row r="1294" spans="1:2" x14ac:dyDescent="0.45">
      <c r="A1294" s="2" t="s">
        <v>5827</v>
      </c>
      <c r="B1294">
        <v>13314483</v>
      </c>
    </row>
    <row r="1295" spans="1:2" x14ac:dyDescent="0.45">
      <c r="A1295" s="2" t="s">
        <v>5188</v>
      </c>
      <c r="B1295">
        <v>13277561</v>
      </c>
    </row>
    <row r="1296" spans="1:2" x14ac:dyDescent="0.45">
      <c r="A1296" s="2" t="s">
        <v>3181</v>
      </c>
      <c r="B1296">
        <v>13257500</v>
      </c>
    </row>
    <row r="1297" spans="1:2" x14ac:dyDescent="0.45">
      <c r="A1297" s="2" t="s">
        <v>5558</v>
      </c>
      <c r="B1297">
        <v>13257000</v>
      </c>
    </row>
    <row r="1298" spans="1:2" x14ac:dyDescent="0.45">
      <c r="A1298" s="2" t="s">
        <v>5185</v>
      </c>
      <c r="B1298">
        <v>13240988</v>
      </c>
    </row>
    <row r="1299" spans="1:2" x14ac:dyDescent="0.45">
      <c r="A1299" s="2" t="s">
        <v>4349</v>
      </c>
      <c r="B1299">
        <v>13230435</v>
      </c>
    </row>
    <row r="1300" spans="1:2" x14ac:dyDescent="0.45">
      <c r="A1300" s="2" t="s">
        <v>3390</v>
      </c>
      <c r="B1300">
        <v>13218041</v>
      </c>
    </row>
    <row r="1301" spans="1:2" x14ac:dyDescent="0.45">
      <c r="A1301" s="2" t="s">
        <v>3573</v>
      </c>
      <c r="B1301">
        <v>13154431</v>
      </c>
    </row>
    <row r="1302" spans="1:2" x14ac:dyDescent="0.45">
      <c r="A1302" s="2" t="s">
        <v>5945</v>
      </c>
      <c r="B1302">
        <v>13101109</v>
      </c>
    </row>
    <row r="1303" spans="1:2" x14ac:dyDescent="0.45">
      <c r="A1303" s="2" t="s">
        <v>3734</v>
      </c>
      <c r="B1303">
        <v>13082743</v>
      </c>
    </row>
    <row r="1304" spans="1:2" x14ac:dyDescent="0.45">
      <c r="A1304" s="2" t="s">
        <v>5446</v>
      </c>
      <c r="B1304">
        <v>13064616</v>
      </c>
    </row>
    <row r="1305" spans="1:2" x14ac:dyDescent="0.45">
      <c r="A1305" s="2" t="s">
        <v>4845</v>
      </c>
      <c r="B1305">
        <v>13050028</v>
      </c>
    </row>
    <row r="1306" spans="1:2" x14ac:dyDescent="0.45">
      <c r="A1306" s="2" t="s">
        <v>4958</v>
      </c>
      <c r="B1306">
        <v>13014536</v>
      </c>
    </row>
    <row r="1307" spans="1:2" x14ac:dyDescent="0.45">
      <c r="A1307" s="2" t="s">
        <v>5883</v>
      </c>
      <c r="B1307">
        <v>13001785</v>
      </c>
    </row>
    <row r="1308" spans="1:2" x14ac:dyDescent="0.45">
      <c r="A1308" s="2" t="s">
        <v>4704</v>
      </c>
      <c r="B1308">
        <v>12983713</v>
      </c>
    </row>
    <row r="1309" spans="1:2" x14ac:dyDescent="0.45">
      <c r="A1309" s="2" t="s">
        <v>5257</v>
      </c>
      <c r="B1309">
        <v>12978402</v>
      </c>
    </row>
    <row r="1310" spans="1:2" x14ac:dyDescent="0.45">
      <c r="A1310" s="2" t="s">
        <v>3014</v>
      </c>
      <c r="B1310">
        <v>12969824</v>
      </c>
    </row>
    <row r="1311" spans="1:2" x14ac:dyDescent="0.45">
      <c r="A1311" s="2" t="s">
        <v>3580</v>
      </c>
      <c r="B1311">
        <v>12918501</v>
      </c>
    </row>
    <row r="1312" spans="1:2" x14ac:dyDescent="0.45">
      <c r="A1312" s="2" t="s">
        <v>5740</v>
      </c>
      <c r="B1312">
        <v>12768000</v>
      </c>
    </row>
    <row r="1313" spans="1:2" x14ac:dyDescent="0.45">
      <c r="A1313" s="2" t="s">
        <v>4366</v>
      </c>
      <c r="B1313">
        <v>12738400</v>
      </c>
    </row>
    <row r="1314" spans="1:2" x14ac:dyDescent="0.45">
      <c r="A1314" s="2" t="s">
        <v>4867</v>
      </c>
      <c r="B1314">
        <v>12734552</v>
      </c>
    </row>
    <row r="1315" spans="1:2" x14ac:dyDescent="0.45">
      <c r="A1315" s="2" t="s">
        <v>6204</v>
      </c>
      <c r="B1315">
        <v>12700000</v>
      </c>
    </row>
    <row r="1316" spans="1:2" x14ac:dyDescent="0.45">
      <c r="A1316" s="2" t="s">
        <v>5744</v>
      </c>
      <c r="B1316">
        <v>12683670</v>
      </c>
    </row>
    <row r="1317" spans="1:2" x14ac:dyDescent="0.45">
      <c r="A1317" s="2" t="s">
        <v>3422</v>
      </c>
      <c r="B1317">
        <v>12676062</v>
      </c>
    </row>
    <row r="1318" spans="1:2" x14ac:dyDescent="0.45">
      <c r="A1318" s="2" t="s">
        <v>5123</v>
      </c>
      <c r="B1318">
        <v>12675765</v>
      </c>
    </row>
    <row r="1319" spans="1:2" x14ac:dyDescent="0.45">
      <c r="A1319" s="2" t="s">
        <v>6010</v>
      </c>
      <c r="B1319">
        <v>12673301</v>
      </c>
    </row>
    <row r="1320" spans="1:2" x14ac:dyDescent="0.45">
      <c r="A1320" s="2" t="s">
        <v>3820</v>
      </c>
      <c r="B1320">
        <v>12668906</v>
      </c>
    </row>
    <row r="1321" spans="1:2" x14ac:dyDescent="0.45">
      <c r="A1321" s="2" t="s">
        <v>3561</v>
      </c>
      <c r="B1321">
        <v>12652036</v>
      </c>
    </row>
    <row r="1322" spans="1:2" x14ac:dyDescent="0.45">
      <c r="A1322" s="2" t="s">
        <v>5650</v>
      </c>
      <c r="B1322">
        <v>12621249</v>
      </c>
    </row>
    <row r="1323" spans="1:2" x14ac:dyDescent="0.45">
      <c r="A1323" s="2" t="s">
        <v>5408</v>
      </c>
      <c r="B1323">
        <v>12569041</v>
      </c>
    </row>
    <row r="1324" spans="1:2" x14ac:dyDescent="0.45">
      <c r="A1324" s="2" t="s">
        <v>2797</v>
      </c>
      <c r="B1324">
        <v>12550960</v>
      </c>
    </row>
    <row r="1325" spans="1:2" x14ac:dyDescent="0.45">
      <c r="A1325" s="2" t="s">
        <v>2938</v>
      </c>
      <c r="B1325">
        <v>12515793</v>
      </c>
    </row>
    <row r="1326" spans="1:2" x14ac:dyDescent="0.45">
      <c r="A1326" s="2" t="s">
        <v>4957</v>
      </c>
      <c r="B1326">
        <v>12441122</v>
      </c>
    </row>
    <row r="1327" spans="1:2" x14ac:dyDescent="0.45">
      <c r="A1327" s="2" t="s">
        <v>3671</v>
      </c>
      <c r="B1327">
        <v>12414716</v>
      </c>
    </row>
    <row r="1328" spans="1:2" x14ac:dyDescent="0.45">
      <c r="A1328" s="2" t="s">
        <v>5516</v>
      </c>
      <c r="B1328">
        <v>12400000</v>
      </c>
    </row>
    <row r="1329" spans="1:2" x14ac:dyDescent="0.45">
      <c r="A1329" s="2" t="s">
        <v>4114</v>
      </c>
      <c r="B1329">
        <v>12385520</v>
      </c>
    </row>
    <row r="1330" spans="1:2" x14ac:dyDescent="0.45">
      <c r="A1330" s="2" t="s">
        <v>5732</v>
      </c>
      <c r="B1330">
        <v>12382982</v>
      </c>
    </row>
    <row r="1331" spans="1:2" x14ac:dyDescent="0.45">
      <c r="A1331" s="2" t="s">
        <v>5918</v>
      </c>
      <c r="B1331">
        <v>12369573</v>
      </c>
    </row>
    <row r="1332" spans="1:2" x14ac:dyDescent="0.45">
      <c r="A1332" s="2" t="s">
        <v>3607</v>
      </c>
      <c r="B1332">
        <v>12362581</v>
      </c>
    </row>
    <row r="1333" spans="1:2" x14ac:dyDescent="0.45">
      <c r="A1333" s="2" t="s">
        <v>2622</v>
      </c>
      <c r="B1333">
        <v>12351611</v>
      </c>
    </row>
    <row r="1334" spans="1:2" x14ac:dyDescent="0.45">
      <c r="A1334" s="2" t="s">
        <v>3740</v>
      </c>
      <c r="B1334">
        <v>12320979</v>
      </c>
    </row>
    <row r="1335" spans="1:2" x14ac:dyDescent="0.45">
      <c r="A1335" s="2" t="s">
        <v>3544</v>
      </c>
      <c r="B1335">
        <v>12318875</v>
      </c>
    </row>
    <row r="1336" spans="1:2" x14ac:dyDescent="0.45">
      <c r="A1336" s="2" t="s">
        <v>4534</v>
      </c>
      <c r="B1336">
        <v>12313582</v>
      </c>
    </row>
    <row r="1337" spans="1:2" x14ac:dyDescent="0.45">
      <c r="A1337" s="2" t="s">
        <v>3450</v>
      </c>
      <c r="B1337">
        <v>12253315</v>
      </c>
    </row>
    <row r="1338" spans="1:2" x14ac:dyDescent="0.45">
      <c r="A1338" s="2" t="s">
        <v>3342</v>
      </c>
      <c r="B1338">
        <v>12117571</v>
      </c>
    </row>
    <row r="1339" spans="1:2" x14ac:dyDescent="0.45">
      <c r="A1339" s="2" t="s">
        <v>4060</v>
      </c>
      <c r="B1339">
        <v>12071069</v>
      </c>
    </row>
    <row r="1340" spans="1:2" x14ac:dyDescent="0.45">
      <c r="A1340" s="2" t="s">
        <v>4112</v>
      </c>
      <c r="B1340">
        <v>12057340</v>
      </c>
    </row>
    <row r="1341" spans="1:2" x14ac:dyDescent="0.45">
      <c r="A1341" s="2" t="s">
        <v>4598</v>
      </c>
      <c r="B1341">
        <v>12051917</v>
      </c>
    </row>
    <row r="1342" spans="1:2" x14ac:dyDescent="0.45">
      <c r="A1342" s="2" t="s">
        <v>4116</v>
      </c>
      <c r="B1342">
        <v>12043633</v>
      </c>
    </row>
    <row r="1343" spans="1:2" x14ac:dyDescent="0.45">
      <c r="A1343" s="2" t="s">
        <v>4599</v>
      </c>
      <c r="B1343">
        <v>12014289</v>
      </c>
    </row>
    <row r="1344" spans="1:2" x14ac:dyDescent="0.45">
      <c r="A1344" s="2" t="s">
        <v>3737</v>
      </c>
      <c r="B1344">
        <v>12000688</v>
      </c>
    </row>
    <row r="1345" spans="1:2" x14ac:dyDescent="0.45">
      <c r="A1345" s="2" t="s">
        <v>5967</v>
      </c>
      <c r="B1345">
        <v>11900000</v>
      </c>
    </row>
    <row r="1346" spans="1:2" x14ac:dyDescent="0.45">
      <c r="A1346" s="2" t="s">
        <v>3275</v>
      </c>
      <c r="B1346">
        <v>11844424</v>
      </c>
    </row>
    <row r="1347" spans="1:2" x14ac:dyDescent="0.45">
      <c r="A1347" s="2" t="s">
        <v>4600</v>
      </c>
      <c r="B1347">
        <v>11838002</v>
      </c>
    </row>
    <row r="1348" spans="1:2" x14ac:dyDescent="0.45">
      <c r="A1348" s="2" t="s">
        <v>4351</v>
      </c>
      <c r="B1348">
        <v>11833473</v>
      </c>
    </row>
    <row r="1349" spans="1:2" x14ac:dyDescent="0.45">
      <c r="A1349" s="2" t="s">
        <v>6266</v>
      </c>
      <c r="B1349">
        <v>11756514</v>
      </c>
    </row>
    <row r="1350" spans="1:2" x14ac:dyDescent="0.45">
      <c r="A1350" s="2" t="s">
        <v>5999</v>
      </c>
      <c r="B1350">
        <v>11746550</v>
      </c>
    </row>
    <row r="1351" spans="1:2" x14ac:dyDescent="0.45">
      <c r="A1351" s="2" t="s">
        <v>5805</v>
      </c>
      <c r="B1351">
        <v>11655665</v>
      </c>
    </row>
    <row r="1352" spans="1:2" x14ac:dyDescent="0.45">
      <c r="A1352" s="2" t="s">
        <v>2927</v>
      </c>
      <c r="B1352">
        <v>11643008</v>
      </c>
    </row>
    <row r="1353" spans="1:2" x14ac:dyDescent="0.45">
      <c r="A1353" s="2" t="s">
        <v>6001</v>
      </c>
      <c r="B1353">
        <v>11622333</v>
      </c>
    </row>
    <row r="1354" spans="1:2" x14ac:dyDescent="0.45">
      <c r="A1354" s="2" t="s">
        <v>5655</v>
      </c>
      <c r="B1354">
        <v>11605861</v>
      </c>
    </row>
    <row r="1355" spans="1:2" x14ac:dyDescent="0.45">
      <c r="A1355" s="2" t="s">
        <v>5334</v>
      </c>
      <c r="B1355">
        <v>11589307</v>
      </c>
    </row>
    <row r="1356" spans="1:2" x14ac:dyDescent="0.45">
      <c r="A1356" s="2" t="s">
        <v>4613</v>
      </c>
      <c r="B1356">
        <v>11584722</v>
      </c>
    </row>
    <row r="1357" spans="1:2" x14ac:dyDescent="0.45">
      <c r="A1357" s="2" t="s">
        <v>5053</v>
      </c>
      <c r="B1357">
        <v>11571351</v>
      </c>
    </row>
    <row r="1358" spans="1:2" x14ac:dyDescent="0.45">
      <c r="A1358" s="2" t="s">
        <v>5281</v>
      </c>
      <c r="B1358">
        <v>11560085</v>
      </c>
    </row>
    <row r="1359" spans="1:2" x14ac:dyDescent="0.45">
      <c r="A1359" s="2" t="s">
        <v>4254</v>
      </c>
      <c r="B1359">
        <v>11536376</v>
      </c>
    </row>
    <row r="1360" spans="1:2" x14ac:dyDescent="0.45">
      <c r="A1360" s="2" t="s">
        <v>4208</v>
      </c>
      <c r="B1360">
        <v>11514713</v>
      </c>
    </row>
    <row r="1361" spans="1:2" x14ac:dyDescent="0.45">
      <c r="A1361" s="2" t="s">
        <v>5055</v>
      </c>
      <c r="B1361">
        <v>11482931</v>
      </c>
    </row>
    <row r="1362" spans="1:2" x14ac:dyDescent="0.45">
      <c r="A1362" s="2" t="s">
        <v>6314</v>
      </c>
      <c r="B1362">
        <v>11464368</v>
      </c>
    </row>
    <row r="1363" spans="1:2" x14ac:dyDescent="0.45">
      <c r="A1363" s="2" t="s">
        <v>5234</v>
      </c>
      <c r="B1363">
        <v>11454968</v>
      </c>
    </row>
    <row r="1364" spans="1:2" x14ac:dyDescent="0.45">
      <c r="A1364" s="2" t="s">
        <v>4353</v>
      </c>
      <c r="B1364">
        <v>11447959</v>
      </c>
    </row>
    <row r="1365" spans="1:2" x14ac:dyDescent="0.45">
      <c r="A1365" s="2" t="s">
        <v>4960</v>
      </c>
      <c r="B1365">
        <v>11421314</v>
      </c>
    </row>
    <row r="1366" spans="1:2" x14ac:dyDescent="0.45">
      <c r="A1366" s="2" t="s">
        <v>4113</v>
      </c>
      <c r="B1366">
        <v>11407470</v>
      </c>
    </row>
    <row r="1367" spans="1:2" x14ac:dyDescent="0.45">
      <c r="A1367" s="2" t="s">
        <v>4964</v>
      </c>
      <c r="B1367">
        <v>11384919</v>
      </c>
    </row>
    <row r="1368" spans="1:2" x14ac:dyDescent="0.45">
      <c r="A1368" s="2" t="s">
        <v>5329</v>
      </c>
      <c r="B1368">
        <v>11371425</v>
      </c>
    </row>
    <row r="1369" spans="1:2" x14ac:dyDescent="0.45">
      <c r="A1369" s="2" t="s">
        <v>3385</v>
      </c>
      <c r="B1369">
        <v>11365290</v>
      </c>
    </row>
    <row r="1370" spans="1:2" x14ac:dyDescent="0.45">
      <c r="A1370" s="2" t="s">
        <v>3015</v>
      </c>
      <c r="B1370">
        <v>11188905</v>
      </c>
    </row>
    <row r="1371" spans="1:2" x14ac:dyDescent="0.45">
      <c r="A1371" s="2" t="s">
        <v>4963</v>
      </c>
      <c r="B1371">
        <v>11161406</v>
      </c>
    </row>
    <row r="1372" spans="1:2" x14ac:dyDescent="0.45">
      <c r="A1372" s="2" t="s">
        <v>4603</v>
      </c>
      <c r="B1372">
        <v>11146570</v>
      </c>
    </row>
    <row r="1373" spans="1:2" x14ac:dyDescent="0.45">
      <c r="A1373" s="2" t="s">
        <v>4240</v>
      </c>
      <c r="B1373">
        <v>11122105</v>
      </c>
    </row>
    <row r="1374" spans="1:2" x14ac:dyDescent="0.45">
      <c r="A1374" s="2" t="s">
        <v>3457</v>
      </c>
      <c r="B1374">
        <v>11112916</v>
      </c>
    </row>
    <row r="1375" spans="1:2" x14ac:dyDescent="0.45">
      <c r="A1375" s="2" t="s">
        <v>4030</v>
      </c>
      <c r="B1375">
        <v>11095600</v>
      </c>
    </row>
    <row r="1376" spans="1:2" x14ac:dyDescent="0.45">
      <c r="A1376" s="2" t="s">
        <v>2597</v>
      </c>
      <c r="B1376">
        <v>11051260</v>
      </c>
    </row>
    <row r="1377" spans="1:2" x14ac:dyDescent="0.45">
      <c r="A1377" s="2" t="s">
        <v>5417</v>
      </c>
      <c r="B1377">
        <v>11035310</v>
      </c>
    </row>
    <row r="1378" spans="1:2" x14ac:dyDescent="0.45">
      <c r="A1378" s="2" t="s">
        <v>5702</v>
      </c>
      <c r="B1378">
        <v>11017403</v>
      </c>
    </row>
    <row r="1379" spans="1:2" x14ac:dyDescent="0.45">
      <c r="A1379" s="2" t="s">
        <v>3840</v>
      </c>
      <c r="B1379">
        <v>11006503</v>
      </c>
    </row>
    <row r="1380" spans="1:2" x14ac:dyDescent="0.45">
      <c r="A1380" s="2" t="s">
        <v>4279</v>
      </c>
      <c r="B1380">
        <v>10985501</v>
      </c>
    </row>
    <row r="1381" spans="1:2" x14ac:dyDescent="0.45">
      <c r="A1381" s="2" t="s">
        <v>6052</v>
      </c>
      <c r="B1381">
        <v>10984397</v>
      </c>
    </row>
    <row r="1382" spans="1:2" x14ac:dyDescent="0.45">
      <c r="A1382" s="2" t="s">
        <v>5187</v>
      </c>
      <c r="B1382">
        <v>10905674</v>
      </c>
    </row>
    <row r="1383" spans="1:2" x14ac:dyDescent="0.45">
      <c r="A1383" s="2" t="s">
        <v>3736</v>
      </c>
      <c r="B1383">
        <v>10859889</v>
      </c>
    </row>
    <row r="1384" spans="1:2" x14ac:dyDescent="0.45">
      <c r="A1384" s="2" t="s">
        <v>4823</v>
      </c>
      <c r="B1384">
        <v>10854896</v>
      </c>
    </row>
    <row r="1385" spans="1:2" x14ac:dyDescent="0.45">
      <c r="A1385" s="2" t="s">
        <v>2944</v>
      </c>
      <c r="B1385">
        <v>10853835</v>
      </c>
    </row>
    <row r="1386" spans="1:2" x14ac:dyDescent="0.45">
      <c r="A1386" s="2" t="s">
        <v>3908</v>
      </c>
      <c r="B1386">
        <v>10802315</v>
      </c>
    </row>
    <row r="1387" spans="1:2" x14ac:dyDescent="0.45">
      <c r="A1387" s="2" t="s">
        <v>6117</v>
      </c>
      <c r="B1387">
        <v>10706119</v>
      </c>
    </row>
    <row r="1388" spans="1:2" x14ac:dyDescent="0.45">
      <c r="A1388" s="2" t="s">
        <v>5988</v>
      </c>
      <c r="B1388">
        <v>10685267</v>
      </c>
    </row>
    <row r="1389" spans="1:2" x14ac:dyDescent="0.45">
      <c r="A1389" s="2" t="s">
        <v>5898</v>
      </c>
      <c r="B1389">
        <v>10684949</v>
      </c>
    </row>
    <row r="1390" spans="1:2" x14ac:dyDescent="0.45">
      <c r="A1390" s="2" t="s">
        <v>4166</v>
      </c>
      <c r="B1390">
        <v>10566655</v>
      </c>
    </row>
    <row r="1391" spans="1:2" x14ac:dyDescent="0.45">
      <c r="A1391" s="2" t="s">
        <v>6014</v>
      </c>
      <c r="B1391">
        <v>10555230</v>
      </c>
    </row>
    <row r="1392" spans="1:2" x14ac:dyDescent="0.45">
      <c r="A1392" s="2" t="s">
        <v>5871</v>
      </c>
      <c r="B1392">
        <v>10500000</v>
      </c>
    </row>
    <row r="1393" spans="1:2" x14ac:dyDescent="0.45">
      <c r="A1393" s="2" t="s">
        <v>5975</v>
      </c>
      <c r="B1393">
        <v>10495673</v>
      </c>
    </row>
    <row r="1394" spans="1:2" x14ac:dyDescent="0.45">
      <c r="A1394" s="2" t="s">
        <v>5562</v>
      </c>
      <c r="B1394">
        <v>10474107</v>
      </c>
    </row>
    <row r="1395" spans="1:2" x14ac:dyDescent="0.45">
      <c r="A1395" s="2" t="s">
        <v>3488</v>
      </c>
      <c r="B1395">
        <v>10470220</v>
      </c>
    </row>
    <row r="1396" spans="1:2" x14ac:dyDescent="0.45">
      <c r="A1396" s="2" t="s">
        <v>3016</v>
      </c>
      <c r="B1396">
        <v>10443603</v>
      </c>
    </row>
    <row r="1397" spans="1:2" x14ac:dyDescent="0.45">
      <c r="A1397" s="2" t="s">
        <v>5026</v>
      </c>
      <c r="B1397">
        <v>10440971</v>
      </c>
    </row>
    <row r="1398" spans="1:2" x14ac:dyDescent="0.45">
      <c r="A1398" s="2" t="s">
        <v>4854</v>
      </c>
      <c r="B1398">
        <v>10400000</v>
      </c>
    </row>
    <row r="1399" spans="1:2" x14ac:dyDescent="0.45">
      <c r="A1399" s="2" t="s">
        <v>4852</v>
      </c>
      <c r="B1399">
        <v>10396744</v>
      </c>
    </row>
    <row r="1400" spans="1:2" x14ac:dyDescent="0.45">
      <c r="A1400" s="2" t="s">
        <v>5325</v>
      </c>
      <c r="B1400">
        <v>10384136</v>
      </c>
    </row>
    <row r="1401" spans="1:2" x14ac:dyDescent="0.45">
      <c r="A1401" s="2" t="s">
        <v>4213</v>
      </c>
      <c r="B1401">
        <v>10372662</v>
      </c>
    </row>
    <row r="1402" spans="1:2" x14ac:dyDescent="0.45">
      <c r="A1402" s="2" t="s">
        <v>5611</v>
      </c>
      <c r="B1402">
        <v>10342303</v>
      </c>
    </row>
    <row r="1403" spans="1:2" x14ac:dyDescent="0.45">
      <c r="A1403" s="2" t="s">
        <v>5335</v>
      </c>
      <c r="B1403">
        <v>10339754</v>
      </c>
    </row>
    <row r="1404" spans="1:2" x14ac:dyDescent="0.45">
      <c r="A1404" s="2" t="s">
        <v>5327</v>
      </c>
      <c r="B1404">
        <v>10338609</v>
      </c>
    </row>
    <row r="1405" spans="1:2" x14ac:dyDescent="0.45">
      <c r="A1405" s="2" t="s">
        <v>2854</v>
      </c>
      <c r="B1405">
        <v>10332737</v>
      </c>
    </row>
    <row r="1406" spans="1:2" x14ac:dyDescent="0.45">
      <c r="A1406" s="2" t="s">
        <v>5201</v>
      </c>
      <c r="B1406">
        <v>10331028</v>
      </c>
    </row>
    <row r="1407" spans="1:2" x14ac:dyDescent="0.45">
      <c r="A1407" s="2" t="s">
        <v>2773</v>
      </c>
      <c r="B1407">
        <v>10248063</v>
      </c>
    </row>
    <row r="1408" spans="1:2" x14ac:dyDescent="0.45">
      <c r="A1408" s="2" t="s">
        <v>4119</v>
      </c>
      <c r="B1408">
        <v>10247512</v>
      </c>
    </row>
    <row r="1409" spans="1:2" x14ac:dyDescent="0.45">
      <c r="A1409" s="2" t="s">
        <v>6327</v>
      </c>
      <c r="B1409">
        <v>10221600</v>
      </c>
    </row>
    <row r="1410" spans="1:2" x14ac:dyDescent="0.45">
      <c r="A1410" s="2" t="s">
        <v>4830</v>
      </c>
      <c r="B1410">
        <v>10154426</v>
      </c>
    </row>
    <row r="1411" spans="1:2" x14ac:dyDescent="0.45">
      <c r="A1411" s="2" t="s">
        <v>5777</v>
      </c>
      <c r="B1411">
        <v>10152879</v>
      </c>
    </row>
    <row r="1412" spans="1:2" x14ac:dyDescent="0.45">
      <c r="A1412" s="2" t="s">
        <v>5737</v>
      </c>
      <c r="B1412">
        <v>10126948</v>
      </c>
    </row>
    <row r="1413" spans="1:2" x14ac:dyDescent="0.45">
      <c r="A1413" s="2" t="s">
        <v>4115</v>
      </c>
      <c r="B1413">
        <v>10118420</v>
      </c>
    </row>
    <row r="1414" spans="1:2" x14ac:dyDescent="0.45">
      <c r="A1414" s="2" t="s">
        <v>3644</v>
      </c>
      <c r="B1414">
        <v>10116191</v>
      </c>
    </row>
    <row r="1415" spans="1:2" x14ac:dyDescent="0.45">
      <c r="A1415" s="2" t="s">
        <v>5485</v>
      </c>
      <c r="B1415">
        <v>10090181</v>
      </c>
    </row>
    <row r="1416" spans="1:2" x14ac:dyDescent="0.45">
      <c r="A1416" s="2" t="s">
        <v>6309</v>
      </c>
      <c r="B1416">
        <v>10074663</v>
      </c>
    </row>
    <row r="1417" spans="1:2" x14ac:dyDescent="0.45">
      <c r="A1417" s="2" t="s">
        <v>4606</v>
      </c>
      <c r="B1417">
        <v>10028592</v>
      </c>
    </row>
    <row r="1418" spans="1:2" x14ac:dyDescent="0.45">
      <c r="A1418" s="2" t="s">
        <v>2942</v>
      </c>
      <c r="B1418">
        <v>10018837</v>
      </c>
    </row>
    <row r="1419" spans="1:2" x14ac:dyDescent="0.45">
      <c r="A1419" s="2" t="s">
        <v>2939</v>
      </c>
      <c r="B1419">
        <v>10012500</v>
      </c>
    </row>
    <row r="1420" spans="1:2" x14ac:dyDescent="0.45">
      <c r="A1420" s="2" t="s">
        <v>4355</v>
      </c>
      <c r="B1420">
        <v>10000629</v>
      </c>
    </row>
    <row r="1421" spans="1:2" x14ac:dyDescent="0.45">
      <c r="A1421" s="2" t="s">
        <v>4973</v>
      </c>
      <c r="B1421">
        <v>9984868</v>
      </c>
    </row>
    <row r="1422" spans="1:2" x14ac:dyDescent="0.45">
      <c r="A1422" s="2" t="s">
        <v>4612</v>
      </c>
      <c r="B1422">
        <v>9975979</v>
      </c>
    </row>
    <row r="1423" spans="1:2" x14ac:dyDescent="0.45">
      <c r="A1423" s="2" t="s">
        <v>5561</v>
      </c>
      <c r="B1423">
        <v>9901126</v>
      </c>
    </row>
    <row r="1424" spans="1:2" x14ac:dyDescent="0.45">
      <c r="A1424" s="2" t="s">
        <v>4961</v>
      </c>
      <c r="B1424">
        <v>9881000</v>
      </c>
    </row>
    <row r="1425" spans="1:2" x14ac:dyDescent="0.45">
      <c r="A1425" s="2" t="s">
        <v>5111</v>
      </c>
      <c r="B1425">
        <v>9858926</v>
      </c>
    </row>
    <row r="1426" spans="1:2" x14ac:dyDescent="0.45">
      <c r="A1426" s="2" t="s">
        <v>3738</v>
      </c>
      <c r="B1426">
        <v>9851591</v>
      </c>
    </row>
    <row r="1427" spans="1:2" x14ac:dyDescent="0.45">
      <c r="A1427" s="2" t="s">
        <v>5486</v>
      </c>
      <c r="B1427">
        <v>9843379</v>
      </c>
    </row>
    <row r="1428" spans="1:2" x14ac:dyDescent="0.45">
      <c r="A1428" s="2" t="s">
        <v>5891</v>
      </c>
      <c r="B1428">
        <v>9792000</v>
      </c>
    </row>
    <row r="1429" spans="1:2" x14ac:dyDescent="0.45">
      <c r="A1429" s="2" t="s">
        <v>5405</v>
      </c>
      <c r="B1429">
        <v>9761993</v>
      </c>
    </row>
    <row r="1430" spans="1:2" x14ac:dyDescent="0.45">
      <c r="A1430" s="2" t="s">
        <v>4602</v>
      </c>
      <c r="B1430">
        <v>9753944</v>
      </c>
    </row>
    <row r="1431" spans="1:2" x14ac:dyDescent="0.45">
      <c r="A1431" s="2" t="s">
        <v>3257</v>
      </c>
      <c r="B1431">
        <v>9688384</v>
      </c>
    </row>
    <row r="1432" spans="1:2" x14ac:dyDescent="0.45">
      <c r="A1432" s="2" t="s">
        <v>3430</v>
      </c>
      <c r="B1432">
        <v>9563543</v>
      </c>
    </row>
    <row r="1433" spans="1:2" x14ac:dyDescent="0.45">
      <c r="A1433" s="2" t="s">
        <v>6012</v>
      </c>
      <c r="B1433">
        <v>9546543</v>
      </c>
    </row>
    <row r="1434" spans="1:2" x14ac:dyDescent="0.45">
      <c r="A1434" s="2" t="s">
        <v>5490</v>
      </c>
      <c r="B1434">
        <v>9536788</v>
      </c>
    </row>
    <row r="1435" spans="1:2" x14ac:dyDescent="0.45">
      <c r="A1435" s="2" t="s">
        <v>6013</v>
      </c>
      <c r="B1435">
        <v>9533945</v>
      </c>
    </row>
    <row r="1436" spans="1:2" x14ac:dyDescent="0.45">
      <c r="A1436" s="2" t="s">
        <v>5812</v>
      </c>
      <c r="B1436">
        <v>9464388</v>
      </c>
    </row>
    <row r="1437" spans="1:2" x14ac:dyDescent="0.45">
      <c r="A1437" s="2" t="s">
        <v>5460</v>
      </c>
      <c r="B1437">
        <v>9427926</v>
      </c>
    </row>
    <row r="1438" spans="1:2" x14ac:dyDescent="0.45">
      <c r="A1438" s="2" t="s">
        <v>2570</v>
      </c>
      <c r="B1438">
        <v>9404152</v>
      </c>
    </row>
    <row r="1439" spans="1:2" x14ac:dyDescent="0.45">
      <c r="A1439" s="2" t="s">
        <v>4794</v>
      </c>
      <c r="B1439">
        <v>9387695</v>
      </c>
    </row>
    <row r="1440" spans="1:2" x14ac:dyDescent="0.45">
      <c r="A1440" s="2" t="s">
        <v>5226</v>
      </c>
      <c r="B1440">
        <v>9370057</v>
      </c>
    </row>
    <row r="1441" spans="1:2" x14ac:dyDescent="0.45">
      <c r="A1441" s="2" t="s">
        <v>5734</v>
      </c>
      <c r="B1441">
        <v>9343976</v>
      </c>
    </row>
    <row r="1442" spans="1:2" x14ac:dyDescent="0.45">
      <c r="A1442" s="2" t="s">
        <v>3646</v>
      </c>
      <c r="B1442">
        <v>9300852</v>
      </c>
    </row>
    <row r="1443" spans="1:2" x14ac:dyDescent="0.45">
      <c r="A1443" s="2" t="s">
        <v>4419</v>
      </c>
      <c r="B1443">
        <v>9300771</v>
      </c>
    </row>
    <row r="1444" spans="1:2" x14ac:dyDescent="0.45">
      <c r="A1444" s="2" t="s">
        <v>6015</v>
      </c>
      <c r="B1444">
        <v>9284657</v>
      </c>
    </row>
    <row r="1445" spans="1:2" x14ac:dyDescent="0.45">
      <c r="A1445" s="2" t="s">
        <v>4812</v>
      </c>
      <c r="B1445">
        <v>9284475</v>
      </c>
    </row>
    <row r="1446" spans="1:2" x14ac:dyDescent="0.45">
      <c r="A1446" s="2" t="s">
        <v>5487</v>
      </c>
      <c r="B1446">
        <v>9278980</v>
      </c>
    </row>
    <row r="1447" spans="1:2" x14ac:dyDescent="0.45">
      <c r="A1447" s="2" t="s">
        <v>6296</v>
      </c>
      <c r="B1447">
        <v>9257933</v>
      </c>
    </row>
    <row r="1448" spans="1:2" x14ac:dyDescent="0.45">
      <c r="A1448" s="2" t="s">
        <v>5418</v>
      </c>
      <c r="B1448">
        <v>9225165</v>
      </c>
    </row>
    <row r="1449" spans="1:2" x14ac:dyDescent="0.45">
      <c r="A1449" s="2" t="s">
        <v>4792</v>
      </c>
      <c r="B1449">
        <v>9141959</v>
      </c>
    </row>
    <row r="1450" spans="1:2" x14ac:dyDescent="0.45">
      <c r="A1450" s="2" t="s">
        <v>5189</v>
      </c>
      <c r="B1450">
        <v>9133087</v>
      </c>
    </row>
    <row r="1451" spans="1:2" x14ac:dyDescent="0.45">
      <c r="A1451" s="2" t="s">
        <v>5736</v>
      </c>
      <c r="B1451">
        <v>9123773</v>
      </c>
    </row>
    <row r="1452" spans="1:2" x14ac:dyDescent="0.45">
      <c r="A1452" s="2" t="s">
        <v>5742</v>
      </c>
      <c r="B1452">
        <v>9100000</v>
      </c>
    </row>
    <row r="1453" spans="1:2" x14ac:dyDescent="0.45">
      <c r="A1453" s="2" t="s">
        <v>4210</v>
      </c>
      <c r="B1453">
        <v>9053924</v>
      </c>
    </row>
    <row r="1454" spans="1:2" x14ac:dyDescent="0.45">
      <c r="A1454" s="2" t="s">
        <v>3852</v>
      </c>
      <c r="B1454">
        <v>9045037</v>
      </c>
    </row>
    <row r="1455" spans="1:2" x14ac:dyDescent="0.45">
      <c r="A1455" s="2" t="s">
        <v>6133</v>
      </c>
      <c r="B1455">
        <v>9042266</v>
      </c>
    </row>
    <row r="1456" spans="1:2" x14ac:dyDescent="0.45">
      <c r="A1456" s="2" t="s">
        <v>5708</v>
      </c>
      <c r="B1456">
        <v>9015786</v>
      </c>
    </row>
    <row r="1457" spans="1:2" x14ac:dyDescent="0.45">
      <c r="A1457" s="2" t="s">
        <v>5822</v>
      </c>
      <c r="B1457">
        <v>9008928</v>
      </c>
    </row>
    <row r="1458" spans="1:2" x14ac:dyDescent="0.45">
      <c r="A1458" s="2" t="s">
        <v>5468</v>
      </c>
      <c r="B1458">
        <v>8938179</v>
      </c>
    </row>
    <row r="1459" spans="1:2" x14ac:dyDescent="0.45">
      <c r="A1459" s="2" t="s">
        <v>4760</v>
      </c>
      <c r="B1459">
        <v>8906039</v>
      </c>
    </row>
    <row r="1460" spans="1:2" x14ac:dyDescent="0.45">
      <c r="A1460" s="2" t="s">
        <v>4619</v>
      </c>
      <c r="B1460">
        <v>8876924</v>
      </c>
    </row>
    <row r="1461" spans="1:2" x14ac:dyDescent="0.45">
      <c r="A1461" s="2" t="s">
        <v>3608</v>
      </c>
      <c r="B1461">
        <v>8854588</v>
      </c>
    </row>
    <row r="1462" spans="1:2" x14ac:dyDescent="0.45">
      <c r="A1462" s="2" t="s">
        <v>4739</v>
      </c>
      <c r="B1462">
        <v>8830000</v>
      </c>
    </row>
    <row r="1463" spans="1:2" x14ac:dyDescent="0.45">
      <c r="A1463" s="2" t="s">
        <v>5681</v>
      </c>
      <c r="B1463">
        <v>8821531</v>
      </c>
    </row>
    <row r="1464" spans="1:2" x14ac:dyDescent="0.45">
      <c r="A1464" s="2" t="s">
        <v>5559</v>
      </c>
      <c r="B1464">
        <v>8818967</v>
      </c>
    </row>
    <row r="1465" spans="1:2" x14ac:dyDescent="0.45">
      <c r="A1465" s="2" t="s">
        <v>3831</v>
      </c>
      <c r="B1465">
        <v>8813366</v>
      </c>
    </row>
    <row r="1466" spans="1:2" x14ac:dyDescent="0.45">
      <c r="A1466" s="2" t="s">
        <v>3909</v>
      </c>
      <c r="B1466">
        <v>8792641</v>
      </c>
    </row>
    <row r="1467" spans="1:2" x14ac:dyDescent="0.45">
      <c r="A1467" s="2" t="s">
        <v>3653</v>
      </c>
      <c r="B1467">
        <v>8768623</v>
      </c>
    </row>
    <row r="1468" spans="1:2" x14ac:dyDescent="0.45">
      <c r="A1468" s="2" t="s">
        <v>4721</v>
      </c>
      <c r="B1468">
        <v>8758465</v>
      </c>
    </row>
    <row r="1469" spans="1:2" x14ac:dyDescent="0.45">
      <c r="A1469" s="2" t="s">
        <v>5488</v>
      </c>
      <c r="B1469">
        <v>8699684</v>
      </c>
    </row>
    <row r="1470" spans="1:2" x14ac:dyDescent="0.45">
      <c r="A1470" s="2" t="s">
        <v>5919</v>
      </c>
      <c r="B1470">
        <v>8694528</v>
      </c>
    </row>
    <row r="1471" spans="1:2" x14ac:dyDescent="0.45">
      <c r="A1471" s="2" t="s">
        <v>6171</v>
      </c>
      <c r="B1471">
        <v>8690000</v>
      </c>
    </row>
    <row r="1472" spans="1:2" x14ac:dyDescent="0.45">
      <c r="A1472" s="2" t="s">
        <v>4437</v>
      </c>
      <c r="B1472">
        <v>8662299</v>
      </c>
    </row>
    <row r="1473" spans="1:2" x14ac:dyDescent="0.45">
      <c r="A1473" s="2" t="s">
        <v>5899</v>
      </c>
      <c r="B1473">
        <v>8642254</v>
      </c>
    </row>
    <row r="1474" spans="1:2" x14ac:dyDescent="0.45">
      <c r="A1474" s="2" t="s">
        <v>4365</v>
      </c>
      <c r="B1474">
        <v>8631221</v>
      </c>
    </row>
    <row r="1475" spans="1:2" x14ac:dyDescent="0.45">
      <c r="A1475" s="2" t="s">
        <v>3562</v>
      </c>
      <c r="B1475">
        <v>8607223</v>
      </c>
    </row>
    <row r="1476" spans="1:2" x14ac:dyDescent="0.45">
      <c r="A1476" s="2" t="s">
        <v>5148</v>
      </c>
      <c r="B1476">
        <v>8578145</v>
      </c>
    </row>
    <row r="1477" spans="1:2" x14ac:dyDescent="0.45">
      <c r="A1477" s="2" t="s">
        <v>3088</v>
      </c>
      <c r="B1477">
        <v>8503161</v>
      </c>
    </row>
    <row r="1478" spans="1:2" x14ac:dyDescent="0.45">
      <c r="A1478" s="2" t="s">
        <v>4124</v>
      </c>
      <c r="B1478">
        <v>8432823</v>
      </c>
    </row>
    <row r="1479" spans="1:2" x14ac:dyDescent="0.45">
      <c r="A1479" s="2" t="s">
        <v>4118</v>
      </c>
      <c r="B1479">
        <v>8413606</v>
      </c>
    </row>
    <row r="1480" spans="1:2" x14ac:dyDescent="0.45">
      <c r="A1480" s="2" t="s">
        <v>3386</v>
      </c>
      <c r="B1480">
        <v>8408614</v>
      </c>
    </row>
    <row r="1481" spans="1:2" x14ac:dyDescent="0.45">
      <c r="A1481" s="2" t="s">
        <v>4763</v>
      </c>
      <c r="B1481">
        <v>8400000</v>
      </c>
    </row>
    <row r="1482" spans="1:2" x14ac:dyDescent="0.45">
      <c r="A1482" s="2" t="s">
        <v>2763</v>
      </c>
      <c r="B1482">
        <v>8396624</v>
      </c>
    </row>
    <row r="1483" spans="1:2" x14ac:dyDescent="0.45">
      <c r="A1483" s="2" t="s">
        <v>5738</v>
      </c>
      <c r="B1483">
        <v>8350177</v>
      </c>
    </row>
    <row r="1484" spans="1:2" x14ac:dyDescent="0.45">
      <c r="A1484" s="2" t="s">
        <v>3489</v>
      </c>
      <c r="B1484">
        <v>8336565</v>
      </c>
    </row>
    <row r="1485" spans="1:2" x14ac:dyDescent="0.45">
      <c r="A1485" s="2" t="s">
        <v>2818</v>
      </c>
      <c r="B1485">
        <v>8311368</v>
      </c>
    </row>
    <row r="1486" spans="1:2" x14ac:dyDescent="0.45">
      <c r="A1486" s="2" t="s">
        <v>3463</v>
      </c>
      <c r="B1486">
        <v>8297830</v>
      </c>
    </row>
    <row r="1487" spans="1:2" x14ac:dyDescent="0.45">
      <c r="A1487" s="2" t="s">
        <v>5328</v>
      </c>
      <c r="B1487">
        <v>8272447</v>
      </c>
    </row>
    <row r="1488" spans="1:2" x14ac:dyDescent="0.45">
      <c r="A1488" s="2" t="s">
        <v>5739</v>
      </c>
      <c r="B1488">
        <v>8269963</v>
      </c>
    </row>
    <row r="1489" spans="1:2" x14ac:dyDescent="0.45">
      <c r="A1489" s="2" t="s">
        <v>4117</v>
      </c>
      <c r="B1489">
        <v>8232624</v>
      </c>
    </row>
    <row r="1490" spans="1:2" x14ac:dyDescent="0.45">
      <c r="A1490" s="2" t="s">
        <v>5624</v>
      </c>
      <c r="B1490">
        <v>8197405</v>
      </c>
    </row>
    <row r="1491" spans="1:2" x14ac:dyDescent="0.45">
      <c r="A1491" s="2" t="s">
        <v>3853</v>
      </c>
      <c r="B1491">
        <v>8175394</v>
      </c>
    </row>
    <row r="1492" spans="1:2" x14ac:dyDescent="0.45">
      <c r="A1492" s="2" t="s">
        <v>5503</v>
      </c>
      <c r="B1492">
        <v>8168741</v>
      </c>
    </row>
    <row r="1493" spans="1:2" x14ac:dyDescent="0.45">
      <c r="A1493" s="2" t="s">
        <v>5522</v>
      </c>
      <c r="B1493">
        <v>8115878</v>
      </c>
    </row>
    <row r="1494" spans="1:2" x14ac:dyDescent="0.45">
      <c r="A1494" s="2" t="s">
        <v>6172</v>
      </c>
      <c r="B1494">
        <v>8100000</v>
      </c>
    </row>
    <row r="1495" spans="1:2" x14ac:dyDescent="0.45">
      <c r="A1495" s="2" t="s">
        <v>5407</v>
      </c>
      <c r="B1495">
        <v>8096053</v>
      </c>
    </row>
    <row r="1496" spans="1:2" x14ac:dyDescent="0.45">
      <c r="A1496" s="2" t="s">
        <v>4962</v>
      </c>
      <c r="B1496">
        <v>8089926</v>
      </c>
    </row>
    <row r="1497" spans="1:2" x14ac:dyDescent="0.45">
      <c r="A1497" s="2" t="s">
        <v>5138</v>
      </c>
      <c r="B1497">
        <v>8088568</v>
      </c>
    </row>
    <row r="1498" spans="1:2" x14ac:dyDescent="0.45">
      <c r="A1498" s="2" t="s">
        <v>3061</v>
      </c>
      <c r="B1498">
        <v>8077470</v>
      </c>
    </row>
    <row r="1499" spans="1:2" x14ac:dyDescent="0.45">
      <c r="A1499" s="2" t="s">
        <v>5789</v>
      </c>
      <c r="B1499">
        <v>8074715</v>
      </c>
    </row>
    <row r="1500" spans="1:2" x14ac:dyDescent="0.45">
      <c r="A1500" s="2" t="s">
        <v>4505</v>
      </c>
      <c r="B1500">
        <v>8059386</v>
      </c>
    </row>
    <row r="1501" spans="1:2" x14ac:dyDescent="0.45">
      <c r="A1501" s="2" t="s">
        <v>5551</v>
      </c>
      <c r="B1501">
        <v>8047419</v>
      </c>
    </row>
    <row r="1502" spans="1:2" x14ac:dyDescent="0.45">
      <c r="A1502" s="2" t="s">
        <v>5621</v>
      </c>
      <c r="B1502">
        <v>8045844</v>
      </c>
    </row>
    <row r="1503" spans="1:2" x14ac:dyDescent="0.45">
      <c r="A1503" s="2" t="s">
        <v>3134</v>
      </c>
      <c r="B1503">
        <v>8031620</v>
      </c>
    </row>
    <row r="1504" spans="1:2" x14ac:dyDescent="0.45">
      <c r="A1504" s="2" t="s">
        <v>6134</v>
      </c>
      <c r="B1504">
        <v>8013113</v>
      </c>
    </row>
    <row r="1505" spans="1:2" x14ac:dyDescent="0.45">
      <c r="A1505" s="2" t="s">
        <v>5141</v>
      </c>
      <c r="B1505">
        <v>8000000</v>
      </c>
    </row>
    <row r="1506" spans="1:2" x14ac:dyDescent="0.45">
      <c r="A1506" s="2" t="s">
        <v>4506</v>
      </c>
      <c r="B1506">
        <v>7997095</v>
      </c>
    </row>
    <row r="1507" spans="1:2" x14ac:dyDescent="0.45">
      <c r="A1507" s="2" t="s">
        <v>6106</v>
      </c>
      <c r="B1507">
        <v>7980275</v>
      </c>
    </row>
    <row r="1508" spans="1:2" x14ac:dyDescent="0.45">
      <c r="A1508" s="2" t="s">
        <v>5741</v>
      </c>
      <c r="B1508">
        <v>7947763</v>
      </c>
    </row>
    <row r="1509" spans="1:2" x14ac:dyDescent="0.45">
      <c r="A1509" s="2" t="s">
        <v>5560</v>
      </c>
      <c r="B1509">
        <v>7891000</v>
      </c>
    </row>
    <row r="1510" spans="1:2" x14ac:dyDescent="0.45">
      <c r="A1510" s="2" t="s">
        <v>3546</v>
      </c>
      <c r="B1510">
        <v>7887882</v>
      </c>
    </row>
    <row r="1511" spans="1:2" x14ac:dyDescent="0.45">
      <c r="A1511" s="2" t="s">
        <v>3842</v>
      </c>
      <c r="B1511">
        <v>7867349</v>
      </c>
    </row>
    <row r="1512" spans="1:2" x14ac:dyDescent="0.45">
      <c r="A1512" s="2" t="s">
        <v>3160</v>
      </c>
      <c r="B1512">
        <v>7862546</v>
      </c>
    </row>
    <row r="1513" spans="1:2" x14ac:dyDescent="0.45">
      <c r="A1513" s="2" t="s">
        <v>3739</v>
      </c>
      <c r="B1513">
        <v>7781388</v>
      </c>
    </row>
    <row r="1514" spans="1:2" x14ac:dyDescent="0.45">
      <c r="A1514" s="2" t="s">
        <v>4898</v>
      </c>
      <c r="B1514">
        <v>7713577</v>
      </c>
    </row>
    <row r="1515" spans="1:2" x14ac:dyDescent="0.45">
      <c r="A1515" s="2" t="s">
        <v>2909</v>
      </c>
      <c r="B1515">
        <v>7678089</v>
      </c>
    </row>
    <row r="1516" spans="1:2" x14ac:dyDescent="0.45">
      <c r="A1516" s="2" t="s">
        <v>5331</v>
      </c>
      <c r="B1516">
        <v>7655201</v>
      </c>
    </row>
    <row r="1517" spans="1:2" x14ac:dyDescent="0.45">
      <c r="A1517" s="2" t="s">
        <v>4065</v>
      </c>
      <c r="B1517">
        <v>7617947</v>
      </c>
    </row>
    <row r="1518" spans="1:2" x14ac:dyDescent="0.45">
      <c r="A1518" s="2" t="s">
        <v>5567</v>
      </c>
      <c r="B1518">
        <v>7612840</v>
      </c>
    </row>
    <row r="1519" spans="1:2" x14ac:dyDescent="0.45">
      <c r="A1519" s="2" t="s">
        <v>4793</v>
      </c>
      <c r="B1519">
        <v>7592632</v>
      </c>
    </row>
    <row r="1520" spans="1:2" x14ac:dyDescent="0.45">
      <c r="A1520" s="2" t="s">
        <v>3609</v>
      </c>
      <c r="B1520">
        <v>7580895</v>
      </c>
    </row>
    <row r="1521" spans="1:2" x14ac:dyDescent="0.45">
      <c r="A1521" s="2" t="s">
        <v>4037</v>
      </c>
      <c r="B1521">
        <v>7568996</v>
      </c>
    </row>
    <row r="1522" spans="1:2" x14ac:dyDescent="0.45">
      <c r="A1522" s="2" t="s">
        <v>4533</v>
      </c>
      <c r="B1522">
        <v>7563179</v>
      </c>
    </row>
    <row r="1523" spans="1:2" x14ac:dyDescent="0.45">
      <c r="A1523" s="2" t="s">
        <v>4357</v>
      </c>
      <c r="B1523">
        <v>7553210</v>
      </c>
    </row>
    <row r="1524" spans="1:2" x14ac:dyDescent="0.45">
      <c r="A1524" s="2" t="s">
        <v>5391</v>
      </c>
      <c r="B1524">
        <v>7544812</v>
      </c>
    </row>
    <row r="1525" spans="1:2" x14ac:dyDescent="0.45">
      <c r="A1525" s="2" t="s">
        <v>2871</v>
      </c>
      <c r="B1525">
        <v>7515297</v>
      </c>
    </row>
    <row r="1526" spans="1:2" x14ac:dyDescent="0.45">
      <c r="A1526" s="2" t="s">
        <v>5044</v>
      </c>
      <c r="B1526">
        <v>7468807</v>
      </c>
    </row>
    <row r="1527" spans="1:2" x14ac:dyDescent="0.45">
      <c r="A1527" s="2" t="s">
        <v>4438</v>
      </c>
      <c r="B1527">
        <v>7452765</v>
      </c>
    </row>
    <row r="1528" spans="1:2" x14ac:dyDescent="0.45">
      <c r="A1528" s="2" t="s">
        <v>4413</v>
      </c>
      <c r="B1528">
        <v>7416109</v>
      </c>
    </row>
    <row r="1529" spans="1:2" x14ac:dyDescent="0.45">
      <c r="A1529" s="2" t="s">
        <v>4846</v>
      </c>
      <c r="B1529">
        <v>7397469</v>
      </c>
    </row>
    <row r="1530" spans="1:2" x14ac:dyDescent="0.45">
      <c r="A1530" s="2" t="s">
        <v>5261</v>
      </c>
      <c r="B1530">
        <v>7381787</v>
      </c>
    </row>
    <row r="1531" spans="1:2" x14ac:dyDescent="0.45">
      <c r="A1531" s="2" t="s">
        <v>4360</v>
      </c>
      <c r="B1531">
        <v>7368960</v>
      </c>
    </row>
    <row r="1532" spans="1:2" x14ac:dyDescent="0.45">
      <c r="A1532" s="2" t="s">
        <v>4604</v>
      </c>
      <c r="B1532">
        <v>7277055</v>
      </c>
    </row>
    <row r="1533" spans="1:2" x14ac:dyDescent="0.45">
      <c r="A1533" s="2" t="s">
        <v>3230</v>
      </c>
      <c r="B1533">
        <v>7236496</v>
      </c>
    </row>
    <row r="1534" spans="1:2" x14ac:dyDescent="0.45">
      <c r="A1534" s="2" t="s">
        <v>5419</v>
      </c>
      <c r="B1534">
        <v>7235293</v>
      </c>
    </row>
    <row r="1535" spans="1:2" x14ac:dyDescent="0.45">
      <c r="A1535" s="2" t="s">
        <v>5652</v>
      </c>
      <c r="B1535">
        <v>7235267</v>
      </c>
    </row>
    <row r="1536" spans="1:2" x14ac:dyDescent="0.45">
      <c r="A1536" s="2" t="s">
        <v>4280</v>
      </c>
      <c r="B1536">
        <v>7200000</v>
      </c>
    </row>
    <row r="1537" spans="1:2" x14ac:dyDescent="0.45">
      <c r="A1537" s="2" t="s">
        <v>5743</v>
      </c>
      <c r="B1537">
        <v>7200000</v>
      </c>
    </row>
    <row r="1538" spans="1:2" x14ac:dyDescent="0.45">
      <c r="A1538" s="2" t="s">
        <v>4965</v>
      </c>
      <c r="B1538">
        <v>7189039</v>
      </c>
    </row>
    <row r="1539" spans="1:2" x14ac:dyDescent="0.45">
      <c r="A1539" s="2" t="s">
        <v>3973</v>
      </c>
      <c r="B1539">
        <v>7168445</v>
      </c>
    </row>
    <row r="1540" spans="1:2" x14ac:dyDescent="0.45">
      <c r="A1540" s="2" t="s">
        <v>6195</v>
      </c>
      <c r="B1540">
        <v>7130611</v>
      </c>
    </row>
    <row r="1541" spans="1:2" x14ac:dyDescent="0.45">
      <c r="A1541" s="2" t="s">
        <v>4713</v>
      </c>
      <c r="B1541">
        <v>7096584</v>
      </c>
    </row>
    <row r="1542" spans="1:2" x14ac:dyDescent="0.45">
      <c r="A1542" s="2" t="s">
        <v>4305</v>
      </c>
      <c r="B1542">
        <v>7055248</v>
      </c>
    </row>
    <row r="1543" spans="1:2" x14ac:dyDescent="0.45">
      <c r="A1543" s="2" t="s">
        <v>4159</v>
      </c>
      <c r="B1543">
        <v>7036404</v>
      </c>
    </row>
    <row r="1544" spans="1:2" x14ac:dyDescent="0.45">
      <c r="A1544" s="2" t="s">
        <v>3742</v>
      </c>
      <c r="B1544">
        <v>7034272</v>
      </c>
    </row>
    <row r="1545" spans="1:2" x14ac:dyDescent="0.45">
      <c r="A1545" s="2" t="s">
        <v>5920</v>
      </c>
      <c r="B1545">
        <v>7017041</v>
      </c>
    </row>
    <row r="1546" spans="1:2" x14ac:dyDescent="0.45">
      <c r="A1546" s="2" t="s">
        <v>2754</v>
      </c>
      <c r="B1546">
        <v>7015224</v>
      </c>
    </row>
    <row r="1547" spans="1:2" x14ac:dyDescent="0.45">
      <c r="A1547" s="2" t="s">
        <v>4303</v>
      </c>
      <c r="B1547">
        <v>7003620</v>
      </c>
    </row>
    <row r="1548" spans="1:2" x14ac:dyDescent="0.45">
      <c r="A1548" s="2" t="s">
        <v>5563</v>
      </c>
      <c r="B1548">
        <v>7003141</v>
      </c>
    </row>
    <row r="1549" spans="1:2" x14ac:dyDescent="0.45">
      <c r="A1549" s="2" t="s">
        <v>6011</v>
      </c>
      <c r="B1549">
        <v>7003011</v>
      </c>
    </row>
    <row r="1550" spans="1:2" x14ac:dyDescent="0.45">
      <c r="A1550" s="2" t="s">
        <v>4239</v>
      </c>
      <c r="B1550">
        <v>6987757</v>
      </c>
    </row>
    <row r="1551" spans="1:2" x14ac:dyDescent="0.45">
      <c r="A1551" s="2" t="s">
        <v>6297</v>
      </c>
      <c r="B1551">
        <v>6962502</v>
      </c>
    </row>
    <row r="1552" spans="1:2" x14ac:dyDescent="0.45">
      <c r="A1552" s="2" t="s">
        <v>3910</v>
      </c>
      <c r="B1552">
        <v>6954997</v>
      </c>
    </row>
    <row r="1553" spans="1:2" x14ac:dyDescent="0.45">
      <c r="A1553" s="2" t="s">
        <v>5470</v>
      </c>
      <c r="B1553">
        <v>6879556</v>
      </c>
    </row>
    <row r="1554" spans="1:2" x14ac:dyDescent="0.45">
      <c r="A1554" s="2" t="s">
        <v>5593</v>
      </c>
      <c r="B1554">
        <v>6876974</v>
      </c>
    </row>
    <row r="1555" spans="1:2" x14ac:dyDescent="0.45">
      <c r="A1555" s="2" t="s">
        <v>5612</v>
      </c>
      <c r="B1555">
        <v>6867101</v>
      </c>
    </row>
    <row r="1556" spans="1:2" x14ac:dyDescent="0.45">
      <c r="A1556" s="2" t="s">
        <v>5873</v>
      </c>
      <c r="B1556">
        <v>6805534</v>
      </c>
    </row>
    <row r="1557" spans="1:2" x14ac:dyDescent="0.45">
      <c r="A1557" s="2" t="s">
        <v>5311</v>
      </c>
      <c r="B1557">
        <v>6800000</v>
      </c>
    </row>
    <row r="1558" spans="1:2" x14ac:dyDescent="0.45">
      <c r="A1558" s="2" t="s">
        <v>5653</v>
      </c>
      <c r="B1558">
        <v>6793213</v>
      </c>
    </row>
    <row r="1559" spans="1:2" x14ac:dyDescent="0.45">
      <c r="A1559" s="2" t="s">
        <v>4717</v>
      </c>
      <c r="B1559">
        <v>6753840</v>
      </c>
    </row>
    <row r="1560" spans="1:2" x14ac:dyDescent="0.45">
      <c r="A1560" s="2" t="s">
        <v>3277</v>
      </c>
      <c r="B1560">
        <v>6734992</v>
      </c>
    </row>
    <row r="1561" spans="1:2" x14ac:dyDescent="0.45">
      <c r="A1561" s="2" t="s">
        <v>3503</v>
      </c>
      <c r="B1561">
        <v>6724080</v>
      </c>
    </row>
    <row r="1562" spans="1:2" x14ac:dyDescent="0.45">
      <c r="A1562" s="2" t="s">
        <v>5746</v>
      </c>
      <c r="B1562">
        <v>6675178</v>
      </c>
    </row>
    <row r="1563" spans="1:2" x14ac:dyDescent="0.45">
      <c r="A1563" s="2" t="s">
        <v>5442</v>
      </c>
      <c r="B1563">
        <v>6671475</v>
      </c>
    </row>
    <row r="1564" spans="1:2" x14ac:dyDescent="0.45">
      <c r="A1564" s="2" t="s">
        <v>6214</v>
      </c>
      <c r="B1564">
        <v>6598492</v>
      </c>
    </row>
    <row r="1565" spans="1:2" x14ac:dyDescent="0.45">
      <c r="A1565" s="2" t="s">
        <v>5191</v>
      </c>
      <c r="B1565">
        <v>6595716</v>
      </c>
    </row>
    <row r="1566" spans="1:2" x14ac:dyDescent="0.45">
      <c r="A1566" s="2" t="s">
        <v>6300</v>
      </c>
      <c r="B1566">
        <v>6546368</v>
      </c>
    </row>
    <row r="1567" spans="1:2" x14ac:dyDescent="0.45">
      <c r="A1567" s="2" t="s">
        <v>4000</v>
      </c>
      <c r="B1567">
        <v>6532308</v>
      </c>
    </row>
    <row r="1568" spans="1:2" x14ac:dyDescent="0.45">
      <c r="A1568" s="2" t="s">
        <v>4358</v>
      </c>
      <c r="B1568">
        <v>6526393</v>
      </c>
    </row>
    <row r="1569" spans="1:2" x14ac:dyDescent="0.45">
      <c r="A1569" s="2" t="s">
        <v>5824</v>
      </c>
      <c r="B1569">
        <v>6515579</v>
      </c>
    </row>
    <row r="1570" spans="1:2" x14ac:dyDescent="0.45">
      <c r="A1570" s="2" t="s">
        <v>4609</v>
      </c>
      <c r="B1570">
        <v>6415649</v>
      </c>
    </row>
    <row r="1571" spans="1:2" x14ac:dyDescent="0.45">
      <c r="A1571" s="2" t="s">
        <v>4972</v>
      </c>
      <c r="B1571">
        <v>6383298</v>
      </c>
    </row>
    <row r="1572" spans="1:2" x14ac:dyDescent="0.45">
      <c r="A1572" s="2" t="s">
        <v>5955</v>
      </c>
      <c r="B1572">
        <v>6354736</v>
      </c>
    </row>
    <row r="1573" spans="1:2" x14ac:dyDescent="0.45">
      <c r="A1573" s="2" t="s">
        <v>3688</v>
      </c>
      <c r="B1573">
        <v>6280507</v>
      </c>
    </row>
    <row r="1574" spans="1:2" x14ac:dyDescent="0.45">
      <c r="A1574" s="2" t="s">
        <v>5059</v>
      </c>
      <c r="B1574">
        <v>6246959</v>
      </c>
    </row>
    <row r="1575" spans="1:2" x14ac:dyDescent="0.45">
      <c r="A1575" s="2" t="s">
        <v>5887</v>
      </c>
      <c r="B1575">
        <v>6201559</v>
      </c>
    </row>
    <row r="1576" spans="1:2" x14ac:dyDescent="0.45">
      <c r="A1576" s="2" t="s">
        <v>5332</v>
      </c>
      <c r="B1576">
        <v>6153600</v>
      </c>
    </row>
    <row r="1577" spans="1:2" x14ac:dyDescent="0.45">
      <c r="A1577" s="2" t="s">
        <v>5825</v>
      </c>
      <c r="B1577">
        <v>6097096</v>
      </c>
    </row>
    <row r="1578" spans="1:2" x14ac:dyDescent="0.45">
      <c r="A1578" s="2" t="s">
        <v>5333</v>
      </c>
      <c r="B1578">
        <v>6033556</v>
      </c>
    </row>
    <row r="1579" spans="1:2" x14ac:dyDescent="0.45">
      <c r="A1579" s="2" t="s">
        <v>6127</v>
      </c>
      <c r="B1579">
        <v>6022940</v>
      </c>
    </row>
    <row r="1580" spans="1:2" x14ac:dyDescent="0.45">
      <c r="A1580" s="2" t="s">
        <v>3859</v>
      </c>
      <c r="B1580">
        <v>6019483</v>
      </c>
    </row>
    <row r="1581" spans="1:2" x14ac:dyDescent="0.45">
      <c r="A1581" s="2" t="s">
        <v>3741</v>
      </c>
      <c r="B1581">
        <v>6012734</v>
      </c>
    </row>
    <row r="1582" spans="1:2" x14ac:dyDescent="0.45">
      <c r="A1582" s="2" t="s">
        <v>4610</v>
      </c>
      <c r="B1582">
        <v>6003149</v>
      </c>
    </row>
    <row r="1583" spans="1:2" x14ac:dyDescent="0.45">
      <c r="A1583" s="2" t="s">
        <v>4966</v>
      </c>
      <c r="B1583">
        <v>5998709</v>
      </c>
    </row>
    <row r="1584" spans="1:2" x14ac:dyDescent="0.45">
      <c r="A1584" s="2" t="s">
        <v>4762</v>
      </c>
      <c r="B1584">
        <v>5993605</v>
      </c>
    </row>
    <row r="1585" spans="1:2" x14ac:dyDescent="0.45">
      <c r="A1585" s="2" t="s">
        <v>4796</v>
      </c>
      <c r="B1585">
        <v>5972900</v>
      </c>
    </row>
    <row r="1586" spans="1:2" x14ac:dyDescent="0.45">
      <c r="A1586" s="2" t="s">
        <v>5874</v>
      </c>
      <c r="B1586">
        <v>5949219</v>
      </c>
    </row>
    <row r="1587" spans="1:2" x14ac:dyDescent="0.45">
      <c r="A1587" s="2" t="s">
        <v>4120</v>
      </c>
      <c r="B1587">
        <v>5927406</v>
      </c>
    </row>
    <row r="1588" spans="1:2" x14ac:dyDescent="0.45">
      <c r="A1588" s="2" t="s">
        <v>4317</v>
      </c>
      <c r="B1588">
        <v>5920167</v>
      </c>
    </row>
    <row r="1589" spans="1:2" x14ac:dyDescent="0.45">
      <c r="A1589" s="2" t="s">
        <v>6072</v>
      </c>
      <c r="B1589">
        <v>5917210</v>
      </c>
    </row>
    <row r="1590" spans="1:2" x14ac:dyDescent="0.45">
      <c r="A1590" s="2" t="s">
        <v>4024</v>
      </c>
      <c r="B1590">
        <v>5911876</v>
      </c>
    </row>
    <row r="1591" spans="1:2" x14ac:dyDescent="0.45">
      <c r="A1591" s="2" t="s">
        <v>6073</v>
      </c>
      <c r="B1591">
        <v>5862100</v>
      </c>
    </row>
    <row r="1592" spans="1:2" x14ac:dyDescent="0.45">
      <c r="A1592" s="2" t="s">
        <v>3743</v>
      </c>
      <c r="B1592">
        <v>5856732</v>
      </c>
    </row>
    <row r="1593" spans="1:2" x14ac:dyDescent="0.45">
      <c r="A1593" s="2" t="s">
        <v>2820</v>
      </c>
      <c r="B1593">
        <v>5802596</v>
      </c>
    </row>
    <row r="1594" spans="1:2" x14ac:dyDescent="0.45">
      <c r="A1594" s="2" t="s">
        <v>4967</v>
      </c>
      <c r="B1594">
        <v>5801344</v>
      </c>
    </row>
    <row r="1595" spans="1:2" x14ac:dyDescent="0.45">
      <c r="A1595" s="2" t="s">
        <v>5654</v>
      </c>
      <c r="B1595">
        <v>5797927</v>
      </c>
    </row>
    <row r="1596" spans="1:2" x14ac:dyDescent="0.45">
      <c r="A1596" s="2" t="s">
        <v>5440</v>
      </c>
      <c r="B1596">
        <v>5773825</v>
      </c>
    </row>
    <row r="1597" spans="1:2" x14ac:dyDescent="0.45">
      <c r="A1597" s="2" t="s">
        <v>3587</v>
      </c>
      <c r="B1597">
        <v>5740078</v>
      </c>
    </row>
    <row r="1598" spans="1:2" x14ac:dyDescent="0.45">
      <c r="A1598" s="2" t="s">
        <v>4824</v>
      </c>
      <c r="B1598">
        <v>5734486</v>
      </c>
    </row>
    <row r="1599" spans="1:2" x14ac:dyDescent="0.45">
      <c r="A1599" s="2" t="s">
        <v>3912</v>
      </c>
      <c r="B1599">
        <v>5687294</v>
      </c>
    </row>
    <row r="1600" spans="1:2" x14ac:dyDescent="0.45">
      <c r="A1600" s="2" t="s">
        <v>3492</v>
      </c>
      <c r="B1600">
        <v>5682070</v>
      </c>
    </row>
    <row r="1601" spans="1:2" x14ac:dyDescent="0.45">
      <c r="A1601" s="2" t="s">
        <v>4608</v>
      </c>
      <c r="B1601">
        <v>5677801</v>
      </c>
    </row>
    <row r="1602" spans="1:2" x14ac:dyDescent="0.45">
      <c r="A1602" s="2" t="s">
        <v>5274</v>
      </c>
      <c r="B1602">
        <v>5667084</v>
      </c>
    </row>
    <row r="1603" spans="1:2" x14ac:dyDescent="0.45">
      <c r="A1603" s="2" t="s">
        <v>3610</v>
      </c>
      <c r="B1603">
        <v>5648679</v>
      </c>
    </row>
    <row r="1604" spans="1:2" x14ac:dyDescent="0.45">
      <c r="A1604" s="2" t="s">
        <v>5193</v>
      </c>
      <c r="B1604">
        <v>5613460</v>
      </c>
    </row>
    <row r="1605" spans="1:2" x14ac:dyDescent="0.45">
      <c r="A1605" s="2" t="s">
        <v>4611</v>
      </c>
      <c r="B1605">
        <v>5584685</v>
      </c>
    </row>
    <row r="1606" spans="1:2" x14ac:dyDescent="0.45">
      <c r="A1606" s="2" t="s">
        <v>5564</v>
      </c>
      <c r="B1606">
        <v>5583510</v>
      </c>
    </row>
    <row r="1607" spans="1:2" x14ac:dyDescent="0.45">
      <c r="A1607" s="2" t="s">
        <v>4969</v>
      </c>
      <c r="B1607">
        <v>5566327</v>
      </c>
    </row>
    <row r="1608" spans="1:2" x14ac:dyDescent="0.45">
      <c r="A1608" s="2" t="s">
        <v>4121</v>
      </c>
      <c r="B1608">
        <v>5565975</v>
      </c>
    </row>
    <row r="1609" spans="1:2" x14ac:dyDescent="0.45">
      <c r="A1609" s="2" t="s">
        <v>3745</v>
      </c>
      <c r="B1609">
        <v>5500797</v>
      </c>
    </row>
    <row r="1610" spans="1:2" x14ac:dyDescent="0.45">
      <c r="A1610" s="2" t="s">
        <v>3460</v>
      </c>
      <c r="B1610">
        <v>5473600</v>
      </c>
    </row>
    <row r="1611" spans="1:2" x14ac:dyDescent="0.45">
      <c r="A1611" s="2" t="s">
        <v>5659</v>
      </c>
      <c r="B1611">
        <v>5434867</v>
      </c>
    </row>
    <row r="1612" spans="1:2" x14ac:dyDescent="0.45">
      <c r="A1612" s="2" t="s">
        <v>4913</v>
      </c>
      <c r="B1612">
        <v>5433940</v>
      </c>
    </row>
    <row r="1613" spans="1:2" x14ac:dyDescent="0.45">
      <c r="A1613" s="2" t="s">
        <v>5776</v>
      </c>
      <c r="B1613">
        <v>5429707</v>
      </c>
    </row>
    <row r="1614" spans="1:2" x14ac:dyDescent="0.45">
      <c r="A1614" s="2" t="s">
        <v>6025</v>
      </c>
      <c r="B1614">
        <v>5369373</v>
      </c>
    </row>
    <row r="1615" spans="1:2" x14ac:dyDescent="0.45">
      <c r="A1615" s="2" t="s">
        <v>3882</v>
      </c>
      <c r="B1615">
        <v>5334024</v>
      </c>
    </row>
    <row r="1616" spans="1:2" x14ac:dyDescent="0.45">
      <c r="A1616" s="2" t="s">
        <v>5194</v>
      </c>
      <c r="B1616">
        <v>5292381</v>
      </c>
    </row>
    <row r="1617" spans="1:2" x14ac:dyDescent="0.45">
      <c r="A1617" s="2" t="s">
        <v>4122</v>
      </c>
      <c r="B1617">
        <v>5266619</v>
      </c>
    </row>
    <row r="1618" spans="1:2" x14ac:dyDescent="0.45">
      <c r="A1618" s="2" t="s">
        <v>6220</v>
      </c>
      <c r="B1618">
        <v>5239376</v>
      </c>
    </row>
    <row r="1619" spans="1:2" x14ac:dyDescent="0.45">
      <c r="A1619" s="2" t="s">
        <v>4422</v>
      </c>
      <c r="B1619">
        <v>5222640</v>
      </c>
    </row>
    <row r="1620" spans="1:2" x14ac:dyDescent="0.45">
      <c r="A1620" s="2" t="s">
        <v>4970</v>
      </c>
      <c r="B1620">
        <v>5218921</v>
      </c>
    </row>
    <row r="1621" spans="1:2" x14ac:dyDescent="0.45">
      <c r="A1621" s="2" t="s">
        <v>6311</v>
      </c>
      <c r="B1621">
        <v>5128617</v>
      </c>
    </row>
    <row r="1622" spans="1:2" x14ac:dyDescent="0.45">
      <c r="A1622" s="2" t="s">
        <v>5922</v>
      </c>
      <c r="B1622">
        <v>5114507</v>
      </c>
    </row>
    <row r="1623" spans="1:2" x14ac:dyDescent="0.45">
      <c r="A1623" s="2" t="s">
        <v>5534</v>
      </c>
      <c r="B1623">
        <v>5110552</v>
      </c>
    </row>
    <row r="1624" spans="1:2" x14ac:dyDescent="0.45">
      <c r="A1624" s="2" t="s">
        <v>2580</v>
      </c>
      <c r="B1624">
        <v>5108370</v>
      </c>
    </row>
    <row r="1625" spans="1:2" x14ac:dyDescent="0.45">
      <c r="A1625" s="2" t="s">
        <v>4616</v>
      </c>
      <c r="B1625">
        <v>5077977</v>
      </c>
    </row>
    <row r="1626" spans="1:2" x14ac:dyDescent="0.45">
      <c r="A1626" s="2" t="s">
        <v>5895</v>
      </c>
      <c r="B1626">
        <v>5043880</v>
      </c>
    </row>
    <row r="1627" spans="1:2" x14ac:dyDescent="0.45">
      <c r="A1627" s="2" t="s">
        <v>5156</v>
      </c>
      <c r="B1627">
        <v>5016190</v>
      </c>
    </row>
    <row r="1628" spans="1:2" x14ac:dyDescent="0.45">
      <c r="A1628" s="2" t="s">
        <v>4359</v>
      </c>
      <c r="B1628">
        <v>5012990</v>
      </c>
    </row>
    <row r="1629" spans="1:2" x14ac:dyDescent="0.45">
      <c r="A1629" s="2" t="s">
        <v>5126</v>
      </c>
      <c r="B1629">
        <v>5004225</v>
      </c>
    </row>
    <row r="1630" spans="1:2" x14ac:dyDescent="0.45">
      <c r="A1630" s="2" t="s">
        <v>4211</v>
      </c>
      <c r="B1630">
        <v>5000377</v>
      </c>
    </row>
    <row r="1631" spans="1:2" x14ac:dyDescent="0.45">
      <c r="A1631" s="2" t="s">
        <v>3491</v>
      </c>
      <c r="B1631">
        <v>4997476</v>
      </c>
    </row>
    <row r="1632" spans="1:2" x14ac:dyDescent="0.45">
      <c r="A1632" s="2" t="s">
        <v>6136</v>
      </c>
      <c r="B1632">
        <v>4997134</v>
      </c>
    </row>
    <row r="1633" spans="1:2" x14ac:dyDescent="0.45">
      <c r="A1633" s="2" t="s">
        <v>2790</v>
      </c>
      <c r="B1633">
        <v>4976634</v>
      </c>
    </row>
    <row r="1634" spans="1:2" x14ac:dyDescent="0.45">
      <c r="A1634" s="2" t="s">
        <v>4765</v>
      </c>
      <c r="B1634">
        <v>4927390</v>
      </c>
    </row>
    <row r="1635" spans="1:2" x14ac:dyDescent="0.45">
      <c r="A1635" s="2" t="s">
        <v>6110</v>
      </c>
      <c r="B1635">
        <v>4900000</v>
      </c>
    </row>
    <row r="1636" spans="1:2" x14ac:dyDescent="0.45">
      <c r="A1636" s="2" t="s">
        <v>5923</v>
      </c>
      <c r="B1636">
        <v>4888703</v>
      </c>
    </row>
    <row r="1637" spans="1:2" x14ac:dyDescent="0.45">
      <c r="A1637" s="2" t="s">
        <v>3432</v>
      </c>
      <c r="B1637">
        <v>4886369</v>
      </c>
    </row>
    <row r="1638" spans="1:2" x14ac:dyDescent="0.45">
      <c r="A1638" s="2" t="s">
        <v>4441</v>
      </c>
      <c r="B1638">
        <v>4871190</v>
      </c>
    </row>
    <row r="1639" spans="1:2" x14ac:dyDescent="0.45">
      <c r="A1639" s="2" t="s">
        <v>4562</v>
      </c>
      <c r="B1639">
        <v>4848292</v>
      </c>
    </row>
    <row r="1640" spans="1:2" x14ac:dyDescent="0.45">
      <c r="A1640" s="2" t="s">
        <v>5893</v>
      </c>
      <c r="B1640">
        <v>4808247</v>
      </c>
    </row>
    <row r="1641" spans="1:2" x14ac:dyDescent="0.45">
      <c r="A1641" s="2" t="s">
        <v>3657</v>
      </c>
      <c r="B1641">
        <v>4806295</v>
      </c>
    </row>
    <row r="1642" spans="1:2" x14ac:dyDescent="0.45">
      <c r="A1642" s="2" t="s">
        <v>6283</v>
      </c>
      <c r="B1642">
        <v>4790000</v>
      </c>
    </row>
    <row r="1643" spans="1:2" x14ac:dyDescent="0.45">
      <c r="A1643" s="2" t="s">
        <v>6191</v>
      </c>
      <c r="B1643">
        <v>4768918</v>
      </c>
    </row>
    <row r="1644" spans="1:2" x14ac:dyDescent="0.45">
      <c r="A1644" s="2" t="s">
        <v>4246</v>
      </c>
      <c r="B1644">
        <v>4768374</v>
      </c>
    </row>
    <row r="1645" spans="1:2" x14ac:dyDescent="0.45">
      <c r="A1645" s="2" t="s">
        <v>5129</v>
      </c>
      <c r="B1645">
        <v>4738570</v>
      </c>
    </row>
    <row r="1646" spans="1:2" x14ac:dyDescent="0.45">
      <c r="A1646" s="2" t="s">
        <v>4026</v>
      </c>
      <c r="B1646">
        <v>4733909</v>
      </c>
    </row>
    <row r="1647" spans="1:2" x14ac:dyDescent="0.45">
      <c r="A1647" s="2" t="s">
        <v>6017</v>
      </c>
      <c r="B1647">
        <v>4719300</v>
      </c>
    </row>
    <row r="1648" spans="1:2" x14ac:dyDescent="0.45">
      <c r="A1648" s="2" t="s">
        <v>4123</v>
      </c>
      <c r="B1648">
        <v>4703228</v>
      </c>
    </row>
    <row r="1649" spans="1:2" x14ac:dyDescent="0.45">
      <c r="A1649" s="2" t="s">
        <v>3911</v>
      </c>
      <c r="B1649">
        <v>4692139</v>
      </c>
    </row>
    <row r="1650" spans="1:2" x14ac:dyDescent="0.45">
      <c r="A1650" s="2" t="s">
        <v>4294</v>
      </c>
      <c r="B1650">
        <v>4659817</v>
      </c>
    </row>
    <row r="1651" spans="1:2" x14ac:dyDescent="0.45">
      <c r="A1651" s="2" t="s">
        <v>5747</v>
      </c>
      <c r="B1651">
        <v>4658370</v>
      </c>
    </row>
    <row r="1652" spans="1:2" x14ac:dyDescent="0.45">
      <c r="A1652" s="2" t="s">
        <v>5748</v>
      </c>
      <c r="B1652">
        <v>4628751</v>
      </c>
    </row>
    <row r="1653" spans="1:2" x14ac:dyDescent="0.45">
      <c r="A1653" s="2" t="s">
        <v>4869</v>
      </c>
      <c r="B1653">
        <v>4627372</v>
      </c>
    </row>
    <row r="1654" spans="1:2" x14ac:dyDescent="0.45">
      <c r="A1654" s="2" t="s">
        <v>4172</v>
      </c>
      <c r="B1654">
        <v>4604054</v>
      </c>
    </row>
    <row r="1655" spans="1:2" x14ac:dyDescent="0.45">
      <c r="A1655" s="2" t="s">
        <v>5076</v>
      </c>
      <c r="B1655">
        <v>4535191</v>
      </c>
    </row>
    <row r="1656" spans="1:2" x14ac:dyDescent="0.45">
      <c r="A1656" s="2" t="s">
        <v>6019</v>
      </c>
      <c r="B1656">
        <v>4531491</v>
      </c>
    </row>
    <row r="1657" spans="1:2" x14ac:dyDescent="0.45">
      <c r="A1657" s="2" t="s">
        <v>5342</v>
      </c>
      <c r="B1657">
        <v>4479776</v>
      </c>
    </row>
    <row r="1658" spans="1:2" x14ac:dyDescent="0.45">
      <c r="A1658" s="2" t="s">
        <v>4767</v>
      </c>
      <c r="B1658">
        <v>4452209</v>
      </c>
    </row>
    <row r="1659" spans="1:2" x14ac:dyDescent="0.45">
      <c r="A1659" s="2" t="s">
        <v>4530</v>
      </c>
      <c r="B1659">
        <v>4440119</v>
      </c>
    </row>
    <row r="1660" spans="1:2" x14ac:dyDescent="0.45">
      <c r="A1660" s="2" t="s">
        <v>5974</v>
      </c>
      <c r="B1660">
        <v>4351969</v>
      </c>
    </row>
    <row r="1661" spans="1:2" x14ac:dyDescent="0.45">
      <c r="A1661" s="2" t="s">
        <v>4467</v>
      </c>
      <c r="B1661">
        <v>4338033</v>
      </c>
    </row>
    <row r="1662" spans="1:2" x14ac:dyDescent="0.45">
      <c r="A1662" s="2" t="s">
        <v>3116</v>
      </c>
      <c r="B1662">
        <v>4329966</v>
      </c>
    </row>
    <row r="1663" spans="1:2" x14ac:dyDescent="0.45">
      <c r="A1663" s="2" t="s">
        <v>6286</v>
      </c>
      <c r="B1663">
        <v>4305922</v>
      </c>
    </row>
    <row r="1664" spans="1:2" x14ac:dyDescent="0.45">
      <c r="A1664" s="2" t="s">
        <v>5195</v>
      </c>
      <c r="B1664">
        <v>4300302</v>
      </c>
    </row>
    <row r="1665" spans="1:2" x14ac:dyDescent="0.45">
      <c r="A1665" s="2" t="s">
        <v>4541</v>
      </c>
      <c r="B1665">
        <v>4296447</v>
      </c>
    </row>
    <row r="1666" spans="1:2" x14ac:dyDescent="0.45">
      <c r="A1666" s="2" t="s">
        <v>5924</v>
      </c>
      <c r="B1666">
        <v>4282851</v>
      </c>
    </row>
    <row r="1667" spans="1:2" x14ac:dyDescent="0.45">
      <c r="A1667" s="2" t="s">
        <v>5892</v>
      </c>
      <c r="B1667">
        <v>4263397</v>
      </c>
    </row>
    <row r="1668" spans="1:2" x14ac:dyDescent="0.45">
      <c r="A1668" s="2" t="s">
        <v>4362</v>
      </c>
      <c r="B1668">
        <v>4247405</v>
      </c>
    </row>
    <row r="1669" spans="1:2" x14ac:dyDescent="0.45">
      <c r="A1669" s="2" t="s">
        <v>5858</v>
      </c>
      <c r="B1669">
        <v>4231215</v>
      </c>
    </row>
    <row r="1670" spans="1:2" x14ac:dyDescent="0.45">
      <c r="A1670" s="2" t="s">
        <v>5711</v>
      </c>
      <c r="B1670">
        <v>4203192</v>
      </c>
    </row>
    <row r="1671" spans="1:2" x14ac:dyDescent="0.45">
      <c r="A1671" s="2" t="s">
        <v>3048</v>
      </c>
      <c r="B1671">
        <v>4185387</v>
      </c>
    </row>
    <row r="1672" spans="1:2" x14ac:dyDescent="0.45">
      <c r="A1672" s="2" t="s">
        <v>4968</v>
      </c>
      <c r="B1672">
        <v>4158074</v>
      </c>
    </row>
    <row r="1673" spans="1:2" x14ac:dyDescent="0.45">
      <c r="A1673" s="2" t="s">
        <v>4563</v>
      </c>
      <c r="B1673">
        <v>4104113</v>
      </c>
    </row>
    <row r="1674" spans="1:2" x14ac:dyDescent="0.45">
      <c r="A1674" s="2" t="s">
        <v>5921</v>
      </c>
      <c r="B1674">
        <v>4059537</v>
      </c>
    </row>
    <row r="1675" spans="1:2" x14ac:dyDescent="0.45">
      <c r="A1675" s="2" t="s">
        <v>5517</v>
      </c>
      <c r="B1675">
        <v>4055108</v>
      </c>
    </row>
    <row r="1676" spans="1:2" x14ac:dyDescent="0.45">
      <c r="A1676" s="2" t="s">
        <v>6037</v>
      </c>
      <c r="B1676">
        <v>4026908</v>
      </c>
    </row>
    <row r="1677" spans="1:2" x14ac:dyDescent="0.45">
      <c r="A1677" s="2" t="s">
        <v>3914</v>
      </c>
      <c r="B1677">
        <v>4026186</v>
      </c>
    </row>
    <row r="1678" spans="1:2" x14ac:dyDescent="0.45">
      <c r="A1678" s="2" t="s">
        <v>3827</v>
      </c>
      <c r="B1678">
        <v>3997790</v>
      </c>
    </row>
    <row r="1679" spans="1:2" x14ac:dyDescent="0.45">
      <c r="A1679" s="2" t="s">
        <v>3354</v>
      </c>
      <c r="B1679">
        <v>3984028</v>
      </c>
    </row>
    <row r="1680" spans="1:2" x14ac:dyDescent="0.45">
      <c r="A1680" s="2" t="s">
        <v>6184</v>
      </c>
      <c r="B1680">
        <v>3971000</v>
      </c>
    </row>
    <row r="1681" spans="1:2" x14ac:dyDescent="0.45">
      <c r="A1681" s="2" t="s">
        <v>6139</v>
      </c>
      <c r="B1681">
        <v>3946250</v>
      </c>
    </row>
    <row r="1682" spans="1:2" x14ac:dyDescent="0.45">
      <c r="A1682" s="2" t="s">
        <v>6267</v>
      </c>
      <c r="B1682">
        <v>3936931</v>
      </c>
    </row>
    <row r="1683" spans="1:2" x14ac:dyDescent="0.45">
      <c r="A1683" s="2" t="s">
        <v>6051</v>
      </c>
      <c r="B1683">
        <v>3909616</v>
      </c>
    </row>
    <row r="1684" spans="1:2" x14ac:dyDescent="0.45">
      <c r="A1684" s="2" t="s">
        <v>5969</v>
      </c>
      <c r="B1684">
        <v>3901336</v>
      </c>
    </row>
    <row r="1685" spans="1:2" x14ac:dyDescent="0.45">
      <c r="A1685" s="2" t="s">
        <v>4500</v>
      </c>
      <c r="B1685">
        <v>3842000</v>
      </c>
    </row>
    <row r="1686" spans="1:2" x14ac:dyDescent="0.45">
      <c r="A1686" s="2" t="s">
        <v>4384</v>
      </c>
      <c r="B1686">
        <v>3831145</v>
      </c>
    </row>
    <row r="1687" spans="1:2" x14ac:dyDescent="0.45">
      <c r="A1687" s="2" t="s">
        <v>5826</v>
      </c>
      <c r="B1687">
        <v>3825820</v>
      </c>
    </row>
    <row r="1688" spans="1:2" x14ac:dyDescent="0.45">
      <c r="A1688" s="2" t="s">
        <v>5684</v>
      </c>
      <c r="B1688">
        <v>3821335</v>
      </c>
    </row>
    <row r="1689" spans="1:2" x14ac:dyDescent="0.45">
      <c r="A1689" s="2" t="s">
        <v>5749</v>
      </c>
      <c r="B1689">
        <v>3786715</v>
      </c>
    </row>
    <row r="1690" spans="1:2" x14ac:dyDescent="0.45">
      <c r="A1690" s="2" t="s">
        <v>5886</v>
      </c>
      <c r="B1690">
        <v>3767324</v>
      </c>
    </row>
    <row r="1691" spans="1:2" x14ac:dyDescent="0.45">
      <c r="A1691" s="2" t="s">
        <v>5888</v>
      </c>
      <c r="B1691">
        <v>3759147</v>
      </c>
    </row>
    <row r="1692" spans="1:2" x14ac:dyDescent="0.45">
      <c r="A1692" s="2" t="s">
        <v>3451</v>
      </c>
      <c r="B1692">
        <v>3746915</v>
      </c>
    </row>
    <row r="1693" spans="1:2" x14ac:dyDescent="0.45">
      <c r="A1693" s="2" t="s">
        <v>2895</v>
      </c>
      <c r="B1693">
        <v>3738726</v>
      </c>
    </row>
    <row r="1694" spans="1:2" x14ac:dyDescent="0.45">
      <c r="A1694" s="2" t="s">
        <v>6256</v>
      </c>
      <c r="B1694">
        <v>3650000</v>
      </c>
    </row>
    <row r="1695" spans="1:2" x14ac:dyDescent="0.45">
      <c r="A1695" s="2" t="s">
        <v>5613</v>
      </c>
      <c r="B1695">
        <v>3649779</v>
      </c>
    </row>
    <row r="1696" spans="1:2" x14ac:dyDescent="0.45">
      <c r="A1696" s="2" t="s">
        <v>2693</v>
      </c>
      <c r="B1696">
        <v>3629485</v>
      </c>
    </row>
    <row r="1697" spans="1:2" x14ac:dyDescent="0.45">
      <c r="A1697" s="2" t="s">
        <v>5286</v>
      </c>
      <c r="B1697">
        <v>3614488</v>
      </c>
    </row>
    <row r="1698" spans="1:2" x14ac:dyDescent="0.45">
      <c r="A1698" s="2" t="s">
        <v>4215</v>
      </c>
      <c r="B1698">
        <v>3600000</v>
      </c>
    </row>
    <row r="1699" spans="1:2" x14ac:dyDescent="0.45">
      <c r="A1699" s="2" t="s">
        <v>3108</v>
      </c>
      <c r="B1699">
        <v>3600000</v>
      </c>
    </row>
    <row r="1700" spans="1:2" x14ac:dyDescent="0.45">
      <c r="A1700" s="2" t="s">
        <v>5120</v>
      </c>
      <c r="B1700">
        <v>3574731</v>
      </c>
    </row>
    <row r="1701" spans="1:2" x14ac:dyDescent="0.45">
      <c r="A1701" s="2" t="s">
        <v>6268</v>
      </c>
      <c r="B1701">
        <v>3549339</v>
      </c>
    </row>
    <row r="1702" spans="1:2" x14ac:dyDescent="0.45">
      <c r="A1702" s="2" t="s">
        <v>5905</v>
      </c>
      <c r="B1702">
        <v>3517198</v>
      </c>
    </row>
    <row r="1703" spans="1:2" x14ac:dyDescent="0.45">
      <c r="A1703" s="2" t="s">
        <v>3585</v>
      </c>
      <c r="B1703">
        <v>3472213</v>
      </c>
    </row>
    <row r="1704" spans="1:2" x14ac:dyDescent="0.45">
      <c r="A1704" s="2" t="s">
        <v>3989</v>
      </c>
      <c r="B1704">
        <v>3432299</v>
      </c>
    </row>
    <row r="1705" spans="1:2" x14ac:dyDescent="0.45">
      <c r="A1705" s="2" t="s">
        <v>3387</v>
      </c>
      <c r="B1705">
        <v>3422650</v>
      </c>
    </row>
    <row r="1706" spans="1:2" x14ac:dyDescent="0.45">
      <c r="A1706" s="2" t="s">
        <v>4621</v>
      </c>
      <c r="B1706">
        <v>3393765</v>
      </c>
    </row>
    <row r="1707" spans="1:2" x14ac:dyDescent="0.45">
      <c r="A1707" s="2" t="s">
        <v>6018</v>
      </c>
      <c r="B1707">
        <v>3383834</v>
      </c>
    </row>
    <row r="1708" spans="1:2" x14ac:dyDescent="0.45">
      <c r="A1708" s="2" t="s">
        <v>4909</v>
      </c>
      <c r="B1708">
        <v>3352454</v>
      </c>
    </row>
    <row r="1709" spans="1:2" x14ac:dyDescent="0.45">
      <c r="A1709" s="2" t="s">
        <v>4364</v>
      </c>
      <c r="B1709">
        <v>3341469</v>
      </c>
    </row>
    <row r="1710" spans="1:2" x14ac:dyDescent="0.45">
      <c r="A1710" s="2" t="s">
        <v>5985</v>
      </c>
      <c r="B1710">
        <v>3331103</v>
      </c>
    </row>
    <row r="1711" spans="1:2" x14ac:dyDescent="0.45">
      <c r="A1711" s="2" t="s">
        <v>2824</v>
      </c>
      <c r="B1711">
        <v>3330342</v>
      </c>
    </row>
    <row r="1712" spans="1:2" x14ac:dyDescent="0.45">
      <c r="A1712" s="2" t="s">
        <v>5786</v>
      </c>
      <c r="B1712">
        <v>3325872</v>
      </c>
    </row>
    <row r="1713" spans="1:2" x14ac:dyDescent="0.45">
      <c r="A1713" s="2" t="s">
        <v>6287</v>
      </c>
      <c r="B1713">
        <v>3300000</v>
      </c>
    </row>
    <row r="1714" spans="1:2" x14ac:dyDescent="0.45">
      <c r="A1714" s="2" t="s">
        <v>5199</v>
      </c>
      <c r="B1714">
        <v>3294553</v>
      </c>
    </row>
    <row r="1715" spans="1:2" x14ac:dyDescent="0.45">
      <c r="A1715" s="2" t="s">
        <v>4617</v>
      </c>
      <c r="B1715">
        <v>3292105</v>
      </c>
    </row>
    <row r="1716" spans="1:2" x14ac:dyDescent="0.45">
      <c r="A1716" s="2" t="s">
        <v>3663</v>
      </c>
      <c r="B1716">
        <v>3290318</v>
      </c>
    </row>
    <row r="1717" spans="1:2" x14ac:dyDescent="0.45">
      <c r="A1717" s="2" t="s">
        <v>6192</v>
      </c>
      <c r="B1717">
        <v>3257792</v>
      </c>
    </row>
    <row r="1718" spans="1:2" x14ac:dyDescent="0.45">
      <c r="A1718" s="2" t="s">
        <v>4730</v>
      </c>
      <c r="B1718">
        <v>3245861</v>
      </c>
    </row>
    <row r="1719" spans="1:2" x14ac:dyDescent="0.45">
      <c r="A1719" s="2" t="s">
        <v>6125</v>
      </c>
      <c r="B1719">
        <v>3231500</v>
      </c>
    </row>
    <row r="1720" spans="1:2" x14ac:dyDescent="0.45">
      <c r="A1720" s="2" t="s">
        <v>4014</v>
      </c>
      <c r="B1720">
        <v>3228696</v>
      </c>
    </row>
    <row r="1721" spans="1:2" x14ac:dyDescent="0.45">
      <c r="A1721" s="2" t="s">
        <v>3226</v>
      </c>
      <c r="B1721">
        <v>3208190</v>
      </c>
    </row>
    <row r="1722" spans="1:2" x14ac:dyDescent="0.45">
      <c r="A1722" s="2" t="s">
        <v>4614</v>
      </c>
      <c r="B1722">
        <v>3179303</v>
      </c>
    </row>
    <row r="1723" spans="1:2" x14ac:dyDescent="0.45">
      <c r="A1723" s="2" t="s">
        <v>6317</v>
      </c>
      <c r="B1723">
        <v>3156970</v>
      </c>
    </row>
    <row r="1724" spans="1:2" x14ac:dyDescent="0.45">
      <c r="A1724" s="2" t="s">
        <v>6274</v>
      </c>
      <c r="B1724">
        <v>3138210</v>
      </c>
    </row>
    <row r="1725" spans="1:2" x14ac:dyDescent="0.45">
      <c r="A1725" s="2" t="s">
        <v>6039</v>
      </c>
      <c r="B1725">
        <v>3132222</v>
      </c>
    </row>
    <row r="1726" spans="1:2" x14ac:dyDescent="0.45">
      <c r="A1726" s="2" t="s">
        <v>3099</v>
      </c>
      <c r="B1726">
        <v>3120196</v>
      </c>
    </row>
    <row r="1727" spans="1:2" x14ac:dyDescent="0.45">
      <c r="A1727" s="2" t="s">
        <v>6067</v>
      </c>
      <c r="B1727">
        <v>3099680</v>
      </c>
    </row>
    <row r="1728" spans="1:2" x14ac:dyDescent="0.45">
      <c r="A1728" s="2" t="s">
        <v>5956</v>
      </c>
      <c r="B1728">
        <v>3092822</v>
      </c>
    </row>
    <row r="1729" spans="1:2" x14ac:dyDescent="0.45">
      <c r="A1729" s="2" t="s">
        <v>3179</v>
      </c>
      <c r="B1729">
        <v>3069884</v>
      </c>
    </row>
    <row r="1730" spans="1:2" x14ac:dyDescent="0.45">
      <c r="A1730" s="2" t="s">
        <v>4027</v>
      </c>
      <c r="B1730">
        <v>3063732</v>
      </c>
    </row>
    <row r="1731" spans="1:2" x14ac:dyDescent="0.45">
      <c r="A1731" s="2" t="s">
        <v>4874</v>
      </c>
      <c r="B1731">
        <v>3057024</v>
      </c>
    </row>
    <row r="1732" spans="1:2" x14ac:dyDescent="0.45">
      <c r="A1732" s="2" t="s">
        <v>3064</v>
      </c>
      <c r="B1732">
        <v>3009155</v>
      </c>
    </row>
    <row r="1733" spans="1:2" x14ac:dyDescent="0.45">
      <c r="A1733" s="2" t="s">
        <v>6120</v>
      </c>
      <c r="B1733">
        <v>3005123</v>
      </c>
    </row>
    <row r="1734" spans="1:2" x14ac:dyDescent="0.45">
      <c r="A1734" s="2" t="s">
        <v>3240</v>
      </c>
      <c r="B1734">
        <v>3000000</v>
      </c>
    </row>
    <row r="1735" spans="1:2" x14ac:dyDescent="0.45">
      <c r="A1735" s="2" t="s">
        <v>5529</v>
      </c>
      <c r="B1735">
        <v>2960089</v>
      </c>
    </row>
    <row r="1736" spans="1:2" x14ac:dyDescent="0.45">
      <c r="A1736" s="2" t="s">
        <v>5074</v>
      </c>
      <c r="B1736">
        <v>2929123</v>
      </c>
    </row>
    <row r="1737" spans="1:2" x14ac:dyDescent="0.45">
      <c r="A1737" s="2" t="s">
        <v>6278</v>
      </c>
      <c r="B1737">
        <v>2921130</v>
      </c>
    </row>
    <row r="1738" spans="1:2" x14ac:dyDescent="0.45">
      <c r="A1738" s="2" t="s">
        <v>5259</v>
      </c>
      <c r="B1738">
        <v>2903262</v>
      </c>
    </row>
    <row r="1739" spans="1:2" x14ac:dyDescent="0.45">
      <c r="A1739" s="2" t="s">
        <v>5971</v>
      </c>
      <c r="B1739">
        <v>2900000</v>
      </c>
    </row>
    <row r="1740" spans="1:2" x14ac:dyDescent="0.45">
      <c r="A1740" s="2" t="s">
        <v>5875</v>
      </c>
      <c r="B1740">
        <v>2890032</v>
      </c>
    </row>
    <row r="1741" spans="1:2" x14ac:dyDescent="0.45">
      <c r="A1741" s="2" t="s">
        <v>5434</v>
      </c>
      <c r="B1741">
        <v>2883495</v>
      </c>
    </row>
    <row r="1742" spans="1:2" x14ac:dyDescent="0.45">
      <c r="A1742" s="2" t="s">
        <v>4529</v>
      </c>
      <c r="B1742">
        <v>2862501</v>
      </c>
    </row>
    <row r="1743" spans="1:2" x14ac:dyDescent="0.45">
      <c r="A1743" s="2" t="s">
        <v>5425</v>
      </c>
      <c r="B1743">
        <v>2860839</v>
      </c>
    </row>
    <row r="1744" spans="1:2" x14ac:dyDescent="0.45">
      <c r="A1744" s="2" t="s">
        <v>2607</v>
      </c>
      <c r="B1744">
        <v>2853933</v>
      </c>
    </row>
    <row r="1745" spans="1:2" x14ac:dyDescent="0.45">
      <c r="A1745" s="2" t="s">
        <v>5925</v>
      </c>
      <c r="B1745">
        <v>2844929</v>
      </c>
    </row>
    <row r="1746" spans="1:2" x14ac:dyDescent="0.45">
      <c r="A1746" s="2" t="s">
        <v>6328</v>
      </c>
      <c r="B1746">
        <v>2831622</v>
      </c>
    </row>
    <row r="1747" spans="1:2" x14ac:dyDescent="0.45">
      <c r="A1747" s="2" t="s">
        <v>5630</v>
      </c>
      <c r="B1747">
        <v>2828771</v>
      </c>
    </row>
    <row r="1748" spans="1:2" x14ac:dyDescent="0.45">
      <c r="A1748" s="2" t="s">
        <v>3495</v>
      </c>
      <c r="B1748">
        <v>2822418</v>
      </c>
    </row>
    <row r="1749" spans="1:2" x14ac:dyDescent="0.45">
      <c r="A1749" s="2" t="s">
        <v>5145</v>
      </c>
      <c r="B1749">
        <v>2817771</v>
      </c>
    </row>
    <row r="1750" spans="1:2" x14ac:dyDescent="0.45">
      <c r="A1750" s="2" t="s">
        <v>5513</v>
      </c>
      <c r="B1750">
        <v>2814185</v>
      </c>
    </row>
    <row r="1751" spans="1:2" x14ac:dyDescent="0.45">
      <c r="A1751" s="2" t="s">
        <v>3427</v>
      </c>
      <c r="B1751">
        <v>2808744</v>
      </c>
    </row>
    <row r="1752" spans="1:2" x14ac:dyDescent="0.45">
      <c r="A1752" s="2" t="s">
        <v>4178</v>
      </c>
      <c r="B1752">
        <v>2774834</v>
      </c>
    </row>
    <row r="1753" spans="1:2" x14ac:dyDescent="0.45">
      <c r="A1753" s="2" t="s">
        <v>6165</v>
      </c>
      <c r="B1753">
        <v>2773863</v>
      </c>
    </row>
    <row r="1754" spans="1:2" x14ac:dyDescent="0.45">
      <c r="A1754" s="2" t="s">
        <v>3493</v>
      </c>
      <c r="B1754">
        <v>2752475</v>
      </c>
    </row>
    <row r="1755" spans="1:2" x14ac:dyDescent="0.45">
      <c r="A1755" s="2" t="s">
        <v>6302</v>
      </c>
      <c r="B1755">
        <v>2732062</v>
      </c>
    </row>
    <row r="1756" spans="1:2" x14ac:dyDescent="0.45">
      <c r="A1756" s="2" t="s">
        <v>6280</v>
      </c>
      <c r="B1756">
        <v>2713208</v>
      </c>
    </row>
    <row r="1757" spans="1:2" x14ac:dyDescent="0.45">
      <c r="A1757" s="2" t="s">
        <v>6045</v>
      </c>
      <c r="B1757">
        <v>2700000</v>
      </c>
    </row>
    <row r="1758" spans="1:2" x14ac:dyDescent="0.45">
      <c r="A1758" s="2" t="s">
        <v>5946</v>
      </c>
      <c r="B1758">
        <v>2695428</v>
      </c>
    </row>
    <row r="1759" spans="1:2" x14ac:dyDescent="0.45">
      <c r="A1759" s="2" t="s">
        <v>6167</v>
      </c>
      <c r="B1759">
        <v>2690677</v>
      </c>
    </row>
    <row r="1760" spans="1:2" x14ac:dyDescent="0.45">
      <c r="A1760" s="2" t="s">
        <v>4216</v>
      </c>
      <c r="B1760">
        <v>2688364</v>
      </c>
    </row>
    <row r="1761" spans="1:2" x14ac:dyDescent="0.45">
      <c r="A1761" s="2" t="s">
        <v>4015</v>
      </c>
      <c r="B1761">
        <v>2667015</v>
      </c>
    </row>
    <row r="1762" spans="1:2" x14ac:dyDescent="0.45">
      <c r="A1762" s="2" t="s">
        <v>3758</v>
      </c>
      <c r="B1762">
        <v>2615685</v>
      </c>
    </row>
    <row r="1763" spans="1:2" x14ac:dyDescent="0.45">
      <c r="A1763" s="2" t="s">
        <v>5657</v>
      </c>
      <c r="B1763">
        <v>2596914</v>
      </c>
    </row>
    <row r="1764" spans="1:2" x14ac:dyDescent="0.45">
      <c r="A1764" s="2" t="s">
        <v>5260</v>
      </c>
      <c r="B1764">
        <v>2592872</v>
      </c>
    </row>
    <row r="1765" spans="1:2" x14ac:dyDescent="0.45">
      <c r="A1765" s="2" t="s">
        <v>3867</v>
      </c>
      <c r="B1765">
        <v>2588228</v>
      </c>
    </row>
    <row r="1766" spans="1:2" x14ac:dyDescent="0.45">
      <c r="A1766" s="2" t="s">
        <v>5896</v>
      </c>
      <c r="B1766">
        <v>2576314</v>
      </c>
    </row>
    <row r="1767" spans="1:2" x14ac:dyDescent="0.45">
      <c r="A1767" s="2" t="s">
        <v>3754</v>
      </c>
      <c r="B1767">
        <v>2575718</v>
      </c>
    </row>
    <row r="1768" spans="1:2" x14ac:dyDescent="0.45">
      <c r="A1768" s="2" t="s">
        <v>5518</v>
      </c>
      <c r="B1768">
        <v>2572742</v>
      </c>
    </row>
    <row r="1769" spans="1:2" x14ac:dyDescent="0.45">
      <c r="A1769" s="2" t="s">
        <v>5337</v>
      </c>
      <c r="B1769">
        <v>2570442</v>
      </c>
    </row>
    <row r="1770" spans="1:2" x14ac:dyDescent="0.45">
      <c r="A1770" s="2" t="s">
        <v>5262</v>
      </c>
      <c r="B1770">
        <v>2558739</v>
      </c>
    </row>
    <row r="1771" spans="1:2" x14ac:dyDescent="0.45">
      <c r="A1771" s="2" t="s">
        <v>4468</v>
      </c>
      <c r="B1771">
        <v>2556065</v>
      </c>
    </row>
    <row r="1772" spans="1:2" x14ac:dyDescent="0.45">
      <c r="A1772" s="2" t="s">
        <v>5828</v>
      </c>
      <c r="B1772">
        <v>2525762</v>
      </c>
    </row>
    <row r="1773" spans="1:2" x14ac:dyDescent="0.45">
      <c r="A1773" s="2" t="s">
        <v>5338</v>
      </c>
      <c r="B1773">
        <v>2514138</v>
      </c>
    </row>
    <row r="1774" spans="1:2" x14ac:dyDescent="0.45">
      <c r="A1774" s="2" t="s">
        <v>4905</v>
      </c>
      <c r="B1774">
        <v>2508670</v>
      </c>
    </row>
    <row r="1775" spans="1:2" x14ac:dyDescent="0.45">
      <c r="A1775" s="2" t="s">
        <v>4281</v>
      </c>
      <c r="B1775">
        <v>2501651</v>
      </c>
    </row>
    <row r="1776" spans="1:2" x14ac:dyDescent="0.45">
      <c r="A1776" s="2" t="s">
        <v>4724</v>
      </c>
      <c r="B1776">
        <v>2483154</v>
      </c>
    </row>
    <row r="1777" spans="1:2" x14ac:dyDescent="0.45">
      <c r="A1777" s="2" t="s">
        <v>3913</v>
      </c>
      <c r="B1777">
        <v>2481242</v>
      </c>
    </row>
    <row r="1778" spans="1:2" x14ac:dyDescent="0.45">
      <c r="A1778" s="2" t="s">
        <v>4994</v>
      </c>
      <c r="B1778">
        <v>2439163</v>
      </c>
    </row>
    <row r="1779" spans="1:2" x14ac:dyDescent="0.45">
      <c r="A1779" s="2" t="s">
        <v>6253</v>
      </c>
      <c r="B1779">
        <v>2429000</v>
      </c>
    </row>
    <row r="1780" spans="1:2" x14ac:dyDescent="0.45">
      <c r="A1780" s="2" t="s">
        <v>4971</v>
      </c>
      <c r="B1780">
        <v>2411331</v>
      </c>
    </row>
    <row r="1781" spans="1:2" x14ac:dyDescent="0.45">
      <c r="A1781" s="2" t="s">
        <v>6248</v>
      </c>
      <c r="B1781">
        <v>2406383</v>
      </c>
    </row>
    <row r="1782" spans="1:2" x14ac:dyDescent="0.45">
      <c r="A1782" s="2" t="s">
        <v>3291</v>
      </c>
      <c r="B1782">
        <v>2401264</v>
      </c>
    </row>
    <row r="1783" spans="1:2" x14ac:dyDescent="0.45">
      <c r="A1783" s="2" t="s">
        <v>6202</v>
      </c>
      <c r="B1783">
        <v>2391000</v>
      </c>
    </row>
    <row r="1784" spans="1:2" x14ac:dyDescent="0.45">
      <c r="A1784" s="2" t="s">
        <v>6137</v>
      </c>
      <c r="B1784">
        <v>2386698</v>
      </c>
    </row>
    <row r="1785" spans="1:2" x14ac:dyDescent="0.45">
      <c r="A1785" s="2" t="s">
        <v>5090</v>
      </c>
      <c r="B1785">
        <v>2361537</v>
      </c>
    </row>
    <row r="1786" spans="1:2" x14ac:dyDescent="0.45">
      <c r="A1786" s="2" t="s">
        <v>4140</v>
      </c>
      <c r="B1786">
        <v>2357532</v>
      </c>
    </row>
    <row r="1787" spans="1:2" x14ac:dyDescent="0.45">
      <c r="A1787" s="2" t="s">
        <v>5084</v>
      </c>
      <c r="B1787">
        <v>2354988</v>
      </c>
    </row>
    <row r="1788" spans="1:2" x14ac:dyDescent="0.45">
      <c r="A1788" s="2" t="s">
        <v>5161</v>
      </c>
      <c r="B1788">
        <v>2348123</v>
      </c>
    </row>
    <row r="1789" spans="1:2" x14ac:dyDescent="0.45">
      <c r="A1789" s="2" t="s">
        <v>5861</v>
      </c>
      <c r="B1789">
        <v>2323044</v>
      </c>
    </row>
    <row r="1790" spans="1:2" x14ac:dyDescent="0.45">
      <c r="A1790" s="2" t="s">
        <v>3614</v>
      </c>
      <c r="B1790">
        <v>2307550</v>
      </c>
    </row>
    <row r="1791" spans="1:2" x14ac:dyDescent="0.45">
      <c r="A1791" s="2" t="s">
        <v>3917</v>
      </c>
      <c r="B1791">
        <v>2304950</v>
      </c>
    </row>
    <row r="1792" spans="1:2" x14ac:dyDescent="0.45">
      <c r="A1792" s="2" t="s">
        <v>5056</v>
      </c>
      <c r="B1792">
        <v>2298046</v>
      </c>
    </row>
    <row r="1793" spans="1:2" x14ac:dyDescent="0.45">
      <c r="A1793" s="2" t="s">
        <v>6044</v>
      </c>
      <c r="B1793">
        <v>2270647</v>
      </c>
    </row>
    <row r="1794" spans="1:2" x14ac:dyDescent="0.45">
      <c r="A1794" s="2" t="s">
        <v>5489</v>
      </c>
      <c r="B1794">
        <v>2269307</v>
      </c>
    </row>
    <row r="1795" spans="1:2" x14ac:dyDescent="0.45">
      <c r="A1795" s="2" t="s">
        <v>6244</v>
      </c>
      <c r="B1795">
        <v>2262293</v>
      </c>
    </row>
    <row r="1796" spans="1:2" x14ac:dyDescent="0.45">
      <c r="A1796" s="2" t="s">
        <v>4978</v>
      </c>
      <c r="B1796">
        <v>2237244</v>
      </c>
    </row>
    <row r="1797" spans="1:2" x14ac:dyDescent="0.45">
      <c r="A1797" s="2" t="s">
        <v>6289</v>
      </c>
      <c r="B1797">
        <v>2228241</v>
      </c>
    </row>
    <row r="1798" spans="1:2" x14ac:dyDescent="0.45">
      <c r="A1798" s="2" t="s">
        <v>5271</v>
      </c>
      <c r="B1798">
        <v>2214255</v>
      </c>
    </row>
    <row r="1799" spans="1:2" x14ac:dyDescent="0.45">
      <c r="A1799" s="2" t="s">
        <v>5565</v>
      </c>
      <c r="B1799">
        <v>2190525</v>
      </c>
    </row>
    <row r="1800" spans="1:2" x14ac:dyDescent="0.45">
      <c r="A1800" s="2" t="s">
        <v>4018</v>
      </c>
      <c r="B1800">
        <v>2180954</v>
      </c>
    </row>
    <row r="1801" spans="1:2" x14ac:dyDescent="0.45">
      <c r="A1801" s="2" t="s">
        <v>3563</v>
      </c>
      <c r="B1801">
        <v>2173190</v>
      </c>
    </row>
    <row r="1802" spans="1:2" x14ac:dyDescent="0.45">
      <c r="A1802" s="2" t="s">
        <v>5568</v>
      </c>
      <c r="B1802">
        <v>2166863</v>
      </c>
    </row>
    <row r="1803" spans="1:2" x14ac:dyDescent="0.45">
      <c r="A1803" s="2" t="s">
        <v>4850</v>
      </c>
      <c r="B1803">
        <v>2163911</v>
      </c>
    </row>
    <row r="1804" spans="1:2" x14ac:dyDescent="0.45">
      <c r="A1804" s="2" t="s">
        <v>4126</v>
      </c>
      <c r="B1804">
        <v>2154410</v>
      </c>
    </row>
    <row r="1805" spans="1:2" x14ac:dyDescent="0.45">
      <c r="A1805" s="2" t="s">
        <v>3836</v>
      </c>
      <c r="B1805">
        <v>2137776</v>
      </c>
    </row>
    <row r="1806" spans="1:2" x14ac:dyDescent="0.45">
      <c r="A1806" s="2" t="s">
        <v>3224</v>
      </c>
      <c r="B1806">
        <v>2128202</v>
      </c>
    </row>
    <row r="1807" spans="1:2" x14ac:dyDescent="0.45">
      <c r="A1807" s="2" t="s">
        <v>5493</v>
      </c>
      <c r="B1807">
        <v>2106233</v>
      </c>
    </row>
    <row r="1808" spans="1:2" x14ac:dyDescent="0.45">
      <c r="A1808" s="2" t="s">
        <v>5263</v>
      </c>
      <c r="B1808">
        <v>2103828</v>
      </c>
    </row>
    <row r="1809" spans="1:2" x14ac:dyDescent="0.45">
      <c r="A1809" s="2" t="s">
        <v>5566</v>
      </c>
      <c r="B1809">
        <v>2094451</v>
      </c>
    </row>
    <row r="1810" spans="1:2" x14ac:dyDescent="0.45">
      <c r="A1810" s="2" t="s">
        <v>6260</v>
      </c>
      <c r="B1810">
        <v>2060184</v>
      </c>
    </row>
    <row r="1811" spans="1:2" x14ac:dyDescent="0.45">
      <c r="A1811" s="2" t="s">
        <v>4002</v>
      </c>
      <c r="B1811">
        <v>2057332</v>
      </c>
    </row>
    <row r="1812" spans="1:2" x14ac:dyDescent="0.45">
      <c r="A1812" s="2" t="s">
        <v>2649</v>
      </c>
      <c r="B1812">
        <v>2051787</v>
      </c>
    </row>
    <row r="1813" spans="1:2" x14ac:dyDescent="0.45">
      <c r="A1813" s="2" t="s">
        <v>4066</v>
      </c>
      <c r="B1813">
        <v>2048809</v>
      </c>
    </row>
    <row r="1814" spans="1:2" x14ac:dyDescent="0.45">
      <c r="A1814" s="2" t="s">
        <v>6339</v>
      </c>
      <c r="B1814">
        <v>2033920</v>
      </c>
    </row>
    <row r="1815" spans="1:2" x14ac:dyDescent="0.45">
      <c r="A1815" s="2" t="s">
        <v>4069</v>
      </c>
      <c r="B1815">
        <v>2000000</v>
      </c>
    </row>
    <row r="1816" spans="1:2" x14ac:dyDescent="0.45">
      <c r="A1816" s="2" t="s">
        <v>6197</v>
      </c>
      <c r="B1816">
        <v>1994973</v>
      </c>
    </row>
    <row r="1817" spans="1:2" x14ac:dyDescent="0.45">
      <c r="A1817" s="2" t="s">
        <v>6124</v>
      </c>
      <c r="B1817">
        <v>1957978</v>
      </c>
    </row>
    <row r="1818" spans="1:2" x14ac:dyDescent="0.45">
      <c r="A1818" s="2" t="s">
        <v>6078</v>
      </c>
      <c r="B1818">
        <v>1947339</v>
      </c>
    </row>
    <row r="1819" spans="1:2" x14ac:dyDescent="0.45">
      <c r="A1819" s="2" t="s">
        <v>3388</v>
      </c>
      <c r="B1819">
        <v>1932305</v>
      </c>
    </row>
    <row r="1820" spans="1:2" x14ac:dyDescent="0.45">
      <c r="A1820" s="2" t="s">
        <v>2770</v>
      </c>
      <c r="B1820">
        <v>1920333</v>
      </c>
    </row>
    <row r="1821" spans="1:2" x14ac:dyDescent="0.45">
      <c r="A1821" s="2" t="s">
        <v>6020</v>
      </c>
      <c r="B1821">
        <v>1885134</v>
      </c>
    </row>
    <row r="1822" spans="1:2" x14ac:dyDescent="0.45">
      <c r="A1822" s="2" t="s">
        <v>6247</v>
      </c>
      <c r="B1822">
        <v>1861000</v>
      </c>
    </row>
    <row r="1823" spans="1:2" x14ac:dyDescent="0.45">
      <c r="A1823" s="2" t="s">
        <v>5882</v>
      </c>
      <c r="B1823">
        <v>1854039</v>
      </c>
    </row>
    <row r="1824" spans="1:2" x14ac:dyDescent="0.45">
      <c r="A1824" s="2" t="s">
        <v>3612</v>
      </c>
      <c r="B1824">
        <v>1815748</v>
      </c>
    </row>
    <row r="1825" spans="1:2" x14ac:dyDescent="0.45">
      <c r="A1825" s="2" t="s">
        <v>3746</v>
      </c>
      <c r="B1825">
        <v>1797066</v>
      </c>
    </row>
    <row r="1826" spans="1:2" x14ac:dyDescent="0.45">
      <c r="A1826" s="2" t="s">
        <v>5750</v>
      </c>
      <c r="B1826">
        <v>1755271</v>
      </c>
    </row>
    <row r="1827" spans="1:2" x14ac:dyDescent="0.45">
      <c r="A1827" s="2" t="s">
        <v>4125</v>
      </c>
      <c r="B1827">
        <v>1743332</v>
      </c>
    </row>
    <row r="1828" spans="1:2" x14ac:dyDescent="0.45">
      <c r="A1828" s="2" t="s">
        <v>6269</v>
      </c>
      <c r="B1828">
        <v>1727544</v>
      </c>
    </row>
    <row r="1829" spans="1:2" x14ac:dyDescent="0.45">
      <c r="A1829" s="2" t="s">
        <v>5339</v>
      </c>
      <c r="B1829">
        <v>1703287</v>
      </c>
    </row>
    <row r="1830" spans="1:2" x14ac:dyDescent="0.45">
      <c r="A1830" s="2" t="s">
        <v>4799</v>
      </c>
      <c r="B1830">
        <v>1679969</v>
      </c>
    </row>
    <row r="1831" spans="1:2" x14ac:dyDescent="0.45">
      <c r="A1831" s="2" t="s">
        <v>5115</v>
      </c>
      <c r="B1831">
        <v>1677654</v>
      </c>
    </row>
    <row r="1832" spans="1:2" x14ac:dyDescent="0.45">
      <c r="A1832" s="2" t="s">
        <v>5538</v>
      </c>
      <c r="B1832">
        <v>1676553</v>
      </c>
    </row>
    <row r="1833" spans="1:2" x14ac:dyDescent="0.45">
      <c r="A1833" s="2" t="s">
        <v>6108</v>
      </c>
      <c r="B1833">
        <v>1659955</v>
      </c>
    </row>
    <row r="1834" spans="1:2" x14ac:dyDescent="0.45">
      <c r="A1834" s="2" t="s">
        <v>4173</v>
      </c>
      <c r="B1834">
        <v>1655091</v>
      </c>
    </row>
    <row r="1835" spans="1:2" x14ac:dyDescent="0.45">
      <c r="A1835" s="2" t="s">
        <v>6201</v>
      </c>
      <c r="B1835">
        <v>1651777</v>
      </c>
    </row>
    <row r="1836" spans="1:2" x14ac:dyDescent="0.45">
      <c r="A1836" s="2" t="s">
        <v>6065</v>
      </c>
      <c r="B1836">
        <v>1623749</v>
      </c>
    </row>
    <row r="1837" spans="1:2" x14ac:dyDescent="0.45">
      <c r="A1837" s="2" t="s">
        <v>6109</v>
      </c>
      <c r="B1837">
        <v>1612029</v>
      </c>
    </row>
    <row r="1838" spans="1:2" x14ac:dyDescent="0.45">
      <c r="A1838" s="2" t="s">
        <v>5242</v>
      </c>
      <c r="B1838">
        <v>1610731</v>
      </c>
    </row>
    <row r="1839" spans="1:2" x14ac:dyDescent="0.45">
      <c r="A1839" s="2" t="s">
        <v>6021</v>
      </c>
      <c r="B1839">
        <v>1590010</v>
      </c>
    </row>
    <row r="1840" spans="1:2" x14ac:dyDescent="0.45">
      <c r="A1840" s="2" t="s">
        <v>5149</v>
      </c>
      <c r="B1840">
        <v>1560950</v>
      </c>
    </row>
    <row r="1841" spans="1:2" x14ac:dyDescent="0.45">
      <c r="A1841" s="2" t="s">
        <v>5057</v>
      </c>
      <c r="B1841">
        <v>1549702</v>
      </c>
    </row>
    <row r="1842" spans="1:2" x14ac:dyDescent="0.45">
      <c r="A1842" s="2" t="s">
        <v>6221</v>
      </c>
      <c r="B1842">
        <v>1547570</v>
      </c>
    </row>
    <row r="1843" spans="1:2" x14ac:dyDescent="0.45">
      <c r="A1843" s="2" t="s">
        <v>5656</v>
      </c>
      <c r="B1843">
        <v>1518876</v>
      </c>
    </row>
    <row r="1844" spans="1:2" x14ac:dyDescent="0.45">
      <c r="A1844" s="2" t="s">
        <v>6138</v>
      </c>
      <c r="B1844">
        <v>1508841</v>
      </c>
    </row>
    <row r="1845" spans="1:2" x14ac:dyDescent="0.45">
      <c r="A1845" s="2" t="s">
        <v>5058</v>
      </c>
      <c r="B1845">
        <v>1483540</v>
      </c>
    </row>
    <row r="1846" spans="1:2" x14ac:dyDescent="0.45">
      <c r="A1846" s="2" t="s">
        <v>4974</v>
      </c>
      <c r="B1846">
        <v>1459004</v>
      </c>
    </row>
    <row r="1847" spans="1:2" x14ac:dyDescent="0.45">
      <c r="A1847" s="2" t="s">
        <v>6305</v>
      </c>
      <c r="B1847">
        <v>1448712</v>
      </c>
    </row>
    <row r="1848" spans="1:2" x14ac:dyDescent="0.45">
      <c r="A1848" s="2" t="s">
        <v>5994</v>
      </c>
      <c r="B1848">
        <v>1445438</v>
      </c>
    </row>
    <row r="1849" spans="1:2" x14ac:dyDescent="0.45">
      <c r="A1849" s="2" t="s">
        <v>4615</v>
      </c>
      <c r="B1849">
        <v>1413105</v>
      </c>
    </row>
    <row r="1850" spans="1:2" x14ac:dyDescent="0.45">
      <c r="A1850" s="2" t="s">
        <v>5689</v>
      </c>
      <c r="B1850">
        <v>1409668</v>
      </c>
    </row>
    <row r="1851" spans="1:2" x14ac:dyDescent="0.45">
      <c r="A1851" s="2" t="s">
        <v>5569</v>
      </c>
      <c r="B1851">
        <v>1373585</v>
      </c>
    </row>
    <row r="1852" spans="1:2" x14ac:dyDescent="0.45">
      <c r="A1852" s="2" t="s">
        <v>6259</v>
      </c>
      <c r="B1852">
        <v>1352472</v>
      </c>
    </row>
    <row r="1853" spans="1:2" x14ac:dyDescent="0.45">
      <c r="A1853" s="2" t="s">
        <v>6022</v>
      </c>
      <c r="B1853">
        <v>1335839</v>
      </c>
    </row>
    <row r="1854" spans="1:2" x14ac:dyDescent="0.45">
      <c r="A1854" s="2" t="s">
        <v>6250</v>
      </c>
      <c r="B1854">
        <v>1289999</v>
      </c>
    </row>
    <row r="1855" spans="1:2" x14ac:dyDescent="0.45">
      <c r="A1855" s="2" t="s">
        <v>6186</v>
      </c>
      <c r="B1855">
        <v>1273984</v>
      </c>
    </row>
    <row r="1856" spans="1:2" x14ac:dyDescent="0.45">
      <c r="A1856" s="2" t="s">
        <v>6053</v>
      </c>
      <c r="B1856">
        <v>1250934</v>
      </c>
    </row>
    <row r="1857" spans="1:2" x14ac:dyDescent="0.45">
      <c r="A1857" s="2" t="s">
        <v>5712</v>
      </c>
      <c r="B1857">
        <v>1239558</v>
      </c>
    </row>
    <row r="1858" spans="1:2" x14ac:dyDescent="0.45">
      <c r="A1858" s="2" t="s">
        <v>2864</v>
      </c>
      <c r="B1858">
        <v>1228120</v>
      </c>
    </row>
    <row r="1859" spans="1:2" x14ac:dyDescent="0.45">
      <c r="A1859" s="2" t="s">
        <v>6308</v>
      </c>
      <c r="B1859">
        <v>1216074</v>
      </c>
    </row>
    <row r="1860" spans="1:2" x14ac:dyDescent="0.45">
      <c r="A1860" s="2" t="s">
        <v>6329</v>
      </c>
      <c r="B1860">
        <v>1204508</v>
      </c>
    </row>
    <row r="1861" spans="1:2" x14ac:dyDescent="0.45">
      <c r="A1861" s="2" t="s">
        <v>4618</v>
      </c>
      <c r="B1861">
        <v>1200000</v>
      </c>
    </row>
    <row r="1862" spans="1:2" x14ac:dyDescent="0.45">
      <c r="A1862" s="2" t="s">
        <v>5686</v>
      </c>
      <c r="B1862">
        <v>1186670</v>
      </c>
    </row>
    <row r="1863" spans="1:2" x14ac:dyDescent="0.45">
      <c r="A1863" s="2" t="s">
        <v>3462</v>
      </c>
      <c r="B1863">
        <v>1178893</v>
      </c>
    </row>
    <row r="1864" spans="1:2" x14ac:dyDescent="0.45">
      <c r="A1864" s="2" t="s">
        <v>3821</v>
      </c>
      <c r="B1864">
        <v>1177215</v>
      </c>
    </row>
    <row r="1865" spans="1:2" x14ac:dyDescent="0.45">
      <c r="A1865" s="2" t="s">
        <v>4439</v>
      </c>
      <c r="B1865">
        <v>1167270</v>
      </c>
    </row>
    <row r="1866" spans="1:2" x14ac:dyDescent="0.45">
      <c r="A1866" s="2" t="s">
        <v>5420</v>
      </c>
      <c r="B1866">
        <v>1161099</v>
      </c>
    </row>
    <row r="1867" spans="1:2" x14ac:dyDescent="0.45">
      <c r="A1867" s="2" t="s">
        <v>5751</v>
      </c>
      <c r="B1867">
        <v>1157157</v>
      </c>
    </row>
    <row r="1868" spans="1:2" x14ac:dyDescent="0.45">
      <c r="A1868" s="2" t="s">
        <v>5926</v>
      </c>
      <c r="B1868">
        <v>1142507</v>
      </c>
    </row>
    <row r="1869" spans="1:2" x14ac:dyDescent="0.45">
      <c r="A1869" s="2" t="s">
        <v>5927</v>
      </c>
      <c r="B1869">
        <v>1109095</v>
      </c>
    </row>
    <row r="1870" spans="1:2" x14ac:dyDescent="0.45">
      <c r="A1870" s="2" t="s">
        <v>3796</v>
      </c>
      <c r="B1870">
        <v>1102171</v>
      </c>
    </row>
    <row r="1871" spans="1:2" x14ac:dyDescent="0.45">
      <c r="A1871" s="2" t="s">
        <v>5595</v>
      </c>
      <c r="B1871">
        <v>1093039</v>
      </c>
    </row>
    <row r="1872" spans="1:2" x14ac:dyDescent="0.45">
      <c r="A1872" s="2" t="s">
        <v>3069</v>
      </c>
      <c r="B1872">
        <v>1081498</v>
      </c>
    </row>
    <row r="1873" spans="1:2" x14ac:dyDescent="0.45">
      <c r="A1873" s="2" t="s">
        <v>6320</v>
      </c>
      <c r="B1873">
        <v>1081331</v>
      </c>
    </row>
    <row r="1874" spans="1:2" x14ac:dyDescent="0.45">
      <c r="A1874" s="2" t="s">
        <v>5060</v>
      </c>
      <c r="B1874">
        <v>1062898</v>
      </c>
    </row>
    <row r="1875" spans="1:2" x14ac:dyDescent="0.45">
      <c r="A1875" s="2" t="s">
        <v>5298</v>
      </c>
      <c r="B1875">
        <v>1043445</v>
      </c>
    </row>
    <row r="1876" spans="1:2" x14ac:dyDescent="0.45">
      <c r="A1876" s="2" t="s">
        <v>3541</v>
      </c>
      <c r="B1876">
        <v>1019112</v>
      </c>
    </row>
    <row r="1877" spans="1:2" x14ac:dyDescent="0.45">
      <c r="A1877" s="2" t="s">
        <v>4003</v>
      </c>
      <c r="B1877">
        <v>1014398</v>
      </c>
    </row>
    <row r="1878" spans="1:2" x14ac:dyDescent="0.45">
      <c r="A1878" s="2" t="s">
        <v>4448</v>
      </c>
      <c r="B1878">
        <v>1003072</v>
      </c>
    </row>
    <row r="1879" spans="1:2" x14ac:dyDescent="0.45">
      <c r="A1879" s="2" t="s">
        <v>6107</v>
      </c>
      <c r="B1879">
        <v>999853</v>
      </c>
    </row>
    <row r="1880" spans="1:2" x14ac:dyDescent="0.45">
      <c r="A1880" s="2" t="s">
        <v>6279</v>
      </c>
      <c r="B1880">
        <v>999622</v>
      </c>
    </row>
    <row r="1881" spans="1:2" x14ac:dyDescent="0.45">
      <c r="A1881" s="2" t="s">
        <v>6257</v>
      </c>
      <c r="B1881">
        <v>969176</v>
      </c>
    </row>
    <row r="1882" spans="1:2" x14ac:dyDescent="0.45">
      <c r="A1882" s="2" t="s">
        <v>6140</v>
      </c>
      <c r="B1882">
        <v>950218</v>
      </c>
    </row>
    <row r="1883" spans="1:2" x14ac:dyDescent="0.45">
      <c r="A1883" s="2" t="s">
        <v>5197</v>
      </c>
      <c r="B1883">
        <v>902790</v>
      </c>
    </row>
    <row r="1884" spans="1:2" x14ac:dyDescent="0.45">
      <c r="A1884" s="2" t="s">
        <v>5928</v>
      </c>
      <c r="B1884">
        <v>902679</v>
      </c>
    </row>
    <row r="1885" spans="1:2" x14ac:dyDescent="0.45">
      <c r="A1885" s="2" t="s">
        <v>6074</v>
      </c>
      <c r="B1885">
        <v>865931</v>
      </c>
    </row>
    <row r="1886" spans="1:2" x14ac:dyDescent="0.45">
      <c r="A1886" s="2" t="s">
        <v>5658</v>
      </c>
      <c r="B1886">
        <v>851636</v>
      </c>
    </row>
    <row r="1887" spans="1:2" x14ac:dyDescent="0.45">
      <c r="A1887" s="2" t="s">
        <v>3648</v>
      </c>
      <c r="B1887">
        <v>834712</v>
      </c>
    </row>
    <row r="1888" spans="1:2" x14ac:dyDescent="0.45">
      <c r="A1888" s="2" t="s">
        <v>5973</v>
      </c>
      <c r="B1888">
        <v>825638</v>
      </c>
    </row>
    <row r="1889" spans="1:2" x14ac:dyDescent="0.45">
      <c r="A1889" s="2" t="s">
        <v>5340</v>
      </c>
      <c r="B1889">
        <v>824921</v>
      </c>
    </row>
    <row r="1890" spans="1:2" x14ac:dyDescent="0.45">
      <c r="A1890" s="2" t="s">
        <v>3494</v>
      </c>
      <c r="B1890">
        <v>815288</v>
      </c>
    </row>
    <row r="1891" spans="1:2" x14ac:dyDescent="0.45">
      <c r="A1891" s="2" t="s">
        <v>6282</v>
      </c>
      <c r="B1891">
        <v>802119</v>
      </c>
    </row>
    <row r="1892" spans="1:2" x14ac:dyDescent="0.45">
      <c r="A1892" s="2" t="s">
        <v>6270</v>
      </c>
      <c r="B1892">
        <v>800600</v>
      </c>
    </row>
    <row r="1893" spans="1:2" x14ac:dyDescent="0.45">
      <c r="A1893" s="2" t="s">
        <v>5953</v>
      </c>
      <c r="B1893">
        <v>800000</v>
      </c>
    </row>
    <row r="1894" spans="1:2" x14ac:dyDescent="0.45">
      <c r="A1894" s="2" t="s">
        <v>4528</v>
      </c>
      <c r="B1894">
        <v>794341</v>
      </c>
    </row>
    <row r="1895" spans="1:2" x14ac:dyDescent="0.45">
      <c r="A1895" s="2" t="s">
        <v>6068</v>
      </c>
      <c r="B1895">
        <v>783276</v>
      </c>
    </row>
    <row r="1896" spans="1:2" x14ac:dyDescent="0.45">
      <c r="A1896" s="2" t="s">
        <v>4288</v>
      </c>
      <c r="B1896">
        <v>761283</v>
      </c>
    </row>
    <row r="1897" spans="1:2" x14ac:dyDescent="0.45">
      <c r="A1897" s="2" t="s">
        <v>4226</v>
      </c>
      <c r="B1897">
        <v>751715</v>
      </c>
    </row>
    <row r="1898" spans="1:2" x14ac:dyDescent="0.45">
      <c r="A1898" s="2" t="s">
        <v>6222</v>
      </c>
      <c r="B1898">
        <v>750798</v>
      </c>
    </row>
    <row r="1899" spans="1:2" x14ac:dyDescent="0.45">
      <c r="A1899" s="2" t="s">
        <v>3392</v>
      </c>
      <c r="B1899">
        <v>747724</v>
      </c>
    </row>
    <row r="1900" spans="1:2" x14ac:dyDescent="0.45">
      <c r="A1900" s="2" t="s">
        <v>6295</v>
      </c>
      <c r="B1900">
        <v>745402</v>
      </c>
    </row>
    <row r="1901" spans="1:2" x14ac:dyDescent="0.45">
      <c r="A1901" s="2" t="s">
        <v>6143</v>
      </c>
      <c r="B1901">
        <v>744858</v>
      </c>
    </row>
    <row r="1902" spans="1:2" x14ac:dyDescent="0.45">
      <c r="A1902" s="2" t="s">
        <v>6004</v>
      </c>
      <c r="B1902">
        <v>706659</v>
      </c>
    </row>
    <row r="1903" spans="1:2" x14ac:dyDescent="0.45">
      <c r="A1903" s="2" t="s">
        <v>4028</v>
      </c>
      <c r="B1903">
        <v>701088</v>
      </c>
    </row>
    <row r="1904" spans="1:2" x14ac:dyDescent="0.45">
      <c r="A1904" s="2" t="s">
        <v>4975</v>
      </c>
      <c r="B1904">
        <v>700000</v>
      </c>
    </row>
    <row r="1905" spans="1:2" x14ac:dyDescent="0.45">
      <c r="A1905" s="2" t="s">
        <v>4005</v>
      </c>
      <c r="B1905">
        <v>682273</v>
      </c>
    </row>
    <row r="1906" spans="1:2" x14ac:dyDescent="0.45">
      <c r="A1906" s="2" t="s">
        <v>6142</v>
      </c>
      <c r="B1906">
        <v>677838</v>
      </c>
    </row>
    <row r="1907" spans="1:2" x14ac:dyDescent="0.45">
      <c r="A1907" s="2" t="s">
        <v>5661</v>
      </c>
      <c r="B1907">
        <v>670712</v>
      </c>
    </row>
    <row r="1908" spans="1:2" x14ac:dyDescent="0.45">
      <c r="A1908" s="2" t="s">
        <v>6335</v>
      </c>
      <c r="B1908">
        <v>663780</v>
      </c>
    </row>
    <row r="1909" spans="1:2" x14ac:dyDescent="0.45">
      <c r="A1909" s="2" t="s">
        <v>6284</v>
      </c>
      <c r="B1909">
        <v>656942</v>
      </c>
    </row>
    <row r="1910" spans="1:2" x14ac:dyDescent="0.45">
      <c r="A1910" s="2" t="s">
        <v>6271</v>
      </c>
      <c r="B1910">
        <v>652835</v>
      </c>
    </row>
    <row r="1911" spans="1:2" x14ac:dyDescent="0.45">
      <c r="A1911" s="2" t="s">
        <v>4363</v>
      </c>
      <c r="B1911">
        <v>615792</v>
      </c>
    </row>
    <row r="1912" spans="1:2" x14ac:dyDescent="0.45">
      <c r="A1912" s="2" t="s">
        <v>6224</v>
      </c>
      <c r="B1912">
        <v>614943</v>
      </c>
    </row>
    <row r="1913" spans="1:2" x14ac:dyDescent="0.45">
      <c r="A1913" s="2" t="s">
        <v>6225</v>
      </c>
      <c r="B1913">
        <v>611615</v>
      </c>
    </row>
    <row r="1914" spans="1:2" x14ac:dyDescent="0.45">
      <c r="A1914" s="2" t="s">
        <v>4989</v>
      </c>
      <c r="B1914">
        <v>608545</v>
      </c>
    </row>
    <row r="1915" spans="1:2" x14ac:dyDescent="0.45">
      <c r="A1915" s="2" t="s">
        <v>6208</v>
      </c>
      <c r="B1915">
        <v>595783</v>
      </c>
    </row>
    <row r="1916" spans="1:2" x14ac:dyDescent="0.45">
      <c r="A1916" s="2" t="s">
        <v>6342</v>
      </c>
      <c r="B1916">
        <v>591796</v>
      </c>
    </row>
    <row r="1917" spans="1:2" x14ac:dyDescent="0.45">
      <c r="A1917" s="2" t="s">
        <v>3280</v>
      </c>
      <c r="B1917">
        <v>573641</v>
      </c>
    </row>
    <row r="1918" spans="1:2" x14ac:dyDescent="0.45">
      <c r="A1918" s="2" t="s">
        <v>5341</v>
      </c>
      <c r="B1918">
        <v>561238</v>
      </c>
    </row>
    <row r="1919" spans="1:2" x14ac:dyDescent="0.45">
      <c r="A1919" s="2" t="s">
        <v>5929</v>
      </c>
      <c r="B1919">
        <v>559990</v>
      </c>
    </row>
    <row r="1920" spans="1:2" x14ac:dyDescent="0.45">
      <c r="A1920" s="2" t="s">
        <v>6023</v>
      </c>
      <c r="B1920">
        <v>557668</v>
      </c>
    </row>
    <row r="1921" spans="1:2" x14ac:dyDescent="0.45">
      <c r="A1921" s="2" t="s">
        <v>5959</v>
      </c>
      <c r="B1921">
        <v>530592</v>
      </c>
    </row>
    <row r="1922" spans="1:2" x14ac:dyDescent="0.45">
      <c r="A1922" s="2" t="s">
        <v>6189</v>
      </c>
      <c r="B1922">
        <v>530270</v>
      </c>
    </row>
    <row r="1923" spans="1:2" x14ac:dyDescent="0.45">
      <c r="A1923" s="2" t="s">
        <v>4133</v>
      </c>
      <c r="B1923">
        <v>523568</v>
      </c>
    </row>
    <row r="1924" spans="1:2" x14ac:dyDescent="0.45">
      <c r="A1924" s="2" t="s">
        <v>4129</v>
      </c>
      <c r="B1924">
        <v>513940</v>
      </c>
    </row>
    <row r="1925" spans="1:2" x14ac:dyDescent="0.45">
      <c r="A1925" s="2" t="s">
        <v>6024</v>
      </c>
      <c r="B1925">
        <v>506446</v>
      </c>
    </row>
    <row r="1926" spans="1:2" x14ac:dyDescent="0.45">
      <c r="A1926" s="2" t="s">
        <v>6226</v>
      </c>
      <c r="B1926">
        <v>485341</v>
      </c>
    </row>
    <row r="1927" spans="1:2" x14ac:dyDescent="0.45">
      <c r="A1927" s="2" t="s">
        <v>5752</v>
      </c>
      <c r="B1927">
        <v>480318</v>
      </c>
    </row>
    <row r="1928" spans="1:2" x14ac:dyDescent="0.45">
      <c r="A1928" s="2" t="s">
        <v>6318</v>
      </c>
      <c r="B1928">
        <v>476767</v>
      </c>
    </row>
    <row r="1929" spans="1:2" x14ac:dyDescent="0.45">
      <c r="A1929" s="2" t="s">
        <v>5577</v>
      </c>
      <c r="B1929">
        <v>455447</v>
      </c>
    </row>
    <row r="1930" spans="1:2" x14ac:dyDescent="0.45">
      <c r="A1930" s="2" t="s">
        <v>6196</v>
      </c>
      <c r="B1930">
        <v>441829</v>
      </c>
    </row>
    <row r="1931" spans="1:2" x14ac:dyDescent="0.45">
      <c r="A1931" s="2" t="s">
        <v>6337</v>
      </c>
      <c r="B1931">
        <v>417760</v>
      </c>
    </row>
    <row r="1932" spans="1:2" x14ac:dyDescent="0.45">
      <c r="A1932" s="2" t="s">
        <v>4300</v>
      </c>
      <c r="B1932">
        <v>417500</v>
      </c>
    </row>
    <row r="1933" spans="1:2" x14ac:dyDescent="0.45">
      <c r="A1933" s="2" t="s">
        <v>6223</v>
      </c>
      <c r="B1933">
        <v>406666</v>
      </c>
    </row>
    <row r="1934" spans="1:2" x14ac:dyDescent="0.45">
      <c r="A1934" s="2" t="s">
        <v>6181</v>
      </c>
      <c r="B1934">
        <v>393961</v>
      </c>
    </row>
    <row r="1935" spans="1:2" x14ac:dyDescent="0.45">
      <c r="A1935" s="2" t="s">
        <v>3020</v>
      </c>
      <c r="B1935">
        <v>360866</v>
      </c>
    </row>
    <row r="1936" spans="1:2" x14ac:dyDescent="0.45">
      <c r="A1936" s="2" t="s">
        <v>6306</v>
      </c>
      <c r="B1936">
        <v>349947</v>
      </c>
    </row>
    <row r="1937" spans="1:2" x14ac:dyDescent="0.45">
      <c r="A1937" s="2" t="s">
        <v>6098</v>
      </c>
      <c r="B1937">
        <v>347780</v>
      </c>
    </row>
    <row r="1938" spans="1:2" x14ac:dyDescent="0.45">
      <c r="A1938" s="2" t="s">
        <v>4870</v>
      </c>
      <c r="B1938">
        <v>346122</v>
      </c>
    </row>
    <row r="1939" spans="1:2" x14ac:dyDescent="0.45">
      <c r="A1939" s="2" t="s">
        <v>4768</v>
      </c>
      <c r="B1939">
        <v>329466</v>
      </c>
    </row>
    <row r="1940" spans="1:2" x14ac:dyDescent="0.45">
      <c r="A1940" s="2" t="s">
        <v>6315</v>
      </c>
      <c r="B1940">
        <v>324804</v>
      </c>
    </row>
    <row r="1941" spans="1:2" x14ac:dyDescent="0.45">
      <c r="A1941" s="2" t="s">
        <v>5081</v>
      </c>
      <c r="B1941">
        <v>323741</v>
      </c>
    </row>
    <row r="1942" spans="1:2" x14ac:dyDescent="0.45">
      <c r="A1942" s="2" t="s">
        <v>5753</v>
      </c>
      <c r="B1942">
        <v>308707</v>
      </c>
    </row>
    <row r="1943" spans="1:2" x14ac:dyDescent="0.45">
      <c r="A1943" s="2" t="s">
        <v>5829</v>
      </c>
      <c r="B1943">
        <v>301331</v>
      </c>
    </row>
    <row r="1944" spans="1:2" x14ac:dyDescent="0.45">
      <c r="A1944" s="2" t="s">
        <v>6118</v>
      </c>
      <c r="B1944">
        <v>300000</v>
      </c>
    </row>
    <row r="1945" spans="1:2" x14ac:dyDescent="0.45">
      <c r="A1945" s="2" t="s">
        <v>6324</v>
      </c>
      <c r="B1945">
        <v>299658</v>
      </c>
    </row>
    <row r="1946" spans="1:2" x14ac:dyDescent="0.45">
      <c r="A1946" s="2" t="s">
        <v>5903</v>
      </c>
      <c r="B1946">
        <v>293258</v>
      </c>
    </row>
    <row r="1947" spans="1:2" x14ac:dyDescent="0.45">
      <c r="A1947" s="2" t="s">
        <v>5570</v>
      </c>
      <c r="B1947">
        <v>292175</v>
      </c>
    </row>
    <row r="1948" spans="1:2" x14ac:dyDescent="0.45">
      <c r="A1948" s="2" t="s">
        <v>5492</v>
      </c>
      <c r="B1948">
        <v>279017</v>
      </c>
    </row>
    <row r="1949" spans="1:2" x14ac:dyDescent="0.45">
      <c r="A1949" s="2" t="s">
        <v>6141</v>
      </c>
      <c r="B1949">
        <v>277257</v>
      </c>
    </row>
    <row r="1950" spans="1:2" x14ac:dyDescent="0.45">
      <c r="A1950" s="2" t="s">
        <v>4501</v>
      </c>
      <c r="B1950">
        <v>264487</v>
      </c>
    </row>
    <row r="1951" spans="1:2" x14ac:dyDescent="0.45">
      <c r="A1951" s="2" t="s">
        <v>4564</v>
      </c>
      <c r="B1951">
        <v>259297</v>
      </c>
    </row>
    <row r="1952" spans="1:2" x14ac:dyDescent="0.45">
      <c r="A1952" s="2" t="s">
        <v>5961</v>
      </c>
      <c r="B1952">
        <v>250263</v>
      </c>
    </row>
    <row r="1953" spans="1:2" x14ac:dyDescent="0.45">
      <c r="A1953" s="2" t="s">
        <v>6057</v>
      </c>
      <c r="B1953">
        <v>243649</v>
      </c>
    </row>
    <row r="1954" spans="1:2" x14ac:dyDescent="0.45">
      <c r="A1954" s="2" t="s">
        <v>6254</v>
      </c>
      <c r="B1954">
        <v>242172</v>
      </c>
    </row>
    <row r="1955" spans="1:2" x14ac:dyDescent="0.45">
      <c r="A1955" s="2" t="s">
        <v>4620</v>
      </c>
      <c r="B1955">
        <v>241395</v>
      </c>
    </row>
    <row r="1956" spans="1:2" x14ac:dyDescent="0.45">
      <c r="A1956" s="2" t="s">
        <v>6323</v>
      </c>
      <c r="B1956">
        <v>237233</v>
      </c>
    </row>
    <row r="1957" spans="1:2" x14ac:dyDescent="0.45">
      <c r="A1957" s="2" t="s">
        <v>3122</v>
      </c>
      <c r="B1957">
        <v>224196</v>
      </c>
    </row>
    <row r="1958" spans="1:2" x14ac:dyDescent="0.45">
      <c r="A1958" s="2" t="s">
        <v>6325</v>
      </c>
      <c r="B1958">
        <v>213768</v>
      </c>
    </row>
    <row r="1959" spans="1:2" x14ac:dyDescent="0.45">
      <c r="A1959" s="2" t="s">
        <v>4871</v>
      </c>
      <c r="B1959">
        <v>204793</v>
      </c>
    </row>
    <row r="1960" spans="1:2" x14ac:dyDescent="0.45">
      <c r="A1960" s="2" t="s">
        <v>3681</v>
      </c>
      <c r="B1960">
        <v>203020</v>
      </c>
    </row>
    <row r="1961" spans="1:2" x14ac:dyDescent="0.45">
      <c r="A1961" s="2" t="s">
        <v>6185</v>
      </c>
      <c r="B1961">
        <v>201437</v>
      </c>
    </row>
    <row r="1962" spans="1:2" x14ac:dyDescent="0.45">
      <c r="A1962" s="2" t="s">
        <v>5287</v>
      </c>
      <c r="B1962">
        <v>200000</v>
      </c>
    </row>
    <row r="1963" spans="1:2" x14ac:dyDescent="0.45">
      <c r="A1963" s="2" t="s">
        <v>6321</v>
      </c>
      <c r="B1963">
        <v>199816</v>
      </c>
    </row>
    <row r="1964" spans="1:2" x14ac:dyDescent="0.45">
      <c r="A1964" s="2" t="s">
        <v>6288</v>
      </c>
      <c r="B1964">
        <v>181225</v>
      </c>
    </row>
    <row r="1965" spans="1:2" x14ac:dyDescent="0.45">
      <c r="A1965" s="2" t="s">
        <v>6331</v>
      </c>
      <c r="B1965">
        <v>177467</v>
      </c>
    </row>
    <row r="1966" spans="1:2" x14ac:dyDescent="0.45">
      <c r="A1966" s="2" t="s">
        <v>6334</v>
      </c>
      <c r="B1966">
        <v>170483</v>
      </c>
    </row>
    <row r="1967" spans="1:2" x14ac:dyDescent="0.45">
      <c r="A1967" s="2" t="s">
        <v>5634</v>
      </c>
      <c r="B1967">
        <v>165429</v>
      </c>
    </row>
    <row r="1968" spans="1:2" x14ac:dyDescent="0.45">
      <c r="A1968" s="2" t="s">
        <v>3496</v>
      </c>
      <c r="B1968">
        <v>150619</v>
      </c>
    </row>
    <row r="1969" spans="1:2" x14ac:dyDescent="0.45">
      <c r="A1969" s="2" t="s">
        <v>6340</v>
      </c>
      <c r="B1969">
        <v>131507</v>
      </c>
    </row>
    <row r="1970" spans="1:2" x14ac:dyDescent="0.45">
      <c r="A1970" s="2" t="s">
        <v>3323</v>
      </c>
      <c r="B1970">
        <v>128566</v>
      </c>
    </row>
    <row r="1971" spans="1:2" x14ac:dyDescent="0.45">
      <c r="A1971" s="2" t="s">
        <v>6255</v>
      </c>
      <c r="B1971">
        <v>124220</v>
      </c>
    </row>
    <row r="1972" spans="1:2" x14ac:dyDescent="0.45">
      <c r="A1972" s="2" t="s">
        <v>2866</v>
      </c>
      <c r="B1972">
        <v>117603</v>
      </c>
    </row>
    <row r="1973" spans="1:2" x14ac:dyDescent="0.45">
      <c r="A1973" s="2" t="s">
        <v>5936</v>
      </c>
      <c r="B1973">
        <v>105269</v>
      </c>
    </row>
    <row r="1974" spans="1:2" x14ac:dyDescent="0.45">
      <c r="A1974" s="2" t="s">
        <v>6227</v>
      </c>
      <c r="B1974">
        <v>103943</v>
      </c>
    </row>
    <row r="1975" spans="1:2" x14ac:dyDescent="0.45">
      <c r="A1975" s="2" t="s">
        <v>4976</v>
      </c>
      <c r="B1975">
        <v>100000</v>
      </c>
    </row>
    <row r="1976" spans="1:2" x14ac:dyDescent="0.45">
      <c r="A1976" s="2" t="s">
        <v>6341</v>
      </c>
      <c r="B1976">
        <v>84122</v>
      </c>
    </row>
    <row r="1977" spans="1:2" x14ac:dyDescent="0.45">
      <c r="A1977" s="2" t="s">
        <v>2726</v>
      </c>
      <c r="B1977">
        <v>80850</v>
      </c>
    </row>
    <row r="1978" spans="1:2" x14ac:dyDescent="0.45">
      <c r="A1978" s="2" t="s">
        <v>6322</v>
      </c>
      <c r="B1978">
        <v>70536</v>
      </c>
    </row>
    <row r="1979" spans="1:2" x14ac:dyDescent="0.45">
      <c r="A1979" s="2" t="s">
        <v>6338</v>
      </c>
      <c r="B1979">
        <v>63071</v>
      </c>
    </row>
    <row r="1980" spans="1:2" x14ac:dyDescent="0.45">
      <c r="A1980" s="2" t="s">
        <v>6332</v>
      </c>
      <c r="B1980">
        <v>61382</v>
      </c>
    </row>
    <row r="1981" spans="1:2" x14ac:dyDescent="0.45">
      <c r="A1981" s="2" t="s">
        <v>6169</v>
      </c>
      <c r="B1981">
        <v>57962</v>
      </c>
    </row>
    <row r="1982" spans="1:2" x14ac:dyDescent="0.45">
      <c r="A1982" s="2" t="s">
        <v>5599</v>
      </c>
      <c r="B1982">
        <v>57096</v>
      </c>
    </row>
    <row r="1983" spans="1:2" x14ac:dyDescent="0.45">
      <c r="A1983" s="2" t="s">
        <v>6265</v>
      </c>
      <c r="B1983">
        <v>48622</v>
      </c>
    </row>
    <row r="1984" spans="1:2" x14ac:dyDescent="0.45">
      <c r="A1984" s="2" t="s">
        <v>5830</v>
      </c>
      <c r="B1984">
        <v>46737</v>
      </c>
    </row>
    <row r="1985" spans="1:2" x14ac:dyDescent="0.45">
      <c r="A1985" s="2" t="s">
        <v>6301</v>
      </c>
      <c r="B1985">
        <v>41309</v>
      </c>
    </row>
    <row r="1986" spans="1:2" x14ac:dyDescent="0.45">
      <c r="A1986" s="2" t="s">
        <v>6251</v>
      </c>
      <c r="B1986">
        <v>25899</v>
      </c>
    </row>
    <row r="1987" spans="1:2" x14ac:dyDescent="0.45">
      <c r="A1987" s="2" t="s">
        <v>6292</v>
      </c>
      <c r="B1987">
        <v>15185</v>
      </c>
    </row>
    <row r="1988" spans="1:2" x14ac:dyDescent="0.45">
      <c r="A1988" s="2" t="s">
        <v>5754</v>
      </c>
      <c r="B1988">
        <v>9677</v>
      </c>
    </row>
    <row r="1989" spans="1:2" x14ac:dyDescent="0.45">
      <c r="A1989" s="2" t="s">
        <v>3498</v>
      </c>
      <c r="B1989">
        <v>7168</v>
      </c>
    </row>
    <row r="1990" spans="1:2" x14ac:dyDescent="0.45">
      <c r="A1990" s="2" t="s">
        <v>5931</v>
      </c>
      <c r="B1990">
        <v>0</v>
      </c>
    </row>
    <row r="1991" spans="1:2" x14ac:dyDescent="0.45">
      <c r="A1991" s="2" t="s">
        <v>6333</v>
      </c>
      <c r="B1991">
        <v>-1333</v>
      </c>
    </row>
    <row r="1992" spans="1:2" x14ac:dyDescent="0.45">
      <c r="A1992" s="2" t="s">
        <v>6299</v>
      </c>
      <c r="B1992">
        <v>-4016</v>
      </c>
    </row>
    <row r="1993" spans="1:2" x14ac:dyDescent="0.45">
      <c r="A1993" s="2" t="s">
        <v>6336</v>
      </c>
      <c r="B1993">
        <v>-4416</v>
      </c>
    </row>
    <row r="1994" spans="1:2" x14ac:dyDescent="0.45">
      <c r="A1994" s="2" t="s">
        <v>5025</v>
      </c>
      <c r="B1994">
        <v>-10239</v>
      </c>
    </row>
    <row r="1995" spans="1:2" x14ac:dyDescent="0.45">
      <c r="A1995" s="2" t="s">
        <v>6026</v>
      </c>
      <c r="B1995">
        <v>-15622</v>
      </c>
    </row>
    <row r="1996" spans="1:2" x14ac:dyDescent="0.45">
      <c r="A1996" s="2" t="s">
        <v>6144</v>
      </c>
      <c r="B1996">
        <v>-17786</v>
      </c>
    </row>
    <row r="1997" spans="1:2" x14ac:dyDescent="0.45">
      <c r="A1997" s="2" t="s">
        <v>6326</v>
      </c>
      <c r="B1997">
        <v>-18769</v>
      </c>
    </row>
    <row r="1998" spans="1:2" x14ac:dyDescent="0.45">
      <c r="A1998" s="2" t="s">
        <v>6319</v>
      </c>
      <c r="B1998">
        <v>-19443</v>
      </c>
    </row>
    <row r="1999" spans="1:2" x14ac:dyDescent="0.45">
      <c r="A1999" s="2" t="s">
        <v>4556</v>
      </c>
      <c r="B1999">
        <v>-23927</v>
      </c>
    </row>
    <row r="2000" spans="1:2" x14ac:dyDescent="0.45">
      <c r="A2000" s="2" t="s">
        <v>6291</v>
      </c>
      <c r="B2000">
        <v>-25318</v>
      </c>
    </row>
    <row r="2001" spans="1:2" x14ac:dyDescent="0.45">
      <c r="A2001" s="2" t="s">
        <v>6180</v>
      </c>
      <c r="B2001">
        <v>-30061</v>
      </c>
    </row>
    <row r="2002" spans="1:2" x14ac:dyDescent="0.45">
      <c r="A2002" s="2" t="s">
        <v>6272</v>
      </c>
      <c r="B2002">
        <v>-37715</v>
      </c>
    </row>
    <row r="2003" spans="1:2" x14ac:dyDescent="0.45">
      <c r="A2003" s="2" t="s">
        <v>6313</v>
      </c>
      <c r="B2003">
        <v>-39916</v>
      </c>
    </row>
    <row r="2004" spans="1:2" x14ac:dyDescent="0.45">
      <c r="A2004" s="2" t="s">
        <v>6261</v>
      </c>
      <c r="B2004">
        <v>-44648</v>
      </c>
    </row>
    <row r="2005" spans="1:2" x14ac:dyDescent="0.45">
      <c r="A2005" s="2" t="s">
        <v>6209</v>
      </c>
      <c r="B2005">
        <v>-44995</v>
      </c>
    </row>
    <row r="2006" spans="1:2" x14ac:dyDescent="0.45">
      <c r="A2006" s="2" t="s">
        <v>6273</v>
      </c>
      <c r="B2006">
        <v>-46866</v>
      </c>
    </row>
    <row r="2007" spans="1:2" x14ac:dyDescent="0.45">
      <c r="A2007" s="2" t="s">
        <v>5813</v>
      </c>
      <c r="B2007">
        <v>-49971</v>
      </c>
    </row>
    <row r="2008" spans="1:2" x14ac:dyDescent="0.45">
      <c r="A2008" s="2" t="s">
        <v>4734</v>
      </c>
      <c r="B2008">
        <v>-60918</v>
      </c>
    </row>
    <row r="2009" spans="1:2" x14ac:dyDescent="0.45">
      <c r="A2009" s="2" t="s">
        <v>4977</v>
      </c>
      <c r="B2009">
        <v>-61430</v>
      </c>
    </row>
    <row r="2010" spans="1:2" x14ac:dyDescent="0.45">
      <c r="A2010" s="2" t="s">
        <v>6245</v>
      </c>
      <c r="B2010">
        <v>-70878</v>
      </c>
    </row>
    <row r="2011" spans="1:2" x14ac:dyDescent="0.45">
      <c r="A2011" s="2" t="s">
        <v>6275</v>
      </c>
      <c r="B2011">
        <v>-72160</v>
      </c>
    </row>
    <row r="2012" spans="1:2" x14ac:dyDescent="0.45">
      <c r="A2012" s="2" t="s">
        <v>5904</v>
      </c>
      <c r="B2012">
        <v>-73435</v>
      </c>
    </row>
    <row r="2013" spans="1:2" x14ac:dyDescent="0.45">
      <c r="A2013" s="2" t="s">
        <v>5930</v>
      </c>
      <c r="B2013">
        <v>-87637</v>
      </c>
    </row>
    <row r="2014" spans="1:2" x14ac:dyDescent="0.45">
      <c r="A2014" s="2" t="s">
        <v>6307</v>
      </c>
      <c r="B2014">
        <v>-88202</v>
      </c>
    </row>
    <row r="2015" spans="1:2" x14ac:dyDescent="0.45">
      <c r="A2015" s="2" t="s">
        <v>6000</v>
      </c>
      <c r="B2015">
        <v>-99275</v>
      </c>
    </row>
    <row r="2016" spans="1:2" x14ac:dyDescent="0.45">
      <c r="A2016" s="2" t="s">
        <v>4701</v>
      </c>
      <c r="B2016">
        <v>-100000</v>
      </c>
    </row>
    <row r="2017" spans="1:2" x14ac:dyDescent="0.45">
      <c r="A2017" s="2" t="s">
        <v>5660</v>
      </c>
      <c r="B2017">
        <v>-104762</v>
      </c>
    </row>
    <row r="2018" spans="1:2" x14ac:dyDescent="0.45">
      <c r="A2018" s="2" t="s">
        <v>6281</v>
      </c>
      <c r="B2018">
        <v>-113700</v>
      </c>
    </row>
    <row r="2019" spans="1:2" x14ac:dyDescent="0.45">
      <c r="A2019" s="2" t="s">
        <v>6290</v>
      </c>
      <c r="B2019">
        <v>-121970</v>
      </c>
    </row>
    <row r="2020" spans="1:2" x14ac:dyDescent="0.45">
      <c r="A2020" s="2" t="s">
        <v>4259</v>
      </c>
      <c r="B2020">
        <v>-123471</v>
      </c>
    </row>
    <row r="2021" spans="1:2" x14ac:dyDescent="0.45">
      <c r="A2021" s="2" t="s">
        <v>6294</v>
      </c>
      <c r="B2021">
        <v>-140621</v>
      </c>
    </row>
    <row r="2022" spans="1:2" x14ac:dyDescent="0.45">
      <c r="A2022" s="2" t="s">
        <v>6304</v>
      </c>
      <c r="B2022">
        <v>-144142</v>
      </c>
    </row>
    <row r="2023" spans="1:2" x14ac:dyDescent="0.45">
      <c r="A2023" s="2" t="s">
        <v>6303</v>
      </c>
      <c r="B2023">
        <v>-145086</v>
      </c>
    </row>
    <row r="2024" spans="1:2" x14ac:dyDescent="0.45">
      <c r="A2024" s="2" t="s">
        <v>6298</v>
      </c>
      <c r="B2024">
        <v>-147562</v>
      </c>
    </row>
    <row r="2025" spans="1:2" x14ac:dyDescent="0.45">
      <c r="A2025" s="2" t="s">
        <v>6228</v>
      </c>
      <c r="B2025">
        <v>-165959</v>
      </c>
    </row>
    <row r="2026" spans="1:2" x14ac:dyDescent="0.45">
      <c r="A2026" s="2" t="s">
        <v>4297</v>
      </c>
      <c r="B2026">
        <v>-190187</v>
      </c>
    </row>
    <row r="2027" spans="1:2" x14ac:dyDescent="0.45">
      <c r="A2027" s="2" t="s">
        <v>6285</v>
      </c>
      <c r="B2027">
        <v>-194801</v>
      </c>
    </row>
    <row r="2028" spans="1:2" x14ac:dyDescent="0.45">
      <c r="A2028" s="2" t="s">
        <v>5343</v>
      </c>
      <c r="B2028">
        <v>-198218</v>
      </c>
    </row>
    <row r="2029" spans="1:2" x14ac:dyDescent="0.45">
      <c r="A2029" s="2" t="s">
        <v>6293</v>
      </c>
      <c r="B2029">
        <v>-198889</v>
      </c>
    </row>
    <row r="2030" spans="1:2" x14ac:dyDescent="0.45">
      <c r="A2030" s="2" t="s">
        <v>6276</v>
      </c>
      <c r="B2030">
        <v>-200506</v>
      </c>
    </row>
    <row r="2031" spans="1:2" x14ac:dyDescent="0.45">
      <c r="A2031" s="2" t="s">
        <v>6145</v>
      </c>
      <c r="B2031">
        <v>-201659</v>
      </c>
    </row>
    <row r="2032" spans="1:2" x14ac:dyDescent="0.45">
      <c r="A2032" s="2" t="s">
        <v>6229</v>
      </c>
      <c r="B2032">
        <v>-204532</v>
      </c>
    </row>
    <row r="2033" spans="1:2" x14ac:dyDescent="0.45">
      <c r="A2033" s="2" t="s">
        <v>6055</v>
      </c>
      <c r="B2033">
        <v>-226328</v>
      </c>
    </row>
    <row r="2034" spans="1:2" x14ac:dyDescent="0.45">
      <c r="A2034" s="2" t="s">
        <v>6277</v>
      </c>
      <c r="B2034">
        <v>-231805</v>
      </c>
    </row>
    <row r="2035" spans="1:2" x14ac:dyDescent="0.45">
      <c r="A2035" s="2" t="s">
        <v>6097</v>
      </c>
      <c r="B2035">
        <v>-239409</v>
      </c>
    </row>
    <row r="2036" spans="1:2" x14ac:dyDescent="0.45">
      <c r="A2036" s="2" t="s">
        <v>6230</v>
      </c>
      <c r="B2036">
        <v>-256653</v>
      </c>
    </row>
    <row r="2037" spans="1:2" x14ac:dyDescent="0.45">
      <c r="A2037" s="2" t="s">
        <v>6263</v>
      </c>
      <c r="B2037">
        <v>-259458</v>
      </c>
    </row>
    <row r="2038" spans="1:2" x14ac:dyDescent="0.45">
      <c r="A2038" s="2" t="s">
        <v>6238</v>
      </c>
      <c r="B2038">
        <v>-262699</v>
      </c>
    </row>
    <row r="2039" spans="1:2" x14ac:dyDescent="0.45">
      <c r="A2039" s="2" t="s">
        <v>6252</v>
      </c>
      <c r="B2039">
        <v>-273613</v>
      </c>
    </row>
    <row r="2040" spans="1:2" x14ac:dyDescent="0.45">
      <c r="A2040" s="2" t="s">
        <v>6076</v>
      </c>
      <c r="B2040">
        <v>-278739</v>
      </c>
    </row>
    <row r="2041" spans="1:2" x14ac:dyDescent="0.45">
      <c r="A2041" s="2" t="s">
        <v>6262</v>
      </c>
      <c r="B2041">
        <v>-283108</v>
      </c>
    </row>
    <row r="2042" spans="1:2" x14ac:dyDescent="0.45">
      <c r="A2042" s="2" t="s">
        <v>6264</v>
      </c>
      <c r="B2042">
        <v>-297532</v>
      </c>
    </row>
    <row r="2043" spans="1:2" x14ac:dyDescent="0.45">
      <c r="A2043" s="2" t="s">
        <v>5759</v>
      </c>
      <c r="B2043">
        <v>-299639</v>
      </c>
    </row>
    <row r="2044" spans="1:2" x14ac:dyDescent="0.45">
      <c r="A2044" s="2" t="s">
        <v>4804</v>
      </c>
      <c r="B2044">
        <v>-315648</v>
      </c>
    </row>
    <row r="2045" spans="1:2" x14ac:dyDescent="0.45">
      <c r="A2045" s="2" t="s">
        <v>5894</v>
      </c>
      <c r="B2045">
        <v>-338009</v>
      </c>
    </row>
    <row r="2046" spans="1:2" x14ac:dyDescent="0.45">
      <c r="A2046" s="2" t="s">
        <v>4624</v>
      </c>
      <c r="B2046">
        <v>-338013</v>
      </c>
    </row>
    <row r="2047" spans="1:2" x14ac:dyDescent="0.45">
      <c r="A2047" s="2" t="s">
        <v>6231</v>
      </c>
      <c r="B2047">
        <v>-345923</v>
      </c>
    </row>
    <row r="2048" spans="1:2" x14ac:dyDescent="0.45">
      <c r="A2048" s="2" t="s">
        <v>6232</v>
      </c>
      <c r="B2048">
        <v>-348611</v>
      </c>
    </row>
    <row r="2049" spans="1:2" x14ac:dyDescent="0.45">
      <c r="A2049" s="2" t="s">
        <v>6212</v>
      </c>
      <c r="B2049">
        <v>-354460</v>
      </c>
    </row>
    <row r="2050" spans="1:2" x14ac:dyDescent="0.45">
      <c r="A2050" s="2" t="s">
        <v>5061</v>
      </c>
      <c r="B2050">
        <v>-360000</v>
      </c>
    </row>
    <row r="2051" spans="1:2" x14ac:dyDescent="0.45">
      <c r="A2051" s="2" t="s">
        <v>6233</v>
      </c>
      <c r="B2051">
        <v>-366222</v>
      </c>
    </row>
    <row r="2052" spans="1:2" x14ac:dyDescent="0.45">
      <c r="A2052" s="2" t="s">
        <v>6146</v>
      </c>
      <c r="B2052">
        <v>-389009</v>
      </c>
    </row>
    <row r="2053" spans="1:2" x14ac:dyDescent="0.45">
      <c r="A2053" s="2" t="s">
        <v>5571</v>
      </c>
      <c r="B2053">
        <v>-398921</v>
      </c>
    </row>
    <row r="2054" spans="1:2" x14ac:dyDescent="0.45">
      <c r="A2054" s="2" t="s">
        <v>6235</v>
      </c>
      <c r="B2054">
        <v>-401983</v>
      </c>
    </row>
    <row r="2055" spans="1:2" x14ac:dyDescent="0.45">
      <c r="A2055" s="2" t="s">
        <v>6179</v>
      </c>
      <c r="B2055">
        <v>-407362</v>
      </c>
    </row>
    <row r="2056" spans="1:2" x14ac:dyDescent="0.45">
      <c r="A2056" s="2" t="s">
        <v>6246</v>
      </c>
      <c r="B2056">
        <v>-415849</v>
      </c>
    </row>
    <row r="2057" spans="1:2" x14ac:dyDescent="0.45">
      <c r="A2057" s="2" t="s">
        <v>6147</v>
      </c>
      <c r="B2057">
        <v>-417976</v>
      </c>
    </row>
    <row r="2058" spans="1:2" x14ac:dyDescent="0.45">
      <c r="A2058" s="2" t="s">
        <v>5403</v>
      </c>
      <c r="B2058">
        <v>-420316</v>
      </c>
    </row>
    <row r="2059" spans="1:2" x14ac:dyDescent="0.45">
      <c r="A2059" s="2" t="s">
        <v>6205</v>
      </c>
      <c r="B2059">
        <v>-428012</v>
      </c>
    </row>
    <row r="2060" spans="1:2" x14ac:dyDescent="0.45">
      <c r="A2060" s="2" t="s">
        <v>5884</v>
      </c>
      <c r="B2060">
        <v>-428053</v>
      </c>
    </row>
    <row r="2061" spans="1:2" x14ac:dyDescent="0.45">
      <c r="A2061" s="2" t="s">
        <v>6234</v>
      </c>
      <c r="B2061">
        <v>-447150</v>
      </c>
    </row>
    <row r="2062" spans="1:2" x14ac:dyDescent="0.45">
      <c r="A2062" s="2" t="s">
        <v>6213</v>
      </c>
      <c r="B2062">
        <v>-451570</v>
      </c>
    </row>
    <row r="2063" spans="1:2" x14ac:dyDescent="0.45">
      <c r="A2063" s="2" t="s">
        <v>3664</v>
      </c>
      <c r="B2063">
        <v>-456793</v>
      </c>
    </row>
    <row r="2064" spans="1:2" x14ac:dyDescent="0.45">
      <c r="A2064" s="2" t="s">
        <v>6211</v>
      </c>
      <c r="B2064">
        <v>-467355</v>
      </c>
    </row>
    <row r="2065" spans="1:2" x14ac:dyDescent="0.45">
      <c r="A2065" s="2" t="s">
        <v>6236</v>
      </c>
      <c r="B2065">
        <v>-468063</v>
      </c>
    </row>
    <row r="2066" spans="1:2" x14ac:dyDescent="0.45">
      <c r="A2066" s="2" t="s">
        <v>3928</v>
      </c>
      <c r="B2066">
        <v>-468168</v>
      </c>
    </row>
    <row r="2067" spans="1:2" x14ac:dyDescent="0.45">
      <c r="A2067" s="2" t="s">
        <v>6215</v>
      </c>
      <c r="B2067">
        <v>-473703</v>
      </c>
    </row>
    <row r="2068" spans="1:2" x14ac:dyDescent="0.45">
      <c r="A2068" s="2" t="s">
        <v>6242</v>
      </c>
      <c r="B2068">
        <v>-477000</v>
      </c>
    </row>
    <row r="2069" spans="1:2" x14ac:dyDescent="0.45">
      <c r="A2069" s="2" t="s">
        <v>6241</v>
      </c>
      <c r="B2069">
        <v>-478801</v>
      </c>
    </row>
    <row r="2070" spans="1:2" x14ac:dyDescent="0.45">
      <c r="A2070" s="2" t="s">
        <v>6046</v>
      </c>
      <c r="B2070">
        <v>-479422</v>
      </c>
    </row>
    <row r="2071" spans="1:2" x14ac:dyDescent="0.45">
      <c r="A2071" s="2" t="s">
        <v>6237</v>
      </c>
      <c r="B2071">
        <v>-486866</v>
      </c>
    </row>
    <row r="2072" spans="1:2" x14ac:dyDescent="0.45">
      <c r="A2072" s="2" t="s">
        <v>6239</v>
      </c>
      <c r="B2072">
        <v>-487945</v>
      </c>
    </row>
    <row r="2073" spans="1:2" x14ac:dyDescent="0.45">
      <c r="A2073" s="2" t="s">
        <v>3935</v>
      </c>
      <c r="B2073">
        <v>-492921</v>
      </c>
    </row>
    <row r="2074" spans="1:2" x14ac:dyDescent="0.45">
      <c r="A2074" s="2" t="s">
        <v>6240</v>
      </c>
      <c r="B2074">
        <v>-498668</v>
      </c>
    </row>
    <row r="2075" spans="1:2" x14ac:dyDescent="0.45">
      <c r="A2075" s="2" t="s">
        <v>4876</v>
      </c>
      <c r="B2075">
        <v>-500000</v>
      </c>
    </row>
    <row r="2076" spans="1:2" x14ac:dyDescent="0.45">
      <c r="A2076" s="2" t="s">
        <v>4029</v>
      </c>
      <c r="B2076">
        <v>-506218</v>
      </c>
    </row>
    <row r="2077" spans="1:2" x14ac:dyDescent="0.45">
      <c r="A2077" s="2" t="s">
        <v>6153</v>
      </c>
      <c r="B2077">
        <v>-515779</v>
      </c>
    </row>
    <row r="2078" spans="1:2" x14ac:dyDescent="0.45">
      <c r="A2078" s="2" t="s">
        <v>6174</v>
      </c>
      <c r="B2078">
        <v>-518814</v>
      </c>
    </row>
    <row r="2079" spans="1:2" x14ac:dyDescent="0.45">
      <c r="A2079" s="2" t="s">
        <v>6029</v>
      </c>
      <c r="B2079">
        <v>-522998</v>
      </c>
    </row>
    <row r="2080" spans="1:2" x14ac:dyDescent="0.45">
      <c r="A2080" s="2" t="s">
        <v>5351</v>
      </c>
      <c r="B2080">
        <v>-526618</v>
      </c>
    </row>
    <row r="2081" spans="1:2" x14ac:dyDescent="0.45">
      <c r="A2081" s="2" t="s">
        <v>5831</v>
      </c>
      <c r="B2081">
        <v>-531428</v>
      </c>
    </row>
    <row r="2082" spans="1:2" x14ac:dyDescent="0.45">
      <c r="A2082" s="2" t="s">
        <v>6148</v>
      </c>
      <c r="B2082">
        <v>-535345</v>
      </c>
    </row>
    <row r="2083" spans="1:2" x14ac:dyDescent="0.45">
      <c r="A2083" s="2" t="s">
        <v>6149</v>
      </c>
      <c r="B2083">
        <v>-535874</v>
      </c>
    </row>
    <row r="2084" spans="1:2" x14ac:dyDescent="0.45">
      <c r="A2084" s="2" t="s">
        <v>6210</v>
      </c>
      <c r="B2084">
        <v>-557755</v>
      </c>
    </row>
    <row r="2085" spans="1:2" x14ac:dyDescent="0.45">
      <c r="A2085" s="2" t="s">
        <v>6203</v>
      </c>
      <c r="B2085">
        <v>-564312</v>
      </c>
    </row>
    <row r="2086" spans="1:2" x14ac:dyDescent="0.45">
      <c r="A2086" s="2" t="s">
        <v>6028</v>
      </c>
      <c r="B2086">
        <v>-569815</v>
      </c>
    </row>
    <row r="2087" spans="1:2" x14ac:dyDescent="0.45">
      <c r="A2087" s="2" t="s">
        <v>6150</v>
      </c>
      <c r="B2087">
        <v>-571465</v>
      </c>
    </row>
    <row r="2088" spans="1:2" x14ac:dyDescent="0.45">
      <c r="A2088" s="2" t="s">
        <v>4872</v>
      </c>
      <c r="B2088">
        <v>-572808</v>
      </c>
    </row>
    <row r="2089" spans="1:2" x14ac:dyDescent="0.45">
      <c r="A2089" s="2" t="s">
        <v>6206</v>
      </c>
      <c r="B2089">
        <v>-576384</v>
      </c>
    </row>
    <row r="2090" spans="1:2" x14ac:dyDescent="0.45">
      <c r="A2090" s="2" t="s">
        <v>6207</v>
      </c>
      <c r="B2090">
        <v>-586507</v>
      </c>
    </row>
    <row r="2091" spans="1:2" x14ac:dyDescent="0.45">
      <c r="A2091" s="2" t="s">
        <v>6126</v>
      </c>
      <c r="B2091">
        <v>-603965</v>
      </c>
    </row>
    <row r="2092" spans="1:2" x14ac:dyDescent="0.45">
      <c r="A2092" s="2" t="s">
        <v>6099</v>
      </c>
      <c r="B2092">
        <v>-604771</v>
      </c>
    </row>
    <row r="2093" spans="1:2" x14ac:dyDescent="0.45">
      <c r="A2093" s="2" t="s">
        <v>6111</v>
      </c>
      <c r="B2093">
        <v>-605096</v>
      </c>
    </row>
    <row r="2094" spans="1:2" x14ac:dyDescent="0.45">
      <c r="A2094" s="2" t="s">
        <v>2843</v>
      </c>
      <c r="B2094">
        <v>-625893</v>
      </c>
    </row>
    <row r="2095" spans="1:2" x14ac:dyDescent="0.45">
      <c r="A2095" s="2" t="s">
        <v>6200</v>
      </c>
      <c r="B2095">
        <v>-631531</v>
      </c>
    </row>
    <row r="2096" spans="1:2" x14ac:dyDescent="0.45">
      <c r="A2096" s="2" t="s">
        <v>3017</v>
      </c>
      <c r="B2096">
        <v>-636215</v>
      </c>
    </row>
    <row r="2097" spans="1:2" x14ac:dyDescent="0.45">
      <c r="A2097" s="2" t="s">
        <v>5662</v>
      </c>
      <c r="B2097">
        <v>-640226</v>
      </c>
    </row>
    <row r="2098" spans="1:2" x14ac:dyDescent="0.45">
      <c r="A2098" s="2" t="s">
        <v>5885</v>
      </c>
      <c r="B2098">
        <v>-651422</v>
      </c>
    </row>
    <row r="2099" spans="1:2" x14ac:dyDescent="0.45">
      <c r="A2099" s="2" t="s">
        <v>6187</v>
      </c>
      <c r="B2099">
        <v>-655417</v>
      </c>
    </row>
    <row r="2100" spans="1:2" x14ac:dyDescent="0.45">
      <c r="A2100" s="2" t="s">
        <v>6193</v>
      </c>
      <c r="B2100">
        <v>-672499</v>
      </c>
    </row>
    <row r="2101" spans="1:2" x14ac:dyDescent="0.45">
      <c r="A2101" s="2" t="s">
        <v>4827</v>
      </c>
      <c r="B2101">
        <v>-688237</v>
      </c>
    </row>
    <row r="2102" spans="1:2" x14ac:dyDescent="0.45">
      <c r="A2102" s="2" t="s">
        <v>6199</v>
      </c>
      <c r="B2102">
        <v>-689380</v>
      </c>
    </row>
    <row r="2103" spans="1:2" x14ac:dyDescent="0.45">
      <c r="A2103" s="2" t="s">
        <v>6198</v>
      </c>
      <c r="B2103">
        <v>-689492</v>
      </c>
    </row>
    <row r="2104" spans="1:2" x14ac:dyDescent="0.45">
      <c r="A2104" s="2" t="s">
        <v>6100</v>
      </c>
      <c r="B2104">
        <v>-690958</v>
      </c>
    </row>
    <row r="2105" spans="1:2" x14ac:dyDescent="0.45">
      <c r="A2105" s="2" t="s">
        <v>5756</v>
      </c>
      <c r="B2105">
        <v>-693303</v>
      </c>
    </row>
    <row r="2106" spans="1:2" x14ac:dyDescent="0.45">
      <c r="A2106" s="2" t="s">
        <v>2974</v>
      </c>
      <c r="B2106">
        <v>-696442</v>
      </c>
    </row>
    <row r="2107" spans="1:2" x14ac:dyDescent="0.45">
      <c r="A2107" s="2" t="s">
        <v>5796</v>
      </c>
      <c r="B2107">
        <v>-701468</v>
      </c>
    </row>
    <row r="2108" spans="1:2" x14ac:dyDescent="0.45">
      <c r="A2108" s="2" t="s">
        <v>6194</v>
      </c>
      <c r="B2108">
        <v>-702671</v>
      </c>
    </row>
    <row r="2109" spans="1:2" x14ac:dyDescent="0.45">
      <c r="A2109" s="2" t="s">
        <v>6058</v>
      </c>
      <c r="B2109">
        <v>-707762</v>
      </c>
    </row>
    <row r="2110" spans="1:2" x14ac:dyDescent="0.45">
      <c r="A2110" s="2" t="s">
        <v>6156</v>
      </c>
      <c r="B2110">
        <v>-712239</v>
      </c>
    </row>
    <row r="2111" spans="1:2" x14ac:dyDescent="0.45">
      <c r="A2111" s="2" t="s">
        <v>5136</v>
      </c>
      <c r="B2111">
        <v>-718500</v>
      </c>
    </row>
    <row r="2112" spans="1:2" x14ac:dyDescent="0.45">
      <c r="A2112" s="2" t="s">
        <v>6152</v>
      </c>
      <c r="B2112">
        <v>-720718</v>
      </c>
    </row>
    <row r="2113" spans="1:2" x14ac:dyDescent="0.45">
      <c r="A2113" s="2" t="s">
        <v>6154</v>
      </c>
      <c r="B2113">
        <v>-725339</v>
      </c>
    </row>
    <row r="2114" spans="1:2" x14ac:dyDescent="0.45">
      <c r="A2114" s="2" t="s">
        <v>5782</v>
      </c>
      <c r="B2114">
        <v>-736141</v>
      </c>
    </row>
    <row r="2115" spans="1:2" x14ac:dyDescent="0.45">
      <c r="A2115" s="2" t="s">
        <v>5859</v>
      </c>
      <c r="B2115">
        <v>-744000</v>
      </c>
    </row>
    <row r="2116" spans="1:2" x14ac:dyDescent="0.45">
      <c r="A2116" s="2" t="s">
        <v>3665</v>
      </c>
      <c r="B2116">
        <v>-747572</v>
      </c>
    </row>
    <row r="2117" spans="1:2" x14ac:dyDescent="0.45">
      <c r="A2117" s="2" t="s">
        <v>4979</v>
      </c>
      <c r="B2117">
        <v>-750995</v>
      </c>
    </row>
    <row r="2118" spans="1:2" x14ac:dyDescent="0.45">
      <c r="A2118" s="2" t="s">
        <v>6188</v>
      </c>
      <c r="B2118">
        <v>-758291</v>
      </c>
    </row>
    <row r="2119" spans="1:2" x14ac:dyDescent="0.45">
      <c r="A2119" s="2" t="s">
        <v>4451</v>
      </c>
      <c r="B2119">
        <v>-774089</v>
      </c>
    </row>
    <row r="2120" spans="1:2" x14ac:dyDescent="0.45">
      <c r="A2120" s="2" t="s">
        <v>5932</v>
      </c>
      <c r="B2120">
        <v>-776010</v>
      </c>
    </row>
    <row r="2121" spans="1:2" x14ac:dyDescent="0.45">
      <c r="A2121" s="2" t="s">
        <v>5265</v>
      </c>
      <c r="B2121">
        <v>-785353</v>
      </c>
    </row>
    <row r="2122" spans="1:2" x14ac:dyDescent="0.45">
      <c r="A2122" s="2" t="s">
        <v>6077</v>
      </c>
      <c r="B2122">
        <v>-787706</v>
      </c>
    </row>
    <row r="2123" spans="1:2" x14ac:dyDescent="0.45">
      <c r="A2123" s="2" t="s">
        <v>5524</v>
      </c>
      <c r="B2123">
        <v>-787759</v>
      </c>
    </row>
    <row r="2124" spans="1:2" x14ac:dyDescent="0.45">
      <c r="A2124" s="2" t="s">
        <v>5591</v>
      </c>
      <c r="B2124">
        <v>-799244</v>
      </c>
    </row>
    <row r="2125" spans="1:2" x14ac:dyDescent="0.45">
      <c r="A2125" s="2" t="s">
        <v>6173</v>
      </c>
      <c r="B2125">
        <v>-799341</v>
      </c>
    </row>
    <row r="2126" spans="1:2" x14ac:dyDescent="0.45">
      <c r="A2126" s="2" t="s">
        <v>6122</v>
      </c>
      <c r="B2126">
        <v>-808054</v>
      </c>
    </row>
    <row r="2127" spans="1:2" x14ac:dyDescent="0.45">
      <c r="A2127" s="2" t="s">
        <v>6182</v>
      </c>
      <c r="B2127">
        <v>-809722</v>
      </c>
    </row>
    <row r="2128" spans="1:2" x14ac:dyDescent="0.45">
      <c r="A2128" s="2" t="s">
        <v>5934</v>
      </c>
      <c r="B2128">
        <v>-818710</v>
      </c>
    </row>
    <row r="2129" spans="1:2" x14ac:dyDescent="0.45">
      <c r="A2129" s="2" t="s">
        <v>4770</v>
      </c>
      <c r="B2129">
        <v>-825130</v>
      </c>
    </row>
    <row r="2130" spans="1:2" x14ac:dyDescent="0.45">
      <c r="A2130" s="2" t="s">
        <v>5590</v>
      </c>
      <c r="B2130">
        <v>-826515</v>
      </c>
    </row>
    <row r="2131" spans="1:2" x14ac:dyDescent="0.45">
      <c r="A2131" s="2" t="s">
        <v>6155</v>
      </c>
      <c r="B2131">
        <v>-855569</v>
      </c>
    </row>
    <row r="2132" spans="1:2" x14ac:dyDescent="0.45">
      <c r="A2132" s="2" t="s">
        <v>6070</v>
      </c>
      <c r="B2132">
        <v>-861524</v>
      </c>
    </row>
    <row r="2133" spans="1:2" x14ac:dyDescent="0.45">
      <c r="A2133" s="2" t="s">
        <v>6030</v>
      </c>
      <c r="B2133">
        <v>-865951</v>
      </c>
    </row>
    <row r="2134" spans="1:2" x14ac:dyDescent="0.45">
      <c r="A2134" s="2" t="s">
        <v>6177</v>
      </c>
      <c r="B2134">
        <v>-881622</v>
      </c>
    </row>
    <row r="2135" spans="1:2" x14ac:dyDescent="0.45">
      <c r="A2135" s="2" t="s">
        <v>5797</v>
      </c>
      <c r="B2135">
        <v>-890722</v>
      </c>
    </row>
    <row r="2136" spans="1:2" x14ac:dyDescent="0.45">
      <c r="A2136" s="2" t="s">
        <v>6176</v>
      </c>
      <c r="B2136">
        <v>-893357</v>
      </c>
    </row>
    <row r="2137" spans="1:2" x14ac:dyDescent="0.45">
      <c r="A2137" s="2" t="s">
        <v>6151</v>
      </c>
      <c r="B2137">
        <v>-895923</v>
      </c>
    </row>
    <row r="2138" spans="1:2" x14ac:dyDescent="0.45">
      <c r="A2138" s="2" t="s">
        <v>6157</v>
      </c>
      <c r="B2138">
        <v>-899760</v>
      </c>
    </row>
    <row r="2139" spans="1:2" x14ac:dyDescent="0.45">
      <c r="A2139" s="2" t="s">
        <v>6027</v>
      </c>
      <c r="B2139">
        <v>-901776</v>
      </c>
    </row>
    <row r="2140" spans="1:2" x14ac:dyDescent="0.45">
      <c r="A2140" s="2" t="s">
        <v>6158</v>
      </c>
      <c r="B2140">
        <v>-903266</v>
      </c>
    </row>
    <row r="2141" spans="1:2" x14ac:dyDescent="0.45">
      <c r="A2141" s="2" t="s">
        <v>3564</v>
      </c>
      <c r="B2141">
        <v>-904547</v>
      </c>
    </row>
    <row r="2142" spans="1:2" x14ac:dyDescent="0.45">
      <c r="A2142" s="2" t="s">
        <v>6166</v>
      </c>
      <c r="B2142">
        <v>-905404</v>
      </c>
    </row>
    <row r="2143" spans="1:2" x14ac:dyDescent="0.45">
      <c r="A2143" s="2" t="s">
        <v>6170</v>
      </c>
      <c r="B2143">
        <v>-909814</v>
      </c>
    </row>
    <row r="2144" spans="1:2" x14ac:dyDescent="0.45">
      <c r="A2144" s="2" t="s">
        <v>5755</v>
      </c>
      <c r="B2144">
        <v>-925977</v>
      </c>
    </row>
    <row r="2145" spans="1:2" x14ac:dyDescent="0.45">
      <c r="A2145" s="2" t="s">
        <v>4769</v>
      </c>
      <c r="B2145">
        <v>-928770</v>
      </c>
    </row>
    <row r="2146" spans="1:2" x14ac:dyDescent="0.45">
      <c r="A2146" s="2" t="s">
        <v>6162</v>
      </c>
      <c r="B2146">
        <v>-937520</v>
      </c>
    </row>
    <row r="2147" spans="1:2" x14ac:dyDescent="0.45">
      <c r="A2147" s="2" t="s">
        <v>6096</v>
      </c>
      <c r="B2147">
        <v>-945296</v>
      </c>
    </row>
    <row r="2148" spans="1:2" x14ac:dyDescent="0.45">
      <c r="A2148" s="2" t="s">
        <v>6063</v>
      </c>
      <c r="B2148">
        <v>-953049</v>
      </c>
    </row>
    <row r="2149" spans="1:2" x14ac:dyDescent="0.45">
      <c r="A2149" s="2" t="s">
        <v>4855</v>
      </c>
      <c r="B2149">
        <v>-954324</v>
      </c>
    </row>
    <row r="2150" spans="1:2" x14ac:dyDescent="0.45">
      <c r="A2150" s="2" t="s">
        <v>4371</v>
      </c>
      <c r="B2150">
        <v>-957510</v>
      </c>
    </row>
    <row r="2151" spans="1:2" x14ac:dyDescent="0.45">
      <c r="A2151" s="2" t="s">
        <v>5757</v>
      </c>
      <c r="B2151">
        <v>-959412</v>
      </c>
    </row>
    <row r="2152" spans="1:2" x14ac:dyDescent="0.45">
      <c r="A2152" s="2" t="s">
        <v>6159</v>
      </c>
      <c r="B2152">
        <v>-978790</v>
      </c>
    </row>
    <row r="2153" spans="1:2" x14ac:dyDescent="0.45">
      <c r="A2153" s="2" t="s">
        <v>6128</v>
      </c>
      <c r="B2153">
        <v>-980461</v>
      </c>
    </row>
    <row r="2154" spans="1:2" x14ac:dyDescent="0.45">
      <c r="A2154" s="2" t="s">
        <v>6160</v>
      </c>
      <c r="B2154">
        <v>-987004</v>
      </c>
    </row>
    <row r="2155" spans="1:2" x14ac:dyDescent="0.45">
      <c r="A2155" s="2" t="s">
        <v>6161</v>
      </c>
      <c r="B2155">
        <v>-989982</v>
      </c>
    </row>
    <row r="2156" spans="1:2" x14ac:dyDescent="0.45">
      <c r="A2156" s="2" t="s">
        <v>6163</v>
      </c>
      <c r="B2156">
        <v>-993613</v>
      </c>
    </row>
    <row r="2157" spans="1:2" x14ac:dyDescent="0.45">
      <c r="A2157" s="2" t="s">
        <v>6164</v>
      </c>
      <c r="B2157">
        <v>-999279</v>
      </c>
    </row>
    <row r="2158" spans="1:2" x14ac:dyDescent="0.45">
      <c r="A2158" s="2" t="s">
        <v>4214</v>
      </c>
      <c r="B2158">
        <v>-1000000</v>
      </c>
    </row>
    <row r="2159" spans="1:2" x14ac:dyDescent="0.45">
      <c r="A2159" s="2" t="s">
        <v>4469</v>
      </c>
      <c r="B2159">
        <v>-1026818</v>
      </c>
    </row>
    <row r="2160" spans="1:2" x14ac:dyDescent="0.45">
      <c r="A2160" s="2" t="s">
        <v>6119</v>
      </c>
      <c r="B2160">
        <v>-1043871</v>
      </c>
    </row>
    <row r="2161" spans="1:2" x14ac:dyDescent="0.45">
      <c r="A2161" s="2" t="s">
        <v>6007</v>
      </c>
      <c r="B2161">
        <v>-1047380</v>
      </c>
    </row>
    <row r="2162" spans="1:2" x14ac:dyDescent="0.45">
      <c r="A2162" s="2" t="s">
        <v>6079</v>
      </c>
      <c r="B2162">
        <v>-1081047</v>
      </c>
    </row>
    <row r="2163" spans="1:2" x14ac:dyDescent="0.45">
      <c r="A2163" s="2" t="s">
        <v>6116</v>
      </c>
      <c r="B2163">
        <v>-1089280</v>
      </c>
    </row>
    <row r="2164" spans="1:2" x14ac:dyDescent="0.45">
      <c r="A2164" s="2" t="s">
        <v>6080</v>
      </c>
      <c r="B2164">
        <v>-1093965</v>
      </c>
    </row>
    <row r="2165" spans="1:2" x14ac:dyDescent="0.45">
      <c r="A2165" s="2" t="s">
        <v>6094</v>
      </c>
      <c r="B2165">
        <v>-1095876</v>
      </c>
    </row>
    <row r="2166" spans="1:2" x14ac:dyDescent="0.45">
      <c r="A2166" s="2" t="s">
        <v>5832</v>
      </c>
      <c r="B2166">
        <v>-1107418</v>
      </c>
    </row>
    <row r="2167" spans="1:2" x14ac:dyDescent="0.45">
      <c r="A2167" s="2" t="s">
        <v>4622</v>
      </c>
      <c r="B2167">
        <v>-1117120</v>
      </c>
    </row>
    <row r="2168" spans="1:2" x14ac:dyDescent="0.45">
      <c r="A2168" s="2" t="s">
        <v>6081</v>
      </c>
      <c r="B2168">
        <v>-1126033</v>
      </c>
    </row>
    <row r="2169" spans="1:2" x14ac:dyDescent="0.45">
      <c r="A2169" s="2" t="s">
        <v>5663</v>
      </c>
      <c r="B2169">
        <v>-1140525</v>
      </c>
    </row>
    <row r="2170" spans="1:2" x14ac:dyDescent="0.45">
      <c r="A2170" s="2" t="s">
        <v>6112</v>
      </c>
      <c r="B2170">
        <v>-1141064</v>
      </c>
    </row>
    <row r="2171" spans="1:2" x14ac:dyDescent="0.45">
      <c r="A2171" s="2" t="s">
        <v>4697</v>
      </c>
      <c r="B2171">
        <v>-1156686</v>
      </c>
    </row>
    <row r="2172" spans="1:2" x14ac:dyDescent="0.45">
      <c r="A2172" s="2" t="s">
        <v>6066</v>
      </c>
      <c r="B2172">
        <v>-1172081</v>
      </c>
    </row>
    <row r="2173" spans="1:2" x14ac:dyDescent="0.45">
      <c r="A2173" s="2" t="s">
        <v>6113</v>
      </c>
      <c r="B2173">
        <v>-1175216</v>
      </c>
    </row>
    <row r="2174" spans="1:2" x14ac:dyDescent="0.45">
      <c r="A2174" s="2" t="s">
        <v>5933</v>
      </c>
      <c r="B2174">
        <v>-1178017</v>
      </c>
    </row>
    <row r="2175" spans="1:2" x14ac:dyDescent="0.45">
      <c r="A2175" s="2" t="s">
        <v>6114</v>
      </c>
      <c r="B2175">
        <v>-1192174</v>
      </c>
    </row>
    <row r="2176" spans="1:2" x14ac:dyDescent="0.45">
      <c r="A2176" s="2" t="s">
        <v>6115</v>
      </c>
      <c r="B2176">
        <v>-1196170</v>
      </c>
    </row>
    <row r="2177" spans="1:2" x14ac:dyDescent="0.45">
      <c r="A2177" s="2" t="s">
        <v>5833</v>
      </c>
      <c r="B2177">
        <v>-1200000</v>
      </c>
    </row>
    <row r="2178" spans="1:2" x14ac:dyDescent="0.45">
      <c r="A2178" s="2" t="s">
        <v>4873</v>
      </c>
      <c r="B2178">
        <v>-1207221</v>
      </c>
    </row>
    <row r="2179" spans="1:2" x14ac:dyDescent="0.45">
      <c r="A2179" s="2" t="s">
        <v>5802</v>
      </c>
      <c r="B2179">
        <v>-1212565</v>
      </c>
    </row>
    <row r="2180" spans="1:2" x14ac:dyDescent="0.45">
      <c r="A2180" s="2" t="s">
        <v>4904</v>
      </c>
      <c r="B2180">
        <v>-1217162</v>
      </c>
    </row>
    <row r="2181" spans="1:2" x14ac:dyDescent="0.45">
      <c r="A2181" s="2" t="s">
        <v>5972</v>
      </c>
      <c r="B2181">
        <v>-1217916</v>
      </c>
    </row>
    <row r="2182" spans="1:2" x14ac:dyDescent="0.45">
      <c r="A2182" s="2" t="s">
        <v>6043</v>
      </c>
      <c r="B2182">
        <v>-1231955</v>
      </c>
    </row>
    <row r="2183" spans="1:2" x14ac:dyDescent="0.45">
      <c r="A2183" s="2" t="s">
        <v>4983</v>
      </c>
      <c r="B2183">
        <v>-1233986</v>
      </c>
    </row>
    <row r="2184" spans="1:2" x14ac:dyDescent="0.45">
      <c r="A2184" s="2" t="s">
        <v>6064</v>
      </c>
      <c r="B2184">
        <v>-1234893</v>
      </c>
    </row>
    <row r="2185" spans="1:2" x14ac:dyDescent="0.45">
      <c r="A2185" s="2" t="s">
        <v>3497</v>
      </c>
      <c r="B2185">
        <v>-1254850</v>
      </c>
    </row>
    <row r="2186" spans="1:2" x14ac:dyDescent="0.45">
      <c r="A2186" s="2" t="s">
        <v>5464</v>
      </c>
      <c r="B2186">
        <v>-1260859</v>
      </c>
    </row>
    <row r="2187" spans="1:2" x14ac:dyDescent="0.45">
      <c r="A2187" s="2" t="s">
        <v>6101</v>
      </c>
      <c r="B2187">
        <v>-1288722</v>
      </c>
    </row>
    <row r="2188" spans="1:2" x14ac:dyDescent="0.45">
      <c r="A2188" s="2" t="s">
        <v>6054</v>
      </c>
      <c r="B2188">
        <v>-1294705</v>
      </c>
    </row>
    <row r="2189" spans="1:2" x14ac:dyDescent="0.45">
      <c r="A2189" s="2" t="s">
        <v>4771</v>
      </c>
      <c r="B2189">
        <v>-1297136</v>
      </c>
    </row>
    <row r="2190" spans="1:2" x14ac:dyDescent="0.45">
      <c r="A2190" s="2" t="s">
        <v>3203</v>
      </c>
      <c r="B2190">
        <v>-1304240</v>
      </c>
    </row>
    <row r="2191" spans="1:2" x14ac:dyDescent="0.45">
      <c r="A2191" s="2" t="s">
        <v>6082</v>
      </c>
      <c r="B2191">
        <v>-1305432</v>
      </c>
    </row>
    <row r="2192" spans="1:2" x14ac:dyDescent="0.45">
      <c r="A2192" s="2" t="s">
        <v>5572</v>
      </c>
      <c r="B2192">
        <v>-1305692</v>
      </c>
    </row>
    <row r="2193" spans="1:2" x14ac:dyDescent="0.45">
      <c r="A2193" s="2" t="s">
        <v>4833</v>
      </c>
      <c r="B2193">
        <v>-1318980</v>
      </c>
    </row>
    <row r="2194" spans="1:2" x14ac:dyDescent="0.45">
      <c r="A2194" s="2" t="s">
        <v>6085</v>
      </c>
      <c r="B2194">
        <v>-1326934</v>
      </c>
    </row>
    <row r="2195" spans="1:2" x14ac:dyDescent="0.45">
      <c r="A2195" s="2" t="s">
        <v>4514</v>
      </c>
      <c r="B2195">
        <v>-1331157</v>
      </c>
    </row>
    <row r="2196" spans="1:2" x14ac:dyDescent="0.45">
      <c r="A2196" s="2" t="s">
        <v>5982</v>
      </c>
      <c r="B2196">
        <v>-1336492</v>
      </c>
    </row>
    <row r="2197" spans="1:2" x14ac:dyDescent="0.45">
      <c r="A2197" s="2" t="s">
        <v>6083</v>
      </c>
      <c r="B2197">
        <v>-1336755</v>
      </c>
    </row>
    <row r="2198" spans="1:2" x14ac:dyDescent="0.45">
      <c r="A2198" s="2" t="s">
        <v>3086</v>
      </c>
      <c r="B2198">
        <v>-1338990</v>
      </c>
    </row>
    <row r="2199" spans="1:2" x14ac:dyDescent="0.45">
      <c r="A2199" s="2" t="s">
        <v>6071</v>
      </c>
      <c r="B2199">
        <v>-1344028</v>
      </c>
    </row>
    <row r="2200" spans="1:2" x14ac:dyDescent="0.45">
      <c r="A2200" s="2" t="s">
        <v>6031</v>
      </c>
      <c r="B2200">
        <v>-1346379</v>
      </c>
    </row>
    <row r="2201" spans="1:2" x14ac:dyDescent="0.45">
      <c r="A2201" s="2" t="s">
        <v>4135</v>
      </c>
      <c r="B2201">
        <v>-1355230</v>
      </c>
    </row>
    <row r="2202" spans="1:2" x14ac:dyDescent="0.45">
      <c r="A2202" s="2" t="s">
        <v>6095</v>
      </c>
      <c r="B2202">
        <v>-1363170</v>
      </c>
    </row>
    <row r="2203" spans="1:2" x14ac:dyDescent="0.45">
      <c r="A2203" s="2" t="s">
        <v>6084</v>
      </c>
      <c r="B2203">
        <v>-1380159</v>
      </c>
    </row>
    <row r="2204" spans="1:2" x14ac:dyDescent="0.45">
      <c r="A2204" s="2" t="s">
        <v>6093</v>
      </c>
      <c r="B2204">
        <v>-1381565</v>
      </c>
    </row>
    <row r="2205" spans="1:2" x14ac:dyDescent="0.45">
      <c r="A2205" s="2" t="s">
        <v>3555</v>
      </c>
      <c r="B2205">
        <v>-1388796</v>
      </c>
    </row>
    <row r="2206" spans="1:2" x14ac:dyDescent="0.45">
      <c r="A2206" s="2" t="s">
        <v>6087</v>
      </c>
      <c r="B2206">
        <v>-1394057</v>
      </c>
    </row>
    <row r="2207" spans="1:2" x14ac:dyDescent="0.45">
      <c r="A2207" s="2" t="s">
        <v>5837</v>
      </c>
      <c r="B2207">
        <v>-1398153</v>
      </c>
    </row>
    <row r="2208" spans="1:2" x14ac:dyDescent="0.45">
      <c r="A2208" s="2" t="s">
        <v>6090</v>
      </c>
      <c r="B2208">
        <v>-1399642</v>
      </c>
    </row>
    <row r="2209" spans="1:2" x14ac:dyDescent="0.45">
      <c r="A2209" s="2" t="s">
        <v>5699</v>
      </c>
      <c r="B2209">
        <v>-1404336</v>
      </c>
    </row>
    <row r="2210" spans="1:2" x14ac:dyDescent="0.45">
      <c r="A2210" s="2" t="s">
        <v>6086</v>
      </c>
      <c r="B2210">
        <v>-1407638</v>
      </c>
    </row>
    <row r="2211" spans="1:2" x14ac:dyDescent="0.45">
      <c r="A2211" s="2" t="s">
        <v>5986</v>
      </c>
      <c r="B2211">
        <v>-1421092</v>
      </c>
    </row>
    <row r="2212" spans="1:2" x14ac:dyDescent="0.45">
      <c r="A2212" s="2" t="s">
        <v>3415</v>
      </c>
      <c r="B2212">
        <v>-1425912</v>
      </c>
    </row>
    <row r="2213" spans="1:2" x14ac:dyDescent="0.45">
      <c r="A2213" s="2" t="s">
        <v>6091</v>
      </c>
      <c r="B2213">
        <v>-1451000</v>
      </c>
    </row>
    <row r="2214" spans="1:2" x14ac:dyDescent="0.45">
      <c r="A2214" s="2" t="s">
        <v>6047</v>
      </c>
      <c r="B2214">
        <v>-1455956</v>
      </c>
    </row>
    <row r="2215" spans="1:2" x14ac:dyDescent="0.45">
      <c r="A2215" s="2" t="s">
        <v>3753</v>
      </c>
      <c r="B2215">
        <v>-1456527</v>
      </c>
    </row>
    <row r="2216" spans="1:2" x14ac:dyDescent="0.45">
      <c r="A2216" s="2" t="s">
        <v>5664</v>
      </c>
      <c r="B2216">
        <v>-1457225</v>
      </c>
    </row>
    <row r="2217" spans="1:2" x14ac:dyDescent="0.45">
      <c r="A2217" s="2" t="s">
        <v>3365</v>
      </c>
      <c r="B2217">
        <v>-1459475</v>
      </c>
    </row>
    <row r="2218" spans="1:2" x14ac:dyDescent="0.45">
      <c r="A2218" s="2" t="s">
        <v>4370</v>
      </c>
      <c r="B2218">
        <v>-1472045</v>
      </c>
    </row>
    <row r="2219" spans="1:2" x14ac:dyDescent="0.45">
      <c r="A2219" s="2" t="s">
        <v>2720</v>
      </c>
      <c r="B2219">
        <v>-1476537</v>
      </c>
    </row>
    <row r="2220" spans="1:2" x14ac:dyDescent="0.45">
      <c r="A2220" s="2" t="s">
        <v>6069</v>
      </c>
      <c r="B2220">
        <v>-1482420</v>
      </c>
    </row>
    <row r="2221" spans="1:2" x14ac:dyDescent="0.45">
      <c r="A2221" s="2" t="s">
        <v>6088</v>
      </c>
      <c r="B2221">
        <v>-1496522</v>
      </c>
    </row>
    <row r="2222" spans="1:2" x14ac:dyDescent="0.45">
      <c r="A2222" s="2" t="s">
        <v>6089</v>
      </c>
      <c r="B2222">
        <v>-1498479</v>
      </c>
    </row>
    <row r="2223" spans="1:2" x14ac:dyDescent="0.45">
      <c r="A2223" s="2" t="s">
        <v>5140</v>
      </c>
      <c r="B2223">
        <v>-1498907</v>
      </c>
    </row>
    <row r="2224" spans="1:2" x14ac:dyDescent="0.45">
      <c r="A2224" s="2" t="s">
        <v>6092</v>
      </c>
      <c r="B2224">
        <v>-1499297</v>
      </c>
    </row>
    <row r="2225" spans="1:2" x14ac:dyDescent="0.45">
      <c r="A2225" s="2" t="s">
        <v>5989</v>
      </c>
      <c r="B2225">
        <v>-1507034</v>
      </c>
    </row>
    <row r="2226" spans="1:2" x14ac:dyDescent="0.45">
      <c r="A2226" s="2" t="s">
        <v>6059</v>
      </c>
      <c r="B2226">
        <v>-1516510</v>
      </c>
    </row>
    <row r="2227" spans="1:2" x14ac:dyDescent="0.45">
      <c r="A2227" s="2" t="s">
        <v>5345</v>
      </c>
      <c r="B2227">
        <v>-1539005</v>
      </c>
    </row>
    <row r="2228" spans="1:2" x14ac:dyDescent="0.45">
      <c r="A2228" s="2" t="s">
        <v>5948</v>
      </c>
      <c r="B2228">
        <v>-1552547</v>
      </c>
    </row>
    <row r="2229" spans="1:2" x14ac:dyDescent="0.45">
      <c r="A2229" s="2" t="s">
        <v>6062</v>
      </c>
      <c r="B2229">
        <v>-1560341</v>
      </c>
    </row>
    <row r="2230" spans="1:2" x14ac:dyDescent="0.45">
      <c r="A2230" s="2" t="s">
        <v>5573</v>
      </c>
      <c r="B2230">
        <v>-1569178</v>
      </c>
    </row>
    <row r="2231" spans="1:2" x14ac:dyDescent="0.45">
      <c r="A2231" s="2" t="s">
        <v>6061</v>
      </c>
      <c r="B2231">
        <v>-1573107</v>
      </c>
    </row>
    <row r="2232" spans="1:2" x14ac:dyDescent="0.45">
      <c r="A2232" s="2" t="s">
        <v>5834</v>
      </c>
      <c r="B2232">
        <v>-1573149</v>
      </c>
    </row>
    <row r="2233" spans="1:2" x14ac:dyDescent="0.45">
      <c r="A2233" s="2" t="s">
        <v>3915</v>
      </c>
      <c r="B2233">
        <v>-1576479</v>
      </c>
    </row>
    <row r="2234" spans="1:2" x14ac:dyDescent="0.45">
      <c r="A2234" s="2" t="s">
        <v>6003</v>
      </c>
      <c r="B2234">
        <v>-1589759</v>
      </c>
    </row>
    <row r="2235" spans="1:2" x14ac:dyDescent="0.45">
      <c r="A2235" s="2" t="s">
        <v>6008</v>
      </c>
      <c r="B2235">
        <v>-1604408</v>
      </c>
    </row>
    <row r="2236" spans="1:2" x14ac:dyDescent="0.45">
      <c r="A2236" s="2" t="s">
        <v>5666</v>
      </c>
      <c r="B2236">
        <v>-1605064</v>
      </c>
    </row>
    <row r="2237" spans="1:2" x14ac:dyDescent="0.45">
      <c r="A2237" s="2" t="s">
        <v>3979</v>
      </c>
      <c r="B2237">
        <v>-1642524</v>
      </c>
    </row>
    <row r="2238" spans="1:2" x14ac:dyDescent="0.45">
      <c r="A2238" s="2" t="s">
        <v>6060</v>
      </c>
      <c r="B2238">
        <v>-1647420</v>
      </c>
    </row>
    <row r="2239" spans="1:2" x14ac:dyDescent="0.45">
      <c r="A2239" s="2" t="s">
        <v>5500</v>
      </c>
      <c r="B2239">
        <v>-1649942</v>
      </c>
    </row>
    <row r="2240" spans="1:2" x14ac:dyDescent="0.45">
      <c r="A2240" s="2" t="s">
        <v>5809</v>
      </c>
      <c r="B2240">
        <v>-1661305</v>
      </c>
    </row>
    <row r="2241" spans="1:2" x14ac:dyDescent="0.45">
      <c r="A2241" s="2" t="s">
        <v>5073</v>
      </c>
      <c r="B2241">
        <v>-1717323</v>
      </c>
    </row>
    <row r="2242" spans="1:2" x14ac:dyDescent="0.45">
      <c r="A2242" s="2" t="s">
        <v>6042</v>
      </c>
      <c r="B2242">
        <v>-1730939</v>
      </c>
    </row>
    <row r="2243" spans="1:2" x14ac:dyDescent="0.45">
      <c r="A2243" s="2" t="s">
        <v>3500</v>
      </c>
      <c r="B2243">
        <v>-1734419</v>
      </c>
    </row>
    <row r="2244" spans="1:2" x14ac:dyDescent="0.45">
      <c r="A2244" s="2" t="s">
        <v>5150</v>
      </c>
      <c r="B2244">
        <v>-1774772</v>
      </c>
    </row>
    <row r="2245" spans="1:2" x14ac:dyDescent="0.45">
      <c r="A2245" s="2" t="s">
        <v>5767</v>
      </c>
      <c r="B2245">
        <v>-1780971</v>
      </c>
    </row>
    <row r="2246" spans="1:2" x14ac:dyDescent="0.45">
      <c r="A2246" s="2" t="s">
        <v>5897</v>
      </c>
      <c r="B2246">
        <v>-1800000</v>
      </c>
    </row>
    <row r="2247" spans="1:2" x14ac:dyDescent="0.45">
      <c r="A2247" s="2" t="s">
        <v>5198</v>
      </c>
      <c r="B2247">
        <v>-1801234</v>
      </c>
    </row>
    <row r="2248" spans="1:2" x14ac:dyDescent="0.45">
      <c r="A2248" s="2" t="s">
        <v>6033</v>
      </c>
      <c r="B2248">
        <v>-1801593</v>
      </c>
    </row>
    <row r="2249" spans="1:2" x14ac:dyDescent="0.45">
      <c r="A2249" s="2" t="s">
        <v>5622</v>
      </c>
      <c r="B2249">
        <v>-1806081</v>
      </c>
    </row>
    <row r="2250" spans="1:2" x14ac:dyDescent="0.45">
      <c r="A2250" s="2" t="s">
        <v>5996</v>
      </c>
      <c r="B2250">
        <v>-1820357</v>
      </c>
    </row>
    <row r="2251" spans="1:2" x14ac:dyDescent="0.45">
      <c r="A2251" s="2" t="s">
        <v>3751</v>
      </c>
      <c r="B2251">
        <v>-1823108</v>
      </c>
    </row>
    <row r="2252" spans="1:2" x14ac:dyDescent="0.45">
      <c r="A2252" s="2" t="s">
        <v>5267</v>
      </c>
      <c r="B2252">
        <v>-1829786</v>
      </c>
    </row>
    <row r="2253" spans="1:2" x14ac:dyDescent="0.45">
      <c r="A2253" s="2" t="s">
        <v>3499</v>
      </c>
      <c r="B2253">
        <v>-1845268</v>
      </c>
    </row>
    <row r="2254" spans="1:2" x14ac:dyDescent="0.45">
      <c r="A2254" s="2" t="s">
        <v>5696</v>
      </c>
      <c r="B2254">
        <v>-1870242</v>
      </c>
    </row>
    <row r="2255" spans="1:2" x14ac:dyDescent="0.45">
      <c r="A2255" s="2" t="s">
        <v>6032</v>
      </c>
      <c r="B2255">
        <v>-1875506</v>
      </c>
    </row>
    <row r="2256" spans="1:2" x14ac:dyDescent="0.45">
      <c r="A2256" s="2" t="s">
        <v>5346</v>
      </c>
      <c r="B2256">
        <v>-1888640</v>
      </c>
    </row>
    <row r="2257" spans="1:2" x14ac:dyDescent="0.45">
      <c r="A2257" s="2" t="s">
        <v>4875</v>
      </c>
      <c r="B2257">
        <v>-1891482</v>
      </c>
    </row>
    <row r="2258" spans="1:2" x14ac:dyDescent="0.45">
      <c r="A2258" s="2" t="s">
        <v>3682</v>
      </c>
      <c r="B2258">
        <v>-1894923</v>
      </c>
    </row>
    <row r="2259" spans="1:2" x14ac:dyDescent="0.45">
      <c r="A2259" s="2" t="s">
        <v>6002</v>
      </c>
      <c r="B2259">
        <v>-1900853</v>
      </c>
    </row>
    <row r="2260" spans="1:2" x14ac:dyDescent="0.45">
      <c r="A2260" s="2" t="s">
        <v>5705</v>
      </c>
      <c r="B2260">
        <v>-1906509</v>
      </c>
    </row>
    <row r="2261" spans="1:2" x14ac:dyDescent="0.45">
      <c r="A2261" s="2" t="s">
        <v>6036</v>
      </c>
      <c r="B2261">
        <v>-1907599</v>
      </c>
    </row>
    <row r="2262" spans="1:2" x14ac:dyDescent="0.45">
      <c r="A2262" s="2" t="s">
        <v>3747</v>
      </c>
      <c r="B2262">
        <v>-1912244</v>
      </c>
    </row>
    <row r="2263" spans="1:2" x14ac:dyDescent="0.45">
      <c r="A2263" s="2" t="s">
        <v>4627</v>
      </c>
      <c r="B2263">
        <v>-1918374</v>
      </c>
    </row>
    <row r="2264" spans="1:2" x14ac:dyDescent="0.45">
      <c r="A2264" s="2" t="s">
        <v>5344</v>
      </c>
      <c r="B2264">
        <v>-1929689</v>
      </c>
    </row>
    <row r="2265" spans="1:2" x14ac:dyDescent="0.45">
      <c r="A2265" s="2" t="s">
        <v>5032</v>
      </c>
      <c r="B2265">
        <v>-1939157</v>
      </c>
    </row>
    <row r="2266" spans="1:2" x14ac:dyDescent="0.45">
      <c r="A2266" s="2" t="s">
        <v>6040</v>
      </c>
      <c r="B2266">
        <v>-1947834</v>
      </c>
    </row>
    <row r="2267" spans="1:2" x14ac:dyDescent="0.45">
      <c r="A2267" s="2" t="s">
        <v>5758</v>
      </c>
      <c r="B2267">
        <v>-1950865</v>
      </c>
    </row>
    <row r="2268" spans="1:2" x14ac:dyDescent="0.45">
      <c r="A2268" s="2" t="s">
        <v>5983</v>
      </c>
      <c r="B2268">
        <v>-1951288</v>
      </c>
    </row>
    <row r="2269" spans="1:2" x14ac:dyDescent="0.45">
      <c r="A2269" s="2" t="s">
        <v>4984</v>
      </c>
      <c r="B2269">
        <v>-1965583</v>
      </c>
    </row>
    <row r="2270" spans="1:2" x14ac:dyDescent="0.45">
      <c r="A2270" s="2" t="s">
        <v>5944</v>
      </c>
      <c r="B2270">
        <v>-1971342</v>
      </c>
    </row>
    <row r="2271" spans="1:2" x14ac:dyDescent="0.45">
      <c r="A2271" s="2" t="s">
        <v>6006</v>
      </c>
      <c r="B2271">
        <v>-1992320</v>
      </c>
    </row>
    <row r="2272" spans="1:2" x14ac:dyDescent="0.45">
      <c r="A2272" s="2" t="s">
        <v>4918</v>
      </c>
      <c r="B2272">
        <v>-1994515</v>
      </c>
    </row>
    <row r="2273" spans="1:2" x14ac:dyDescent="0.45">
      <c r="A2273" s="2" t="s">
        <v>6034</v>
      </c>
      <c r="B2273">
        <v>-1995042</v>
      </c>
    </row>
    <row r="2274" spans="1:2" x14ac:dyDescent="0.45">
      <c r="A2274" s="2" t="s">
        <v>6035</v>
      </c>
      <c r="B2274">
        <v>-1997564</v>
      </c>
    </row>
    <row r="2275" spans="1:2" x14ac:dyDescent="0.45">
      <c r="A2275" s="2" t="s">
        <v>4857</v>
      </c>
      <c r="B2275">
        <v>-2001718</v>
      </c>
    </row>
    <row r="2276" spans="1:2" x14ac:dyDescent="0.45">
      <c r="A2276" s="2" t="s">
        <v>5113</v>
      </c>
      <c r="B2276">
        <v>-2003560</v>
      </c>
    </row>
    <row r="2277" spans="1:2" x14ac:dyDescent="0.45">
      <c r="A2277" s="2" t="s">
        <v>4229</v>
      </c>
      <c r="B2277">
        <v>-2022635</v>
      </c>
    </row>
    <row r="2278" spans="1:2" x14ac:dyDescent="0.45">
      <c r="A2278" s="2" t="s">
        <v>4897</v>
      </c>
      <c r="B2278">
        <v>-2028183</v>
      </c>
    </row>
    <row r="2279" spans="1:2" x14ac:dyDescent="0.45">
      <c r="A2279" s="2" t="s">
        <v>4258</v>
      </c>
      <c r="B2279">
        <v>-2055787</v>
      </c>
    </row>
    <row r="2280" spans="1:2" x14ac:dyDescent="0.45">
      <c r="A2280" s="2" t="s">
        <v>4883</v>
      </c>
      <c r="B2280">
        <v>-2077789</v>
      </c>
    </row>
    <row r="2281" spans="1:2" x14ac:dyDescent="0.45">
      <c r="A2281" s="2" t="s">
        <v>5992</v>
      </c>
      <c r="B2281">
        <v>-2095743</v>
      </c>
    </row>
    <row r="2282" spans="1:2" x14ac:dyDescent="0.45">
      <c r="A2282" s="2" t="s">
        <v>5998</v>
      </c>
      <c r="B2282">
        <v>-2096670</v>
      </c>
    </row>
    <row r="2283" spans="1:2" x14ac:dyDescent="0.45">
      <c r="A2283" s="2" t="s">
        <v>5981</v>
      </c>
      <c r="B2283">
        <v>-2177843</v>
      </c>
    </row>
    <row r="2284" spans="1:2" x14ac:dyDescent="0.45">
      <c r="A2284" s="2" t="s">
        <v>4705</v>
      </c>
      <c r="B2284">
        <v>-2195727</v>
      </c>
    </row>
    <row r="2285" spans="1:2" x14ac:dyDescent="0.45">
      <c r="A2285" s="2" t="s">
        <v>4625</v>
      </c>
      <c r="B2285">
        <v>-2196204</v>
      </c>
    </row>
    <row r="2286" spans="1:2" x14ac:dyDescent="0.45">
      <c r="A2286" s="2" t="s">
        <v>4981</v>
      </c>
      <c r="B2286">
        <v>-2198810</v>
      </c>
    </row>
    <row r="2287" spans="1:2" x14ac:dyDescent="0.45">
      <c r="A2287" s="2" t="s">
        <v>3419</v>
      </c>
      <c r="B2287">
        <v>-2200996</v>
      </c>
    </row>
    <row r="2288" spans="1:2" x14ac:dyDescent="0.45">
      <c r="A2288" s="2" t="s">
        <v>4508</v>
      </c>
      <c r="B2288">
        <v>-2216223</v>
      </c>
    </row>
    <row r="2289" spans="1:2" x14ac:dyDescent="0.45">
      <c r="A2289" s="2" t="s">
        <v>5354</v>
      </c>
      <c r="B2289">
        <v>-2235973</v>
      </c>
    </row>
    <row r="2290" spans="1:2" x14ac:dyDescent="0.45">
      <c r="A2290" s="2" t="s">
        <v>4473</v>
      </c>
      <c r="B2290">
        <v>-2236987</v>
      </c>
    </row>
    <row r="2291" spans="1:2" x14ac:dyDescent="0.45">
      <c r="A2291" s="2" t="s">
        <v>3748</v>
      </c>
      <c r="B2291">
        <v>-2247069</v>
      </c>
    </row>
    <row r="2292" spans="1:2" x14ac:dyDescent="0.45">
      <c r="A2292" s="2" t="s">
        <v>5984</v>
      </c>
      <c r="B2292">
        <v>-2271261</v>
      </c>
    </row>
    <row r="2293" spans="1:2" x14ac:dyDescent="0.45">
      <c r="A2293" s="2" t="s">
        <v>5574</v>
      </c>
      <c r="B2293">
        <v>-2279629</v>
      </c>
    </row>
    <row r="2294" spans="1:2" x14ac:dyDescent="0.45">
      <c r="A2294" s="2" t="s">
        <v>5760</v>
      </c>
      <c r="B2294">
        <v>-2288790</v>
      </c>
    </row>
    <row r="2295" spans="1:2" x14ac:dyDescent="0.45">
      <c r="A2295" s="2" t="s">
        <v>5990</v>
      </c>
      <c r="B2295">
        <v>-2292073</v>
      </c>
    </row>
    <row r="2296" spans="1:2" x14ac:dyDescent="0.45">
      <c r="A2296" s="2" t="s">
        <v>5935</v>
      </c>
      <c r="B2296">
        <v>-2296998</v>
      </c>
    </row>
    <row r="2297" spans="1:2" x14ac:dyDescent="0.45">
      <c r="A2297" s="2" t="s">
        <v>4980</v>
      </c>
      <c r="B2297">
        <v>-2298120</v>
      </c>
    </row>
    <row r="2298" spans="1:2" x14ac:dyDescent="0.45">
      <c r="A2298" s="2" t="s">
        <v>5294</v>
      </c>
      <c r="B2298">
        <v>-2308300</v>
      </c>
    </row>
    <row r="2299" spans="1:2" x14ac:dyDescent="0.45">
      <c r="A2299" s="2" t="s">
        <v>5952</v>
      </c>
      <c r="B2299">
        <v>-2325000</v>
      </c>
    </row>
    <row r="2300" spans="1:2" x14ac:dyDescent="0.45">
      <c r="A2300" s="2" t="s">
        <v>5976</v>
      </c>
      <c r="B2300">
        <v>-2326217</v>
      </c>
    </row>
    <row r="2301" spans="1:2" x14ac:dyDescent="0.45">
      <c r="A2301" s="2" t="s">
        <v>5977</v>
      </c>
      <c r="B2301">
        <v>-2381334</v>
      </c>
    </row>
    <row r="2302" spans="1:2" x14ac:dyDescent="0.45">
      <c r="A2302" s="2" t="s">
        <v>5528</v>
      </c>
      <c r="B2302">
        <v>-2400000</v>
      </c>
    </row>
    <row r="2303" spans="1:2" x14ac:dyDescent="0.45">
      <c r="A2303" s="2" t="s">
        <v>5979</v>
      </c>
      <c r="B2303">
        <v>-2400149</v>
      </c>
    </row>
    <row r="2304" spans="1:2" x14ac:dyDescent="0.45">
      <c r="A2304" s="2" t="s">
        <v>5962</v>
      </c>
      <c r="B2304">
        <v>-2407809</v>
      </c>
    </row>
    <row r="2305" spans="1:2" x14ac:dyDescent="0.45">
      <c r="A2305" s="2" t="s">
        <v>5665</v>
      </c>
      <c r="B2305">
        <v>-2411568</v>
      </c>
    </row>
    <row r="2306" spans="1:2" x14ac:dyDescent="0.45">
      <c r="A2306" s="2" t="s">
        <v>5980</v>
      </c>
      <c r="B2306">
        <v>-2424273</v>
      </c>
    </row>
    <row r="2307" spans="1:2" x14ac:dyDescent="0.45">
      <c r="A2307" s="2" t="s">
        <v>5366</v>
      </c>
      <c r="B2307">
        <v>-2425934</v>
      </c>
    </row>
    <row r="2308" spans="1:2" x14ac:dyDescent="0.45">
      <c r="A2308" s="2" t="s">
        <v>5978</v>
      </c>
      <c r="B2308">
        <v>-2428096</v>
      </c>
    </row>
    <row r="2309" spans="1:2" x14ac:dyDescent="0.45">
      <c r="A2309" s="2" t="s">
        <v>5963</v>
      </c>
      <c r="B2309">
        <v>-2435641</v>
      </c>
    </row>
    <row r="2310" spans="1:2" x14ac:dyDescent="0.45">
      <c r="A2310" s="2" t="s">
        <v>5347</v>
      </c>
      <c r="B2310">
        <v>-2436330</v>
      </c>
    </row>
    <row r="2311" spans="1:2" x14ac:dyDescent="0.45">
      <c r="A2311" s="2" t="s">
        <v>4772</v>
      </c>
      <c r="B2311">
        <v>-2438373</v>
      </c>
    </row>
    <row r="2312" spans="1:2" x14ac:dyDescent="0.45">
      <c r="A2312" s="2" t="s">
        <v>3797</v>
      </c>
      <c r="B2312">
        <v>-2446068</v>
      </c>
    </row>
    <row r="2313" spans="1:2" x14ac:dyDescent="0.45">
      <c r="A2313" s="2" t="s">
        <v>3505</v>
      </c>
      <c r="B2313">
        <v>-2446488</v>
      </c>
    </row>
    <row r="2314" spans="1:2" x14ac:dyDescent="0.45">
      <c r="A2314" s="2" t="s">
        <v>4982</v>
      </c>
      <c r="B2314">
        <v>-2450515</v>
      </c>
    </row>
    <row r="2315" spans="1:2" x14ac:dyDescent="0.45">
      <c r="A2315" s="2" t="s">
        <v>5444</v>
      </c>
      <c r="B2315">
        <v>-2452144</v>
      </c>
    </row>
    <row r="2316" spans="1:2" x14ac:dyDescent="0.45">
      <c r="A2316" s="2" t="s">
        <v>4626</v>
      </c>
      <c r="B2316">
        <v>-2470843</v>
      </c>
    </row>
    <row r="2317" spans="1:2" x14ac:dyDescent="0.45">
      <c r="A2317" s="2" t="s">
        <v>3916</v>
      </c>
      <c r="B2317">
        <v>-2480678</v>
      </c>
    </row>
    <row r="2318" spans="1:2" x14ac:dyDescent="0.45">
      <c r="A2318" s="2" t="s">
        <v>4628</v>
      </c>
      <c r="B2318">
        <v>-2481780</v>
      </c>
    </row>
    <row r="2319" spans="1:2" x14ac:dyDescent="0.45">
      <c r="A2319" s="2" t="s">
        <v>5400</v>
      </c>
      <c r="B2319">
        <v>-2497745</v>
      </c>
    </row>
    <row r="2320" spans="1:2" x14ac:dyDescent="0.45">
      <c r="A2320" s="2" t="s">
        <v>5614</v>
      </c>
      <c r="B2320">
        <v>-2499696</v>
      </c>
    </row>
    <row r="2321" spans="1:2" x14ac:dyDescent="0.45">
      <c r="A2321" s="2" t="s">
        <v>4372</v>
      </c>
      <c r="B2321">
        <v>-2533006</v>
      </c>
    </row>
    <row r="2322" spans="1:2" x14ac:dyDescent="0.45">
      <c r="A2322" s="2" t="s">
        <v>5688</v>
      </c>
      <c r="B2322">
        <v>-2535644</v>
      </c>
    </row>
    <row r="2323" spans="1:2" x14ac:dyDescent="0.45">
      <c r="A2323" s="2" t="s">
        <v>5764</v>
      </c>
      <c r="B2323">
        <v>-2554354</v>
      </c>
    </row>
    <row r="2324" spans="1:2" x14ac:dyDescent="0.45">
      <c r="A2324" s="2" t="s">
        <v>5960</v>
      </c>
      <c r="B2324">
        <v>-2561892</v>
      </c>
    </row>
    <row r="2325" spans="1:2" x14ac:dyDescent="0.45">
      <c r="A2325" s="2" t="s">
        <v>5075</v>
      </c>
      <c r="B2325">
        <v>-2566866</v>
      </c>
    </row>
    <row r="2326" spans="1:2" x14ac:dyDescent="0.45">
      <c r="A2326" s="2" t="s">
        <v>5682</v>
      </c>
      <c r="B2326">
        <v>-2567658</v>
      </c>
    </row>
    <row r="2327" spans="1:2" x14ac:dyDescent="0.45">
      <c r="A2327" s="2" t="s">
        <v>5937</v>
      </c>
      <c r="B2327">
        <v>-2581732</v>
      </c>
    </row>
    <row r="2328" spans="1:2" x14ac:dyDescent="0.45">
      <c r="A2328" s="2" t="s">
        <v>5954</v>
      </c>
      <c r="B2328">
        <v>-2604984</v>
      </c>
    </row>
    <row r="2329" spans="1:2" x14ac:dyDescent="0.45">
      <c r="A2329" s="2" t="s">
        <v>5876</v>
      </c>
      <c r="B2329">
        <v>-2613590</v>
      </c>
    </row>
    <row r="2330" spans="1:2" x14ac:dyDescent="0.45">
      <c r="A2330" s="2" t="s">
        <v>3749</v>
      </c>
      <c r="B2330">
        <v>-2628615</v>
      </c>
    </row>
    <row r="2331" spans="1:2" x14ac:dyDescent="0.45">
      <c r="A2331" s="2" t="s">
        <v>4502</v>
      </c>
      <c r="B2331">
        <v>-2648431</v>
      </c>
    </row>
    <row r="2332" spans="1:2" x14ac:dyDescent="0.45">
      <c r="A2332" s="2" t="s">
        <v>5835</v>
      </c>
      <c r="B2332">
        <v>-2674927</v>
      </c>
    </row>
    <row r="2333" spans="1:2" x14ac:dyDescent="0.45">
      <c r="A2333" s="2" t="s">
        <v>5902</v>
      </c>
      <c r="B2333">
        <v>-2697796</v>
      </c>
    </row>
    <row r="2334" spans="1:2" x14ac:dyDescent="0.45">
      <c r="A2334" s="2" t="s">
        <v>5804</v>
      </c>
      <c r="B2334">
        <v>-2712523</v>
      </c>
    </row>
    <row r="2335" spans="1:2" x14ac:dyDescent="0.45">
      <c r="A2335" s="2" t="s">
        <v>4504</v>
      </c>
      <c r="B2335">
        <v>-2716218</v>
      </c>
    </row>
    <row r="2336" spans="1:2" x14ac:dyDescent="0.45">
      <c r="A2336" s="2" t="s">
        <v>4774</v>
      </c>
      <c r="B2336">
        <v>-2718714</v>
      </c>
    </row>
    <row r="2337" spans="1:2" x14ac:dyDescent="0.45">
      <c r="A2337" s="2" t="s">
        <v>5668</v>
      </c>
      <c r="B2337">
        <v>-2726412</v>
      </c>
    </row>
    <row r="2338" spans="1:2" x14ac:dyDescent="0.45">
      <c r="A2338" s="2" t="s">
        <v>5431</v>
      </c>
      <c r="B2338">
        <v>-2737058</v>
      </c>
    </row>
    <row r="2339" spans="1:2" x14ac:dyDescent="0.45">
      <c r="A2339" s="2" t="s">
        <v>4282</v>
      </c>
      <c r="B2339">
        <v>-2777139</v>
      </c>
    </row>
    <row r="2340" spans="1:2" x14ac:dyDescent="0.45">
      <c r="A2340" s="2" t="s">
        <v>5765</v>
      </c>
      <c r="B2340">
        <v>-2778191</v>
      </c>
    </row>
    <row r="2341" spans="1:2" x14ac:dyDescent="0.45">
      <c r="A2341" s="2" t="s">
        <v>4985</v>
      </c>
      <c r="B2341">
        <v>-2787583</v>
      </c>
    </row>
    <row r="2342" spans="1:2" x14ac:dyDescent="0.45">
      <c r="A2342" s="2" t="s">
        <v>5062</v>
      </c>
      <c r="B2342">
        <v>-2795501</v>
      </c>
    </row>
    <row r="2343" spans="1:2" x14ac:dyDescent="0.45">
      <c r="A2343" s="2" t="s">
        <v>5938</v>
      </c>
      <c r="B2343">
        <v>-2799197</v>
      </c>
    </row>
    <row r="2344" spans="1:2" x14ac:dyDescent="0.45">
      <c r="A2344" s="2" t="s">
        <v>4368</v>
      </c>
      <c r="B2344">
        <v>-2800000</v>
      </c>
    </row>
    <row r="2345" spans="1:2" x14ac:dyDescent="0.45">
      <c r="A2345" s="2" t="s">
        <v>3815</v>
      </c>
      <c r="B2345">
        <v>-2816208</v>
      </c>
    </row>
    <row r="2346" spans="1:2" x14ac:dyDescent="0.45">
      <c r="A2346" s="2" t="s">
        <v>4779</v>
      </c>
      <c r="B2346">
        <v>-2844228</v>
      </c>
    </row>
    <row r="2347" spans="1:2" x14ac:dyDescent="0.45">
      <c r="A2347" s="2" t="s">
        <v>5540</v>
      </c>
      <c r="B2347">
        <v>-2856597</v>
      </c>
    </row>
    <row r="2348" spans="1:2" x14ac:dyDescent="0.45">
      <c r="A2348" s="2" t="s">
        <v>5889</v>
      </c>
      <c r="B2348">
        <v>-2864751</v>
      </c>
    </row>
    <row r="2349" spans="1:2" x14ac:dyDescent="0.45">
      <c r="A2349" s="2" t="s">
        <v>3507</v>
      </c>
      <c r="B2349">
        <v>-2894915</v>
      </c>
    </row>
    <row r="2350" spans="1:2" x14ac:dyDescent="0.45">
      <c r="A2350" s="2" t="s">
        <v>4629</v>
      </c>
      <c r="B2350">
        <v>-2895331</v>
      </c>
    </row>
    <row r="2351" spans="1:2" x14ac:dyDescent="0.45">
      <c r="A2351" s="2" t="s">
        <v>3750</v>
      </c>
      <c r="B2351">
        <v>-2898989</v>
      </c>
    </row>
    <row r="2352" spans="1:2" x14ac:dyDescent="0.45">
      <c r="A2352" s="2" t="s">
        <v>5943</v>
      </c>
      <c r="B2352">
        <v>-2899325</v>
      </c>
    </row>
    <row r="2353" spans="1:2" x14ac:dyDescent="0.45">
      <c r="A2353" s="2" t="s">
        <v>5939</v>
      </c>
      <c r="B2353">
        <v>-2926322</v>
      </c>
    </row>
    <row r="2354" spans="1:2" x14ac:dyDescent="0.45">
      <c r="A2354" s="2" t="s">
        <v>5940</v>
      </c>
      <c r="B2354">
        <v>-2960148</v>
      </c>
    </row>
    <row r="2355" spans="1:2" x14ac:dyDescent="0.45">
      <c r="A2355" s="2" t="s">
        <v>2859</v>
      </c>
      <c r="B2355">
        <v>-2969275</v>
      </c>
    </row>
    <row r="2356" spans="1:2" x14ac:dyDescent="0.45">
      <c r="A2356" s="2" t="s">
        <v>5667</v>
      </c>
      <c r="B2356">
        <v>-2970919</v>
      </c>
    </row>
    <row r="2357" spans="1:2" x14ac:dyDescent="0.45">
      <c r="A2357" s="2" t="s">
        <v>5901</v>
      </c>
      <c r="B2357">
        <v>-2973655</v>
      </c>
    </row>
    <row r="2358" spans="1:2" x14ac:dyDescent="0.45">
      <c r="A2358" s="2" t="s">
        <v>5941</v>
      </c>
      <c r="B2358">
        <v>-2978000</v>
      </c>
    </row>
    <row r="2359" spans="1:2" x14ac:dyDescent="0.45">
      <c r="A2359" s="2" t="s">
        <v>5495</v>
      </c>
      <c r="B2359">
        <v>-2981550</v>
      </c>
    </row>
    <row r="2360" spans="1:2" x14ac:dyDescent="0.45">
      <c r="A2360" s="2" t="s">
        <v>5785</v>
      </c>
      <c r="B2360">
        <v>-2994861</v>
      </c>
    </row>
    <row r="2361" spans="1:2" x14ac:dyDescent="0.45">
      <c r="A2361" s="2" t="s">
        <v>5942</v>
      </c>
      <c r="B2361">
        <v>-2994995</v>
      </c>
    </row>
    <row r="2362" spans="1:2" x14ac:dyDescent="0.45">
      <c r="A2362" s="2" t="s">
        <v>5296</v>
      </c>
      <c r="B2362">
        <v>-3017320</v>
      </c>
    </row>
    <row r="2363" spans="1:2" x14ac:dyDescent="0.45">
      <c r="A2363" s="2" t="s">
        <v>3501</v>
      </c>
      <c r="B2363">
        <v>-3017368</v>
      </c>
    </row>
    <row r="2364" spans="1:2" x14ac:dyDescent="0.45">
      <c r="A2364" s="2" t="s">
        <v>5761</v>
      </c>
      <c r="B2364">
        <v>-3019662</v>
      </c>
    </row>
    <row r="2365" spans="1:2" x14ac:dyDescent="0.45">
      <c r="A2365" s="2" t="s">
        <v>5116</v>
      </c>
      <c r="B2365">
        <v>-3024316</v>
      </c>
    </row>
    <row r="2366" spans="1:2" x14ac:dyDescent="0.45">
      <c r="A2366" s="2" t="s">
        <v>3829</v>
      </c>
      <c r="B2366">
        <v>-3087018</v>
      </c>
    </row>
    <row r="2367" spans="1:2" x14ac:dyDescent="0.45">
      <c r="A2367" s="2" t="s">
        <v>4722</v>
      </c>
      <c r="B2367">
        <v>-3088667</v>
      </c>
    </row>
    <row r="2368" spans="1:2" x14ac:dyDescent="0.45">
      <c r="A2368" s="2" t="s">
        <v>5836</v>
      </c>
      <c r="B2368">
        <v>-3135041</v>
      </c>
    </row>
    <row r="2369" spans="1:2" x14ac:dyDescent="0.45">
      <c r="A2369" s="2" t="s">
        <v>5349</v>
      </c>
      <c r="B2369">
        <v>-3157942</v>
      </c>
    </row>
    <row r="2370" spans="1:2" x14ac:dyDescent="0.45">
      <c r="A2370" s="2" t="s">
        <v>5856</v>
      </c>
      <c r="B2370">
        <v>-3189032</v>
      </c>
    </row>
    <row r="2371" spans="1:2" x14ac:dyDescent="0.45">
      <c r="A2371" s="2" t="s">
        <v>5838</v>
      </c>
      <c r="B2371">
        <v>-3200000</v>
      </c>
    </row>
    <row r="2372" spans="1:2" x14ac:dyDescent="0.45">
      <c r="A2372" s="2" t="s">
        <v>4773</v>
      </c>
      <c r="B2372">
        <v>-3206096</v>
      </c>
    </row>
    <row r="2373" spans="1:2" x14ac:dyDescent="0.45">
      <c r="A2373" s="2" t="s">
        <v>5439</v>
      </c>
      <c r="B2373">
        <v>-3219004</v>
      </c>
    </row>
    <row r="2374" spans="1:2" x14ac:dyDescent="0.45">
      <c r="A2374" s="2" t="s">
        <v>5853</v>
      </c>
      <c r="B2374">
        <v>-3238291</v>
      </c>
    </row>
    <row r="2375" spans="1:2" x14ac:dyDescent="0.45">
      <c r="A2375" s="2" t="s">
        <v>4542</v>
      </c>
      <c r="B2375">
        <v>-3242913</v>
      </c>
    </row>
    <row r="2376" spans="1:2" x14ac:dyDescent="0.45">
      <c r="A2376" s="2" t="s">
        <v>5530</v>
      </c>
      <c r="B2376">
        <v>-3260233</v>
      </c>
    </row>
    <row r="2377" spans="1:2" x14ac:dyDescent="0.45">
      <c r="A2377" s="2" t="s">
        <v>5864</v>
      </c>
      <c r="B2377">
        <v>-3263734</v>
      </c>
    </row>
    <row r="2378" spans="1:2" x14ac:dyDescent="0.45">
      <c r="A2378" s="2" t="s">
        <v>5775</v>
      </c>
      <c r="B2378">
        <v>-3270031</v>
      </c>
    </row>
    <row r="2379" spans="1:2" x14ac:dyDescent="0.45">
      <c r="A2379" s="2" t="s">
        <v>5877</v>
      </c>
      <c r="B2379">
        <v>-3279766</v>
      </c>
    </row>
    <row r="2380" spans="1:2" x14ac:dyDescent="0.45">
      <c r="A2380" s="2" t="s">
        <v>3281</v>
      </c>
      <c r="B2380">
        <v>-3297099</v>
      </c>
    </row>
    <row r="2381" spans="1:2" x14ac:dyDescent="0.45">
      <c r="A2381" s="2" t="s">
        <v>5494</v>
      </c>
      <c r="B2381">
        <v>-3307186</v>
      </c>
    </row>
    <row r="2382" spans="1:2" x14ac:dyDescent="0.45">
      <c r="A2382" s="2" t="s">
        <v>4127</v>
      </c>
      <c r="B2382">
        <v>-3312828</v>
      </c>
    </row>
    <row r="2383" spans="1:2" x14ac:dyDescent="0.45">
      <c r="A2383" s="2" t="s">
        <v>3771</v>
      </c>
      <c r="B2383">
        <v>-3334146</v>
      </c>
    </row>
    <row r="2384" spans="1:2" x14ac:dyDescent="0.45">
      <c r="A2384" s="2" t="s">
        <v>5531</v>
      </c>
      <c r="B2384">
        <v>-3368360</v>
      </c>
    </row>
    <row r="2385" spans="1:2" x14ac:dyDescent="0.45">
      <c r="A2385" s="2" t="s">
        <v>5880</v>
      </c>
      <c r="B2385">
        <v>-3376223</v>
      </c>
    </row>
    <row r="2386" spans="1:2" x14ac:dyDescent="0.45">
      <c r="A2386" s="2" t="s">
        <v>5348</v>
      </c>
      <c r="B2386">
        <v>-3380827</v>
      </c>
    </row>
    <row r="2387" spans="1:2" x14ac:dyDescent="0.45">
      <c r="A2387" s="2" t="s">
        <v>4986</v>
      </c>
      <c r="B2387">
        <v>-3385764</v>
      </c>
    </row>
    <row r="2388" spans="1:2" x14ac:dyDescent="0.45">
      <c r="A2388" s="2" t="s">
        <v>5878</v>
      </c>
      <c r="B2388">
        <v>-3398772</v>
      </c>
    </row>
    <row r="2389" spans="1:2" x14ac:dyDescent="0.45">
      <c r="A2389" s="2" t="s">
        <v>5631</v>
      </c>
      <c r="B2389">
        <v>-3400000</v>
      </c>
    </row>
    <row r="2390" spans="1:2" x14ac:dyDescent="0.45">
      <c r="A2390" s="2" t="s">
        <v>3874</v>
      </c>
      <c r="B2390">
        <v>-3401692</v>
      </c>
    </row>
    <row r="2391" spans="1:2" x14ac:dyDescent="0.45">
      <c r="A2391" s="2" t="s">
        <v>5879</v>
      </c>
      <c r="B2391">
        <v>-3403207</v>
      </c>
    </row>
    <row r="2392" spans="1:2" x14ac:dyDescent="0.45">
      <c r="A2392" s="2" t="s">
        <v>5839</v>
      </c>
      <c r="B2392">
        <v>-3437941</v>
      </c>
    </row>
    <row r="2393" spans="1:2" x14ac:dyDescent="0.45">
      <c r="A2393" s="2" t="s">
        <v>4367</v>
      </c>
      <c r="B2393">
        <v>-3445415</v>
      </c>
    </row>
    <row r="2394" spans="1:2" x14ac:dyDescent="0.45">
      <c r="A2394" s="2" t="s">
        <v>5810</v>
      </c>
      <c r="B2394">
        <v>-3457140</v>
      </c>
    </row>
    <row r="2395" spans="1:2" x14ac:dyDescent="0.45">
      <c r="A2395" s="2" t="s">
        <v>5866</v>
      </c>
      <c r="B2395">
        <v>-3462394</v>
      </c>
    </row>
    <row r="2396" spans="1:2" x14ac:dyDescent="0.45">
      <c r="A2396" s="2" t="s">
        <v>5151</v>
      </c>
      <c r="B2396">
        <v>-3469419</v>
      </c>
    </row>
    <row r="2397" spans="1:2" x14ac:dyDescent="0.45">
      <c r="A2397" s="2" t="s">
        <v>5881</v>
      </c>
      <c r="B2397">
        <v>-3470767</v>
      </c>
    </row>
    <row r="2398" spans="1:2" x14ac:dyDescent="0.45">
      <c r="A2398" s="2" t="s">
        <v>4128</v>
      </c>
      <c r="B2398">
        <v>-3474166</v>
      </c>
    </row>
    <row r="2399" spans="1:2" x14ac:dyDescent="0.45">
      <c r="A2399" s="2" t="s">
        <v>5350</v>
      </c>
      <c r="B2399">
        <v>-3508650</v>
      </c>
    </row>
    <row r="2400" spans="1:2" x14ac:dyDescent="0.45">
      <c r="A2400" s="2" t="s">
        <v>5704</v>
      </c>
      <c r="B2400">
        <v>-3525492</v>
      </c>
    </row>
    <row r="2401" spans="1:2" x14ac:dyDescent="0.45">
      <c r="A2401" s="2" t="s">
        <v>2771</v>
      </c>
      <c r="B2401">
        <v>-3535096</v>
      </c>
    </row>
    <row r="2402" spans="1:2" x14ac:dyDescent="0.45">
      <c r="A2402" s="2" t="s">
        <v>3290</v>
      </c>
      <c r="B2402">
        <v>-3556518</v>
      </c>
    </row>
    <row r="2403" spans="1:2" x14ac:dyDescent="0.45">
      <c r="A2403" s="2" t="s">
        <v>5441</v>
      </c>
      <c r="B2403">
        <v>-3557841</v>
      </c>
    </row>
    <row r="2404" spans="1:2" x14ac:dyDescent="0.45">
      <c r="A2404" s="2" t="s">
        <v>5840</v>
      </c>
      <c r="B2404">
        <v>-3600207</v>
      </c>
    </row>
    <row r="2405" spans="1:2" x14ac:dyDescent="0.45">
      <c r="A2405" s="2" t="s">
        <v>5063</v>
      </c>
      <c r="B2405">
        <v>-3602635</v>
      </c>
    </row>
    <row r="2406" spans="1:2" x14ac:dyDescent="0.45">
      <c r="A2406" s="2" t="s">
        <v>5851</v>
      </c>
      <c r="B2406">
        <v>-3624277</v>
      </c>
    </row>
    <row r="2407" spans="1:2" x14ac:dyDescent="0.45">
      <c r="A2407" s="2" t="s">
        <v>5841</v>
      </c>
      <c r="B2407">
        <v>-3628103</v>
      </c>
    </row>
    <row r="2408" spans="1:2" x14ac:dyDescent="0.45">
      <c r="A2408" s="2" t="s">
        <v>5790</v>
      </c>
      <c r="B2408">
        <v>-3628423</v>
      </c>
    </row>
    <row r="2409" spans="1:2" x14ac:dyDescent="0.45">
      <c r="A2409" s="2" t="s">
        <v>2828</v>
      </c>
      <c r="B2409">
        <v>-3630883</v>
      </c>
    </row>
    <row r="2410" spans="1:2" x14ac:dyDescent="0.45">
      <c r="A2410" s="2" t="s">
        <v>5469</v>
      </c>
      <c r="B2410">
        <v>-3649226</v>
      </c>
    </row>
    <row r="2411" spans="1:2" x14ac:dyDescent="0.45">
      <c r="A2411" s="2" t="s">
        <v>5857</v>
      </c>
      <c r="B2411">
        <v>-3699331</v>
      </c>
    </row>
    <row r="2412" spans="1:2" x14ac:dyDescent="0.45">
      <c r="A2412" s="2" t="s">
        <v>3808</v>
      </c>
      <c r="B2412">
        <v>-3712212</v>
      </c>
    </row>
    <row r="2413" spans="1:2" x14ac:dyDescent="0.45">
      <c r="A2413" s="2" t="s">
        <v>5781</v>
      </c>
      <c r="B2413">
        <v>-3714714</v>
      </c>
    </row>
    <row r="2414" spans="1:2" x14ac:dyDescent="0.45">
      <c r="A2414" s="2" t="s">
        <v>3752</v>
      </c>
      <c r="B2414">
        <v>-3716496</v>
      </c>
    </row>
    <row r="2415" spans="1:2" x14ac:dyDescent="0.45">
      <c r="A2415" s="2" t="s">
        <v>5814</v>
      </c>
      <c r="B2415">
        <v>-3725615</v>
      </c>
    </row>
    <row r="2416" spans="1:2" x14ac:dyDescent="0.45">
      <c r="A2416" s="2" t="s">
        <v>4220</v>
      </c>
      <c r="B2416">
        <v>-3731172</v>
      </c>
    </row>
    <row r="2417" spans="1:2" x14ac:dyDescent="0.45">
      <c r="A2417" s="2" t="s">
        <v>3132</v>
      </c>
      <c r="B2417">
        <v>-3742998</v>
      </c>
    </row>
    <row r="2418" spans="1:2" x14ac:dyDescent="0.45">
      <c r="A2418" s="2" t="s">
        <v>4631</v>
      </c>
      <c r="B2418">
        <v>-3751299</v>
      </c>
    </row>
    <row r="2419" spans="1:2" x14ac:dyDescent="0.45">
      <c r="A2419" s="2" t="s">
        <v>5806</v>
      </c>
      <c r="B2419">
        <v>-3771476</v>
      </c>
    </row>
    <row r="2420" spans="1:2" x14ac:dyDescent="0.45">
      <c r="A2420" s="2" t="s">
        <v>5798</v>
      </c>
      <c r="B2420">
        <v>-3772117</v>
      </c>
    </row>
    <row r="2421" spans="1:2" x14ac:dyDescent="0.45">
      <c r="A2421" s="2" t="s">
        <v>5855</v>
      </c>
      <c r="B2421">
        <v>-3780041</v>
      </c>
    </row>
    <row r="2422" spans="1:2" x14ac:dyDescent="0.45">
      <c r="A2422" s="2" t="s">
        <v>5854</v>
      </c>
      <c r="B2422">
        <v>-3785127</v>
      </c>
    </row>
    <row r="2423" spans="1:2" x14ac:dyDescent="0.45">
      <c r="A2423" s="2" t="s">
        <v>5799</v>
      </c>
      <c r="B2423">
        <v>-3786587</v>
      </c>
    </row>
    <row r="2424" spans="1:2" x14ac:dyDescent="0.45">
      <c r="A2424" s="2" t="s">
        <v>5669</v>
      </c>
      <c r="B2424">
        <v>-3792025</v>
      </c>
    </row>
    <row r="2425" spans="1:2" x14ac:dyDescent="0.45">
      <c r="A2425" s="2" t="s">
        <v>5290</v>
      </c>
      <c r="B2425">
        <v>-3798243</v>
      </c>
    </row>
    <row r="2426" spans="1:2" x14ac:dyDescent="0.45">
      <c r="A2426" s="2" t="s">
        <v>5352</v>
      </c>
      <c r="B2426">
        <v>-3802134</v>
      </c>
    </row>
    <row r="2427" spans="1:2" x14ac:dyDescent="0.45">
      <c r="A2427" s="2" t="s">
        <v>5842</v>
      </c>
      <c r="B2427">
        <v>-3814423</v>
      </c>
    </row>
    <row r="2428" spans="1:2" x14ac:dyDescent="0.45">
      <c r="A2428" s="2" t="s">
        <v>5844</v>
      </c>
      <c r="B2428">
        <v>-3853598</v>
      </c>
    </row>
    <row r="2429" spans="1:2" x14ac:dyDescent="0.45">
      <c r="A2429" s="2" t="s">
        <v>4988</v>
      </c>
      <c r="B2429">
        <v>-3855482</v>
      </c>
    </row>
    <row r="2430" spans="1:2" x14ac:dyDescent="0.45">
      <c r="A2430" s="2" t="s">
        <v>5848</v>
      </c>
      <c r="B2430">
        <v>-3856347</v>
      </c>
    </row>
    <row r="2431" spans="1:2" x14ac:dyDescent="0.45">
      <c r="A2431" s="2" t="s">
        <v>5202</v>
      </c>
      <c r="B2431">
        <v>-3865783</v>
      </c>
    </row>
    <row r="2432" spans="1:2" x14ac:dyDescent="0.45">
      <c r="A2432" s="2" t="s">
        <v>5636</v>
      </c>
      <c r="B2432">
        <v>-3877439</v>
      </c>
    </row>
    <row r="2433" spans="1:2" x14ac:dyDescent="0.45">
      <c r="A2433" s="2" t="s">
        <v>5816</v>
      </c>
      <c r="B2433">
        <v>-3898945</v>
      </c>
    </row>
    <row r="2434" spans="1:2" x14ac:dyDescent="0.45">
      <c r="A2434" s="2" t="s">
        <v>5843</v>
      </c>
      <c r="B2434">
        <v>-3899588</v>
      </c>
    </row>
    <row r="2435" spans="1:2" x14ac:dyDescent="0.45">
      <c r="A2435" s="2" t="s">
        <v>5763</v>
      </c>
      <c r="B2435">
        <v>-3900000</v>
      </c>
    </row>
    <row r="2436" spans="1:2" x14ac:dyDescent="0.45">
      <c r="A2436" s="2" t="s">
        <v>5762</v>
      </c>
      <c r="B2436">
        <v>-3917956</v>
      </c>
    </row>
    <row r="2437" spans="1:2" x14ac:dyDescent="0.45">
      <c r="A2437" s="2" t="s">
        <v>5671</v>
      </c>
      <c r="B2437">
        <v>-3922954</v>
      </c>
    </row>
    <row r="2438" spans="1:2" x14ac:dyDescent="0.45">
      <c r="A2438" s="2" t="s">
        <v>5713</v>
      </c>
      <c r="B2438">
        <v>-3943898</v>
      </c>
    </row>
    <row r="2439" spans="1:2" x14ac:dyDescent="0.45">
      <c r="A2439" s="2" t="s">
        <v>5353</v>
      </c>
      <c r="B2439">
        <v>-3955382</v>
      </c>
    </row>
    <row r="2440" spans="1:2" x14ac:dyDescent="0.45">
      <c r="A2440" s="2" t="s">
        <v>3847</v>
      </c>
      <c r="B2440">
        <v>-3962246</v>
      </c>
    </row>
    <row r="2441" spans="1:2" x14ac:dyDescent="0.45">
      <c r="A2441" s="2" t="s">
        <v>5670</v>
      </c>
      <c r="B2441">
        <v>-3974762</v>
      </c>
    </row>
    <row r="2442" spans="1:2" x14ac:dyDescent="0.45">
      <c r="A2442" s="2" t="s">
        <v>5846</v>
      </c>
      <c r="B2442">
        <v>-3979738</v>
      </c>
    </row>
    <row r="2443" spans="1:2" x14ac:dyDescent="0.45">
      <c r="A2443" s="2" t="s">
        <v>5845</v>
      </c>
      <c r="B2443">
        <v>-3987164</v>
      </c>
    </row>
    <row r="2444" spans="1:2" x14ac:dyDescent="0.45">
      <c r="A2444" s="2" t="s">
        <v>5808</v>
      </c>
      <c r="B2444">
        <v>-3991940</v>
      </c>
    </row>
    <row r="2445" spans="1:2" x14ac:dyDescent="0.45">
      <c r="A2445" s="2" t="s">
        <v>5847</v>
      </c>
      <c r="B2445">
        <v>-3995937</v>
      </c>
    </row>
    <row r="2446" spans="1:2" x14ac:dyDescent="0.45">
      <c r="A2446" s="2" t="s">
        <v>3282</v>
      </c>
      <c r="B2446">
        <v>-4005443</v>
      </c>
    </row>
    <row r="2447" spans="1:2" x14ac:dyDescent="0.45">
      <c r="A2447" s="2" t="s">
        <v>5784</v>
      </c>
      <c r="B2447">
        <v>-4021435</v>
      </c>
    </row>
    <row r="2448" spans="1:2" x14ac:dyDescent="0.45">
      <c r="A2448" s="2" t="s">
        <v>4891</v>
      </c>
      <c r="B2448">
        <v>-4043793</v>
      </c>
    </row>
    <row r="2449" spans="1:2" x14ac:dyDescent="0.45">
      <c r="A2449" s="2" t="s">
        <v>5448</v>
      </c>
      <c r="B2449">
        <v>-4059945</v>
      </c>
    </row>
    <row r="2450" spans="1:2" x14ac:dyDescent="0.45">
      <c r="A2450" s="2" t="s">
        <v>4472</v>
      </c>
      <c r="B2450">
        <v>-4065142</v>
      </c>
    </row>
    <row r="2451" spans="1:2" x14ac:dyDescent="0.45">
      <c r="A2451" s="2" t="s">
        <v>4004</v>
      </c>
      <c r="B2451">
        <v>-4072280</v>
      </c>
    </row>
    <row r="2452" spans="1:2" x14ac:dyDescent="0.45">
      <c r="A2452" s="2" t="s">
        <v>5575</v>
      </c>
      <c r="B2452">
        <v>-4078262</v>
      </c>
    </row>
    <row r="2453" spans="1:2" x14ac:dyDescent="0.45">
      <c r="A2453" s="2" t="s">
        <v>5200</v>
      </c>
      <c r="B2453">
        <v>-4081717</v>
      </c>
    </row>
    <row r="2454" spans="1:2" x14ac:dyDescent="0.45">
      <c r="A2454" s="2" t="s">
        <v>5787</v>
      </c>
      <c r="B2454">
        <v>-4086164</v>
      </c>
    </row>
    <row r="2455" spans="1:2" x14ac:dyDescent="0.45">
      <c r="A2455" s="2" t="s">
        <v>2941</v>
      </c>
      <c r="B2455">
        <v>-4115185</v>
      </c>
    </row>
    <row r="2456" spans="1:2" x14ac:dyDescent="0.45">
      <c r="A2456" s="2" t="s">
        <v>5424</v>
      </c>
      <c r="B2456">
        <v>-4118133</v>
      </c>
    </row>
    <row r="2457" spans="1:2" x14ac:dyDescent="0.45">
      <c r="A2457" s="2" t="s">
        <v>5532</v>
      </c>
      <c r="B2457">
        <v>-4152561</v>
      </c>
    </row>
    <row r="2458" spans="1:2" x14ac:dyDescent="0.45">
      <c r="A2458" s="2" t="s">
        <v>5788</v>
      </c>
      <c r="B2458">
        <v>-4165583</v>
      </c>
    </row>
    <row r="2459" spans="1:2" x14ac:dyDescent="0.45">
      <c r="A2459" s="2" t="s">
        <v>5768</v>
      </c>
      <c r="B2459">
        <v>-4169790</v>
      </c>
    </row>
    <row r="2460" spans="1:2" x14ac:dyDescent="0.45">
      <c r="A2460" s="2" t="s">
        <v>5542</v>
      </c>
      <c r="B2460">
        <v>-4170061</v>
      </c>
    </row>
    <row r="2461" spans="1:2" x14ac:dyDescent="0.45">
      <c r="A2461" s="2" t="s">
        <v>4630</v>
      </c>
      <c r="B2461">
        <v>-4202093</v>
      </c>
    </row>
    <row r="2462" spans="1:2" x14ac:dyDescent="0.45">
      <c r="A2462" s="2" t="s">
        <v>5695</v>
      </c>
      <c r="B2462">
        <v>-4207881</v>
      </c>
    </row>
    <row r="2463" spans="1:2" x14ac:dyDescent="0.45">
      <c r="A2463" s="2" t="s">
        <v>5616</v>
      </c>
      <c r="B2463">
        <v>-4231704</v>
      </c>
    </row>
    <row r="2464" spans="1:2" x14ac:dyDescent="0.45">
      <c r="A2464" s="2" t="s">
        <v>4987</v>
      </c>
      <c r="B2464">
        <v>-4236531</v>
      </c>
    </row>
    <row r="2465" spans="1:2" x14ac:dyDescent="0.45">
      <c r="A2465" s="2" t="s">
        <v>5456</v>
      </c>
      <c r="B2465">
        <v>-4241500</v>
      </c>
    </row>
    <row r="2466" spans="1:2" x14ac:dyDescent="0.45">
      <c r="A2466" s="2" t="s">
        <v>5519</v>
      </c>
      <c r="B2466">
        <v>-4286998</v>
      </c>
    </row>
    <row r="2467" spans="1:2" x14ac:dyDescent="0.45">
      <c r="A2467" s="2" t="s">
        <v>4632</v>
      </c>
      <c r="B2467">
        <v>-4287928</v>
      </c>
    </row>
    <row r="2468" spans="1:2" x14ac:dyDescent="0.45">
      <c r="A2468" s="2" t="s">
        <v>4828</v>
      </c>
      <c r="B2468">
        <v>-4306379</v>
      </c>
    </row>
    <row r="2469" spans="1:2" x14ac:dyDescent="0.45">
      <c r="A2469" s="2" t="s">
        <v>3918</v>
      </c>
      <c r="B2469">
        <v>-4308561</v>
      </c>
    </row>
    <row r="2470" spans="1:2" x14ac:dyDescent="0.45">
      <c r="A2470" s="2" t="s">
        <v>5421</v>
      </c>
      <c r="B2470">
        <v>-4318497</v>
      </c>
    </row>
    <row r="2471" spans="1:2" x14ac:dyDescent="0.45">
      <c r="A2471" s="2" t="s">
        <v>3920</v>
      </c>
      <c r="B2471">
        <v>-4330587</v>
      </c>
    </row>
    <row r="2472" spans="1:2" x14ac:dyDescent="0.45">
      <c r="A2472" s="2" t="s">
        <v>4470</v>
      </c>
      <c r="B2472">
        <v>-4346385</v>
      </c>
    </row>
    <row r="2473" spans="1:2" x14ac:dyDescent="0.45">
      <c r="A2473" s="2" t="s">
        <v>3667</v>
      </c>
      <c r="B2473">
        <v>-4347435</v>
      </c>
    </row>
    <row r="2474" spans="1:2" x14ac:dyDescent="0.45">
      <c r="A2474" s="2" t="s">
        <v>5539</v>
      </c>
      <c r="B2474">
        <v>-4370130</v>
      </c>
    </row>
    <row r="2475" spans="1:2" x14ac:dyDescent="0.45">
      <c r="A2475" s="2" t="s">
        <v>5800</v>
      </c>
      <c r="B2475">
        <v>-4391771</v>
      </c>
    </row>
    <row r="2476" spans="1:2" x14ac:dyDescent="0.45">
      <c r="A2476" s="2" t="s">
        <v>5615</v>
      </c>
      <c r="B2476">
        <v>-4475146</v>
      </c>
    </row>
    <row r="2477" spans="1:2" x14ac:dyDescent="0.45">
      <c r="A2477" s="2" t="s">
        <v>5700</v>
      </c>
      <c r="B2477">
        <v>-4483513</v>
      </c>
    </row>
    <row r="2478" spans="1:2" x14ac:dyDescent="0.45">
      <c r="A2478" s="2" t="s">
        <v>5801</v>
      </c>
      <c r="B2478">
        <v>-4491309</v>
      </c>
    </row>
    <row r="2479" spans="1:2" x14ac:dyDescent="0.45">
      <c r="A2479" s="2" t="s">
        <v>4247</v>
      </c>
      <c r="B2479">
        <v>-4505513</v>
      </c>
    </row>
    <row r="2480" spans="1:2" x14ac:dyDescent="0.45">
      <c r="A2480" s="2" t="s">
        <v>4991</v>
      </c>
      <c r="B2480">
        <v>-4505853</v>
      </c>
    </row>
    <row r="2481" spans="1:2" x14ac:dyDescent="0.45">
      <c r="A2481" s="2" t="s">
        <v>4776</v>
      </c>
      <c r="B2481">
        <v>-4508347</v>
      </c>
    </row>
    <row r="2482" spans="1:2" x14ac:dyDescent="0.45">
      <c r="A2482" s="2" t="s">
        <v>5355</v>
      </c>
      <c r="B2482">
        <v>-4515625</v>
      </c>
    </row>
    <row r="2483" spans="1:2" x14ac:dyDescent="0.45">
      <c r="A2483" s="2" t="s">
        <v>4054</v>
      </c>
      <c r="B2483">
        <v>-4527033</v>
      </c>
    </row>
    <row r="2484" spans="1:2" x14ac:dyDescent="0.45">
      <c r="A2484" s="2" t="s">
        <v>4634</v>
      </c>
      <c r="B2484">
        <v>-4535974</v>
      </c>
    </row>
    <row r="2485" spans="1:2" x14ac:dyDescent="0.45">
      <c r="A2485" s="2" t="s">
        <v>4990</v>
      </c>
      <c r="B2485">
        <v>-4556684</v>
      </c>
    </row>
    <row r="2486" spans="1:2" x14ac:dyDescent="0.45">
      <c r="A2486" s="2" t="s">
        <v>5496</v>
      </c>
      <c r="B2486">
        <v>-4557180</v>
      </c>
    </row>
    <row r="2487" spans="1:2" x14ac:dyDescent="0.45">
      <c r="A2487" s="2" t="s">
        <v>4993</v>
      </c>
      <c r="B2487">
        <v>-4588020</v>
      </c>
    </row>
    <row r="2488" spans="1:2" x14ac:dyDescent="0.45">
      <c r="A2488" s="2" t="s">
        <v>4633</v>
      </c>
      <c r="B2488">
        <v>-4591178</v>
      </c>
    </row>
    <row r="2489" spans="1:2" x14ac:dyDescent="0.45">
      <c r="A2489" s="2" t="s">
        <v>5064</v>
      </c>
      <c r="B2489">
        <v>-4597590</v>
      </c>
    </row>
    <row r="2490" spans="1:2" x14ac:dyDescent="0.45">
      <c r="A2490" s="2" t="s">
        <v>4784</v>
      </c>
      <c r="B2490">
        <v>-4637692</v>
      </c>
    </row>
    <row r="2491" spans="1:2" x14ac:dyDescent="0.45">
      <c r="A2491" s="2" t="s">
        <v>5356</v>
      </c>
      <c r="B2491">
        <v>-4651683</v>
      </c>
    </row>
    <row r="2492" spans="1:2" x14ac:dyDescent="0.45">
      <c r="A2492" s="2" t="s">
        <v>5675</v>
      </c>
      <c r="B2492">
        <v>-4653497</v>
      </c>
    </row>
    <row r="2493" spans="1:2" x14ac:dyDescent="0.45">
      <c r="A2493" s="2" t="s">
        <v>5576</v>
      </c>
      <c r="B2493">
        <v>-4655153</v>
      </c>
    </row>
    <row r="2494" spans="1:2" x14ac:dyDescent="0.45">
      <c r="A2494" s="2" t="s">
        <v>2884</v>
      </c>
      <c r="B2494">
        <v>-4671063</v>
      </c>
    </row>
    <row r="2495" spans="1:2" x14ac:dyDescent="0.45">
      <c r="A2495" s="2" t="s">
        <v>5769</v>
      </c>
      <c r="B2495">
        <v>-4673692</v>
      </c>
    </row>
    <row r="2496" spans="1:2" x14ac:dyDescent="0.45">
      <c r="A2496" s="2" t="s">
        <v>3919</v>
      </c>
      <c r="B2496">
        <v>-4692196</v>
      </c>
    </row>
    <row r="2497" spans="1:2" x14ac:dyDescent="0.45">
      <c r="A2497" s="2" t="s">
        <v>5766</v>
      </c>
      <c r="B2497">
        <v>-4703335</v>
      </c>
    </row>
    <row r="2498" spans="1:2" x14ac:dyDescent="0.45">
      <c r="A2498" s="2" t="s">
        <v>4543</v>
      </c>
      <c r="B2498">
        <v>-4715640</v>
      </c>
    </row>
    <row r="2499" spans="1:2" x14ac:dyDescent="0.45">
      <c r="A2499" s="2" t="s">
        <v>5710</v>
      </c>
      <c r="B2499">
        <v>-4776122</v>
      </c>
    </row>
    <row r="2500" spans="1:2" x14ac:dyDescent="0.45">
      <c r="A2500" s="2" t="s">
        <v>4851</v>
      </c>
      <c r="B2500">
        <v>-4797910</v>
      </c>
    </row>
    <row r="2501" spans="1:2" x14ac:dyDescent="0.45">
      <c r="A2501" s="2" t="s">
        <v>2982</v>
      </c>
      <c r="B2501">
        <v>-4829854</v>
      </c>
    </row>
    <row r="2502" spans="1:2" x14ac:dyDescent="0.45">
      <c r="A2502" s="2" t="s">
        <v>3051</v>
      </c>
      <c r="B2502">
        <v>-4841843</v>
      </c>
    </row>
    <row r="2503" spans="1:2" x14ac:dyDescent="0.45">
      <c r="A2503" s="2" t="s">
        <v>5578</v>
      </c>
      <c r="B2503">
        <v>-4851788</v>
      </c>
    </row>
    <row r="2504" spans="1:2" x14ac:dyDescent="0.45">
      <c r="A2504" s="2" t="s">
        <v>5778</v>
      </c>
      <c r="B2504">
        <v>-4857000</v>
      </c>
    </row>
    <row r="2505" spans="1:2" x14ac:dyDescent="0.45">
      <c r="A2505" s="2" t="s">
        <v>5706</v>
      </c>
      <c r="B2505">
        <v>-4863568</v>
      </c>
    </row>
    <row r="2506" spans="1:2" x14ac:dyDescent="0.45">
      <c r="A2506" s="2" t="s">
        <v>5770</v>
      </c>
      <c r="B2506">
        <v>-4875280</v>
      </c>
    </row>
    <row r="2507" spans="1:2" x14ac:dyDescent="0.45">
      <c r="A2507" s="2" t="s">
        <v>2742</v>
      </c>
      <c r="B2507">
        <v>-4877005</v>
      </c>
    </row>
    <row r="2508" spans="1:2" x14ac:dyDescent="0.45">
      <c r="A2508" s="2" t="s">
        <v>5707</v>
      </c>
      <c r="B2508">
        <v>-4907100</v>
      </c>
    </row>
    <row r="2509" spans="1:2" x14ac:dyDescent="0.45">
      <c r="A2509" s="2" t="s">
        <v>3328</v>
      </c>
      <c r="B2509">
        <v>-4907170</v>
      </c>
    </row>
    <row r="2510" spans="1:2" x14ac:dyDescent="0.45">
      <c r="A2510" s="2" t="s">
        <v>3977</v>
      </c>
      <c r="B2510">
        <v>-4920684</v>
      </c>
    </row>
    <row r="2511" spans="1:2" x14ac:dyDescent="0.45">
      <c r="A2511" s="2" t="s">
        <v>4067</v>
      </c>
      <c r="B2511">
        <v>-4921063</v>
      </c>
    </row>
    <row r="2512" spans="1:2" x14ac:dyDescent="0.45">
      <c r="A2512" s="2" t="s">
        <v>5497</v>
      </c>
      <c r="B2512">
        <v>-4923575</v>
      </c>
    </row>
    <row r="2513" spans="1:2" x14ac:dyDescent="0.45">
      <c r="A2513" s="2" t="s">
        <v>5772</v>
      </c>
      <c r="B2513">
        <v>-4934913</v>
      </c>
    </row>
    <row r="2514" spans="1:2" x14ac:dyDescent="0.45">
      <c r="A2514" s="2" t="s">
        <v>5579</v>
      </c>
      <c r="B2514">
        <v>-4937934</v>
      </c>
    </row>
    <row r="2515" spans="1:2" x14ac:dyDescent="0.45">
      <c r="A2515" s="2" t="s">
        <v>5774</v>
      </c>
      <c r="B2515">
        <v>-4962560</v>
      </c>
    </row>
    <row r="2516" spans="1:2" x14ac:dyDescent="0.45">
      <c r="A2516" s="2" t="s">
        <v>5114</v>
      </c>
      <c r="B2516">
        <v>-4973029</v>
      </c>
    </row>
    <row r="2517" spans="1:2" x14ac:dyDescent="0.45">
      <c r="A2517" s="2" t="s">
        <v>5773</v>
      </c>
      <c r="B2517">
        <v>-4983934</v>
      </c>
    </row>
    <row r="2518" spans="1:2" x14ac:dyDescent="0.45">
      <c r="A2518" s="2" t="s">
        <v>5514</v>
      </c>
      <c r="B2518">
        <v>-4985459</v>
      </c>
    </row>
    <row r="2519" spans="1:2" x14ac:dyDescent="0.45">
      <c r="A2519" s="2" t="s">
        <v>3133</v>
      </c>
      <c r="B2519">
        <v>-4988000</v>
      </c>
    </row>
    <row r="2520" spans="1:2" x14ac:dyDescent="0.45">
      <c r="A2520" s="2" t="s">
        <v>5358</v>
      </c>
      <c r="B2520">
        <v>-4995352</v>
      </c>
    </row>
    <row r="2521" spans="1:2" x14ac:dyDescent="0.45">
      <c r="A2521" s="2" t="s">
        <v>5157</v>
      </c>
      <c r="B2521">
        <v>-4998280</v>
      </c>
    </row>
    <row r="2522" spans="1:2" x14ac:dyDescent="0.45">
      <c r="A2522" s="2" t="s">
        <v>3393</v>
      </c>
      <c r="B2522">
        <v>-5005196</v>
      </c>
    </row>
    <row r="2523" spans="1:2" x14ac:dyDescent="0.45">
      <c r="A2523" s="2" t="s">
        <v>4992</v>
      </c>
      <c r="B2523">
        <v>-5071000</v>
      </c>
    </row>
    <row r="2524" spans="1:2" x14ac:dyDescent="0.45">
      <c r="A2524" s="2" t="s">
        <v>3283</v>
      </c>
      <c r="B2524">
        <v>-5089440</v>
      </c>
    </row>
    <row r="2525" spans="1:2" x14ac:dyDescent="0.45">
      <c r="A2525" s="2" t="s">
        <v>3552</v>
      </c>
      <c r="B2525">
        <v>-5094254</v>
      </c>
    </row>
    <row r="2526" spans="1:2" x14ac:dyDescent="0.45">
      <c r="A2526" s="2" t="s">
        <v>5582</v>
      </c>
      <c r="B2526">
        <v>-5110478</v>
      </c>
    </row>
    <row r="2527" spans="1:2" x14ac:dyDescent="0.45">
      <c r="A2527" s="2" t="s">
        <v>5117</v>
      </c>
      <c r="B2527">
        <v>-5118665</v>
      </c>
    </row>
    <row r="2528" spans="1:2" x14ac:dyDescent="0.45">
      <c r="A2528" s="2" t="s">
        <v>5632</v>
      </c>
      <c r="B2528">
        <v>-5127357</v>
      </c>
    </row>
    <row r="2529" spans="1:2" x14ac:dyDescent="0.45">
      <c r="A2529" s="2" t="s">
        <v>5672</v>
      </c>
      <c r="B2529">
        <v>-5130675</v>
      </c>
    </row>
    <row r="2530" spans="1:2" x14ac:dyDescent="0.45">
      <c r="A2530" s="2" t="s">
        <v>5278</v>
      </c>
      <c r="B2530">
        <v>-5149694</v>
      </c>
    </row>
    <row r="2531" spans="1:2" x14ac:dyDescent="0.45">
      <c r="A2531" s="2" t="s">
        <v>4266</v>
      </c>
      <c r="B2531">
        <v>-5180871</v>
      </c>
    </row>
    <row r="2532" spans="1:2" x14ac:dyDescent="0.45">
      <c r="A2532" s="2" t="s">
        <v>5680</v>
      </c>
      <c r="B2532">
        <v>-5204874</v>
      </c>
    </row>
    <row r="2533" spans="1:2" x14ac:dyDescent="0.45">
      <c r="A2533" s="2" t="s">
        <v>3356</v>
      </c>
      <c r="B2533">
        <v>-5225998</v>
      </c>
    </row>
    <row r="2534" spans="1:2" x14ac:dyDescent="0.45">
      <c r="A2534" s="2" t="s">
        <v>5583</v>
      </c>
      <c r="B2534">
        <v>-5231584</v>
      </c>
    </row>
    <row r="2535" spans="1:2" x14ac:dyDescent="0.45">
      <c r="A2535" s="2" t="s">
        <v>5205</v>
      </c>
      <c r="B2535">
        <v>-5245102</v>
      </c>
    </row>
    <row r="2536" spans="1:2" x14ac:dyDescent="0.45">
      <c r="A2536" s="2" t="s">
        <v>4732</v>
      </c>
      <c r="B2536">
        <v>-5246069</v>
      </c>
    </row>
    <row r="2537" spans="1:2" x14ac:dyDescent="0.45">
      <c r="A2537" s="2" t="s">
        <v>5581</v>
      </c>
      <c r="B2537">
        <v>-5261308</v>
      </c>
    </row>
    <row r="2538" spans="1:2" x14ac:dyDescent="0.45">
      <c r="A2538" s="2" t="s">
        <v>3502</v>
      </c>
      <c r="B2538">
        <v>-5262941</v>
      </c>
    </row>
    <row r="2539" spans="1:2" x14ac:dyDescent="0.45">
      <c r="A2539" s="2" t="s">
        <v>5580</v>
      </c>
      <c r="B2539">
        <v>-5345633</v>
      </c>
    </row>
    <row r="2540" spans="1:2" x14ac:dyDescent="0.45">
      <c r="A2540" s="2" t="s">
        <v>4829</v>
      </c>
      <c r="B2540">
        <v>-5365542</v>
      </c>
    </row>
    <row r="2541" spans="1:2" x14ac:dyDescent="0.45">
      <c r="A2541" s="2" t="s">
        <v>3204</v>
      </c>
      <c r="B2541">
        <v>-5382932</v>
      </c>
    </row>
    <row r="2542" spans="1:2" x14ac:dyDescent="0.45">
      <c r="A2542" s="2" t="s">
        <v>5697</v>
      </c>
      <c r="B2542">
        <v>-5443993</v>
      </c>
    </row>
    <row r="2543" spans="1:2" x14ac:dyDescent="0.45">
      <c r="A2543" s="2" t="s">
        <v>5617</v>
      </c>
      <c r="B2543">
        <v>-5470983</v>
      </c>
    </row>
    <row r="2544" spans="1:2" x14ac:dyDescent="0.45">
      <c r="A2544" s="2" t="s">
        <v>5698</v>
      </c>
      <c r="B2544">
        <v>-5477230</v>
      </c>
    </row>
    <row r="2545" spans="1:2" x14ac:dyDescent="0.45">
      <c r="A2545" s="2" t="s">
        <v>5541</v>
      </c>
      <c r="B2545">
        <v>-5481319</v>
      </c>
    </row>
    <row r="2546" spans="1:2" x14ac:dyDescent="0.45">
      <c r="A2546" s="2" t="s">
        <v>4298</v>
      </c>
      <c r="B2546">
        <v>-5482285</v>
      </c>
    </row>
    <row r="2547" spans="1:2" x14ac:dyDescent="0.45">
      <c r="A2547" s="2" t="s">
        <v>4248</v>
      </c>
      <c r="B2547">
        <v>-5500000</v>
      </c>
    </row>
    <row r="2548" spans="1:2" x14ac:dyDescent="0.45">
      <c r="A2548" s="2" t="s">
        <v>3504</v>
      </c>
      <c r="B2548">
        <v>-5515935</v>
      </c>
    </row>
    <row r="2549" spans="1:2" x14ac:dyDescent="0.45">
      <c r="A2549" s="2" t="s">
        <v>5690</v>
      </c>
      <c r="B2549">
        <v>-5572976</v>
      </c>
    </row>
    <row r="2550" spans="1:2" x14ac:dyDescent="0.45">
      <c r="A2550" s="2" t="s">
        <v>5673</v>
      </c>
      <c r="B2550">
        <v>-5600389</v>
      </c>
    </row>
    <row r="2551" spans="1:2" x14ac:dyDescent="0.45">
      <c r="A2551" s="2" t="s">
        <v>4995</v>
      </c>
      <c r="B2551">
        <v>-5603513</v>
      </c>
    </row>
    <row r="2552" spans="1:2" x14ac:dyDescent="0.45">
      <c r="A2552" s="2" t="s">
        <v>5685</v>
      </c>
      <c r="B2552">
        <v>-5628919</v>
      </c>
    </row>
    <row r="2553" spans="1:2" x14ac:dyDescent="0.45">
      <c r="A2553" s="2" t="s">
        <v>5552</v>
      </c>
      <c r="B2553">
        <v>-5669173</v>
      </c>
    </row>
    <row r="2554" spans="1:2" x14ac:dyDescent="0.45">
      <c r="A2554" s="2" t="s">
        <v>3355</v>
      </c>
      <c r="B2554">
        <v>-5682650</v>
      </c>
    </row>
    <row r="2555" spans="1:2" x14ac:dyDescent="0.45">
      <c r="A2555" s="2" t="s">
        <v>4638</v>
      </c>
      <c r="B2555">
        <v>-5708430</v>
      </c>
    </row>
    <row r="2556" spans="1:2" x14ac:dyDescent="0.45">
      <c r="A2556" s="2" t="s">
        <v>5289</v>
      </c>
      <c r="B2556">
        <v>-5719423</v>
      </c>
    </row>
    <row r="2557" spans="1:2" x14ac:dyDescent="0.45">
      <c r="A2557" s="2" t="s">
        <v>5498</v>
      </c>
      <c r="B2557">
        <v>-5724443</v>
      </c>
    </row>
    <row r="2558" spans="1:2" x14ac:dyDescent="0.45">
      <c r="A2558" s="2" t="s">
        <v>3228</v>
      </c>
      <c r="B2558">
        <v>-5744713</v>
      </c>
    </row>
    <row r="2559" spans="1:2" x14ac:dyDescent="0.45">
      <c r="A2559" s="2" t="s">
        <v>5357</v>
      </c>
      <c r="B2559">
        <v>-5755845</v>
      </c>
    </row>
    <row r="2560" spans="1:2" x14ac:dyDescent="0.45">
      <c r="A2560" s="2" t="s">
        <v>5409</v>
      </c>
      <c r="B2560">
        <v>-5806898</v>
      </c>
    </row>
    <row r="2561" spans="1:2" x14ac:dyDescent="0.45">
      <c r="A2561" s="2" t="s">
        <v>5604</v>
      </c>
      <c r="B2561">
        <v>-5813617</v>
      </c>
    </row>
    <row r="2562" spans="1:2" x14ac:dyDescent="0.45">
      <c r="A2562" s="2" t="s">
        <v>5001</v>
      </c>
      <c r="B2562">
        <v>-5876166</v>
      </c>
    </row>
    <row r="2563" spans="1:2" x14ac:dyDescent="0.45">
      <c r="A2563" s="2" t="s">
        <v>5676</v>
      </c>
      <c r="B2563">
        <v>-5882440</v>
      </c>
    </row>
    <row r="2564" spans="1:2" x14ac:dyDescent="0.45">
      <c r="A2564" s="2" t="s">
        <v>5674</v>
      </c>
      <c r="B2564">
        <v>-5884138</v>
      </c>
    </row>
    <row r="2565" spans="1:2" x14ac:dyDescent="0.45">
      <c r="A2565" s="2" t="s">
        <v>4996</v>
      </c>
      <c r="B2565">
        <v>-5940412</v>
      </c>
    </row>
    <row r="2566" spans="1:2" x14ac:dyDescent="0.45">
      <c r="A2566" s="2" t="s">
        <v>5677</v>
      </c>
      <c r="B2566">
        <v>-5945394</v>
      </c>
    </row>
    <row r="2567" spans="1:2" x14ac:dyDescent="0.45">
      <c r="A2567" s="2" t="s">
        <v>4131</v>
      </c>
      <c r="B2567">
        <v>-5952000</v>
      </c>
    </row>
    <row r="2568" spans="1:2" x14ac:dyDescent="0.45">
      <c r="A2568" s="2" t="s">
        <v>5592</v>
      </c>
      <c r="B2568">
        <v>-5959121</v>
      </c>
    </row>
    <row r="2569" spans="1:2" x14ac:dyDescent="0.45">
      <c r="A2569" s="2" t="s">
        <v>5678</v>
      </c>
      <c r="B2569">
        <v>-5963503</v>
      </c>
    </row>
    <row r="2570" spans="1:2" x14ac:dyDescent="0.45">
      <c r="A2570" s="2" t="s">
        <v>3654</v>
      </c>
      <c r="B2570">
        <v>-5964485</v>
      </c>
    </row>
    <row r="2571" spans="1:2" x14ac:dyDescent="0.45">
      <c r="A2571" s="2" t="s">
        <v>5626</v>
      </c>
      <c r="B2571">
        <v>-5973565</v>
      </c>
    </row>
    <row r="2572" spans="1:2" x14ac:dyDescent="0.45">
      <c r="A2572" s="2" t="s">
        <v>5679</v>
      </c>
      <c r="B2572">
        <v>-5979800</v>
      </c>
    </row>
    <row r="2573" spans="1:2" x14ac:dyDescent="0.45">
      <c r="A2573" s="2" t="s">
        <v>5687</v>
      </c>
      <c r="B2573">
        <v>-5987157</v>
      </c>
    </row>
    <row r="2574" spans="1:2" x14ac:dyDescent="0.45">
      <c r="A2574" s="2" t="s">
        <v>5471</v>
      </c>
      <c r="B2574">
        <v>-6002193</v>
      </c>
    </row>
    <row r="2575" spans="1:2" x14ac:dyDescent="0.45">
      <c r="A2575" s="2" t="s">
        <v>3925</v>
      </c>
      <c r="B2575">
        <v>-6004550</v>
      </c>
    </row>
    <row r="2576" spans="1:2" x14ac:dyDescent="0.45">
      <c r="A2576" s="2" t="s">
        <v>4637</v>
      </c>
      <c r="B2576">
        <v>-6012518</v>
      </c>
    </row>
    <row r="2577" spans="1:2" x14ac:dyDescent="0.45">
      <c r="A2577" s="2" t="s">
        <v>5422</v>
      </c>
      <c r="B2577">
        <v>-6044961</v>
      </c>
    </row>
    <row r="2578" spans="1:2" x14ac:dyDescent="0.45">
      <c r="A2578" s="2" t="s">
        <v>5163</v>
      </c>
      <c r="B2578">
        <v>-6050307</v>
      </c>
    </row>
    <row r="2579" spans="1:2" x14ac:dyDescent="0.45">
      <c r="A2579" s="2" t="s">
        <v>3679</v>
      </c>
      <c r="B2579">
        <v>-6072524</v>
      </c>
    </row>
    <row r="2580" spans="1:2" x14ac:dyDescent="0.45">
      <c r="A2580" s="2" t="s">
        <v>5625</v>
      </c>
      <c r="B2580">
        <v>-6073753</v>
      </c>
    </row>
    <row r="2581" spans="1:2" x14ac:dyDescent="0.45">
      <c r="A2581" s="2" t="s">
        <v>5543</v>
      </c>
      <c r="B2581">
        <v>-6105202</v>
      </c>
    </row>
    <row r="2582" spans="1:2" x14ac:dyDescent="0.45">
      <c r="A2582" s="2" t="s">
        <v>3755</v>
      </c>
      <c r="B2582">
        <v>-6135658</v>
      </c>
    </row>
    <row r="2583" spans="1:2" x14ac:dyDescent="0.45">
      <c r="A2583" s="2" t="s">
        <v>4382</v>
      </c>
      <c r="B2583">
        <v>-6139597</v>
      </c>
    </row>
    <row r="2584" spans="1:2" x14ac:dyDescent="0.45">
      <c r="A2584" s="2" t="s">
        <v>4694</v>
      </c>
      <c r="B2584">
        <v>-6146000</v>
      </c>
    </row>
    <row r="2585" spans="1:2" x14ac:dyDescent="0.45">
      <c r="A2585" s="2" t="s">
        <v>5266</v>
      </c>
      <c r="B2585">
        <v>-6185756</v>
      </c>
    </row>
    <row r="2586" spans="1:2" x14ac:dyDescent="0.45">
      <c r="A2586" s="2" t="s">
        <v>4636</v>
      </c>
      <c r="B2586">
        <v>-6198245</v>
      </c>
    </row>
    <row r="2587" spans="1:2" x14ac:dyDescent="0.45">
      <c r="A2587" s="2" t="s">
        <v>5499</v>
      </c>
      <c r="B2587">
        <v>-6210108</v>
      </c>
    </row>
    <row r="2588" spans="1:2" x14ac:dyDescent="0.45">
      <c r="A2588" s="2" t="s">
        <v>3284</v>
      </c>
      <c r="B2588">
        <v>-6210687</v>
      </c>
    </row>
    <row r="2589" spans="1:2" x14ac:dyDescent="0.45">
      <c r="A2589" s="2" t="s">
        <v>2906</v>
      </c>
      <c r="B2589">
        <v>-6238280</v>
      </c>
    </row>
    <row r="2590" spans="1:2" x14ac:dyDescent="0.45">
      <c r="A2590" s="2" t="s">
        <v>4997</v>
      </c>
      <c r="B2590">
        <v>-6264471</v>
      </c>
    </row>
    <row r="2591" spans="1:2" x14ac:dyDescent="0.45">
      <c r="A2591" s="2" t="s">
        <v>3921</v>
      </c>
      <c r="B2591">
        <v>-6312165</v>
      </c>
    </row>
    <row r="2592" spans="1:2" x14ac:dyDescent="0.45">
      <c r="A2592" s="2" t="s">
        <v>4651</v>
      </c>
      <c r="B2592">
        <v>-6349262</v>
      </c>
    </row>
    <row r="2593" spans="1:2" x14ac:dyDescent="0.45">
      <c r="A2593" s="2" t="s">
        <v>5466</v>
      </c>
      <c r="B2593">
        <v>-6358212</v>
      </c>
    </row>
    <row r="2594" spans="1:2" x14ac:dyDescent="0.45">
      <c r="A2594" s="2" t="s">
        <v>5402</v>
      </c>
      <c r="B2594">
        <v>-6364114</v>
      </c>
    </row>
    <row r="2595" spans="1:2" x14ac:dyDescent="0.45">
      <c r="A2595" s="2" t="s">
        <v>4639</v>
      </c>
      <c r="B2595">
        <v>-6369774</v>
      </c>
    </row>
    <row r="2596" spans="1:2" x14ac:dyDescent="0.45">
      <c r="A2596" s="2" t="s">
        <v>5092</v>
      </c>
      <c r="B2596">
        <v>-6384422</v>
      </c>
    </row>
    <row r="2597" spans="1:2" x14ac:dyDescent="0.45">
      <c r="A2597" s="2" t="s">
        <v>5607</v>
      </c>
      <c r="B2597">
        <v>-6389971</v>
      </c>
    </row>
    <row r="2598" spans="1:2" x14ac:dyDescent="0.45">
      <c r="A2598" s="2" t="s">
        <v>5388</v>
      </c>
      <c r="B2598">
        <v>-6428265</v>
      </c>
    </row>
    <row r="2599" spans="1:2" x14ac:dyDescent="0.45">
      <c r="A2599" s="2" t="s">
        <v>5603</v>
      </c>
      <c r="B2599">
        <v>-6429473</v>
      </c>
    </row>
    <row r="2600" spans="1:2" x14ac:dyDescent="0.45">
      <c r="A2600" s="2" t="s">
        <v>5619</v>
      </c>
      <c r="B2600">
        <v>-6433363</v>
      </c>
    </row>
    <row r="2601" spans="1:2" x14ac:dyDescent="0.45">
      <c r="A2601" s="2" t="s">
        <v>5618</v>
      </c>
      <c r="B2601">
        <v>-6435852</v>
      </c>
    </row>
    <row r="2602" spans="1:2" x14ac:dyDescent="0.45">
      <c r="A2602" s="2" t="s">
        <v>5085</v>
      </c>
      <c r="B2602">
        <v>-6439124</v>
      </c>
    </row>
    <row r="2603" spans="1:2" x14ac:dyDescent="0.45">
      <c r="A2603" s="2" t="s">
        <v>5203</v>
      </c>
      <c r="B2603">
        <v>-6457975</v>
      </c>
    </row>
    <row r="2604" spans="1:2" x14ac:dyDescent="0.45">
      <c r="A2604" s="2" t="s">
        <v>5586</v>
      </c>
      <c r="B2604">
        <v>-6467012</v>
      </c>
    </row>
    <row r="2605" spans="1:2" x14ac:dyDescent="0.45">
      <c r="A2605" s="2" t="s">
        <v>5546</v>
      </c>
      <c r="B2605">
        <v>-6470234</v>
      </c>
    </row>
    <row r="2606" spans="1:2" x14ac:dyDescent="0.45">
      <c r="A2606" s="2" t="s">
        <v>3756</v>
      </c>
      <c r="B2606">
        <v>-6491078</v>
      </c>
    </row>
    <row r="2607" spans="1:2" x14ac:dyDescent="0.45">
      <c r="A2607" s="2" t="s">
        <v>3081</v>
      </c>
      <c r="B2607">
        <v>-6526640</v>
      </c>
    </row>
    <row r="2608" spans="1:2" x14ac:dyDescent="0.45">
      <c r="A2608" s="2" t="s">
        <v>5587</v>
      </c>
      <c r="B2608">
        <v>-6546921</v>
      </c>
    </row>
    <row r="2609" spans="1:2" x14ac:dyDescent="0.45">
      <c r="A2609" s="2" t="s">
        <v>4641</v>
      </c>
      <c r="B2609">
        <v>-6608826</v>
      </c>
    </row>
    <row r="2610" spans="1:2" x14ac:dyDescent="0.45">
      <c r="A2610" s="2" t="s">
        <v>4640</v>
      </c>
      <c r="B2610">
        <v>-6616263</v>
      </c>
    </row>
    <row r="2611" spans="1:2" x14ac:dyDescent="0.45">
      <c r="A2611" s="2" t="s">
        <v>5584</v>
      </c>
      <c r="B2611">
        <v>-6617054</v>
      </c>
    </row>
    <row r="2612" spans="1:2" x14ac:dyDescent="0.45">
      <c r="A2612" s="2" t="s">
        <v>4998</v>
      </c>
      <c r="B2612">
        <v>-6621859</v>
      </c>
    </row>
    <row r="2613" spans="1:2" x14ac:dyDescent="0.45">
      <c r="A2613" s="2" t="s">
        <v>3611</v>
      </c>
      <c r="B2613">
        <v>-6639805</v>
      </c>
    </row>
    <row r="2614" spans="1:2" x14ac:dyDescent="0.45">
      <c r="A2614" s="2" t="s">
        <v>4187</v>
      </c>
      <c r="B2614">
        <v>-6640707</v>
      </c>
    </row>
    <row r="2615" spans="1:2" x14ac:dyDescent="0.45">
      <c r="A2615" s="2" t="s">
        <v>3173</v>
      </c>
      <c r="B2615">
        <v>-6644564</v>
      </c>
    </row>
    <row r="2616" spans="1:2" x14ac:dyDescent="0.45">
      <c r="A2616" s="2" t="s">
        <v>4698</v>
      </c>
      <c r="B2616">
        <v>-6662701</v>
      </c>
    </row>
    <row r="2617" spans="1:2" x14ac:dyDescent="0.45">
      <c r="A2617" s="2" t="s">
        <v>5359</v>
      </c>
      <c r="B2617">
        <v>-6666177</v>
      </c>
    </row>
    <row r="2618" spans="1:2" x14ac:dyDescent="0.45">
      <c r="A2618" s="2" t="s">
        <v>5597</v>
      </c>
      <c r="B2618">
        <v>-6750474</v>
      </c>
    </row>
    <row r="2619" spans="1:2" x14ac:dyDescent="0.45">
      <c r="A2619" s="2" t="s">
        <v>5118</v>
      </c>
      <c r="B2619">
        <v>-6758303</v>
      </c>
    </row>
    <row r="2620" spans="1:2" x14ac:dyDescent="0.45">
      <c r="A2620" s="2" t="s">
        <v>5589</v>
      </c>
      <c r="B2620">
        <v>-6766897</v>
      </c>
    </row>
    <row r="2621" spans="1:2" x14ac:dyDescent="0.45">
      <c r="A2621" s="2" t="s">
        <v>5453</v>
      </c>
      <c r="B2621">
        <v>-6782889</v>
      </c>
    </row>
    <row r="2622" spans="1:2" x14ac:dyDescent="0.45">
      <c r="A2622" s="2" t="s">
        <v>3019</v>
      </c>
      <c r="B2622">
        <v>-6784690</v>
      </c>
    </row>
    <row r="2623" spans="1:2" x14ac:dyDescent="0.45">
      <c r="A2623" s="2" t="s">
        <v>4643</v>
      </c>
      <c r="B2623">
        <v>-6785970</v>
      </c>
    </row>
    <row r="2624" spans="1:2" x14ac:dyDescent="0.45">
      <c r="A2624" s="2" t="s">
        <v>5598</v>
      </c>
      <c r="B2624">
        <v>-6789304</v>
      </c>
    </row>
    <row r="2625" spans="1:2" x14ac:dyDescent="0.45">
      <c r="A2625" s="2" t="s">
        <v>4130</v>
      </c>
      <c r="B2625">
        <v>-6790560</v>
      </c>
    </row>
    <row r="2626" spans="1:2" x14ac:dyDescent="0.45">
      <c r="A2626" s="2" t="s">
        <v>5389</v>
      </c>
      <c r="B2626">
        <v>-6794756</v>
      </c>
    </row>
    <row r="2627" spans="1:2" x14ac:dyDescent="0.45">
      <c r="A2627" s="2" t="s">
        <v>5585</v>
      </c>
      <c r="B2627">
        <v>-6803933</v>
      </c>
    </row>
    <row r="2628" spans="1:2" x14ac:dyDescent="0.45">
      <c r="A2628" s="2" t="s">
        <v>4046</v>
      </c>
      <c r="B2628">
        <v>-6814219</v>
      </c>
    </row>
    <row r="2629" spans="1:2" x14ac:dyDescent="0.45">
      <c r="A2629" s="2" t="s">
        <v>4889</v>
      </c>
      <c r="B2629">
        <v>-6827190</v>
      </c>
    </row>
    <row r="2630" spans="1:2" x14ac:dyDescent="0.45">
      <c r="A2630" s="2" t="s">
        <v>4479</v>
      </c>
      <c r="B2630">
        <v>-6876149</v>
      </c>
    </row>
    <row r="2631" spans="1:2" x14ac:dyDescent="0.45">
      <c r="A2631" s="2" t="s">
        <v>3848</v>
      </c>
      <c r="B2631">
        <v>-6894032</v>
      </c>
    </row>
    <row r="2632" spans="1:2" x14ac:dyDescent="0.45">
      <c r="A2632" s="2" t="s">
        <v>4999</v>
      </c>
      <c r="B2632">
        <v>-6919884</v>
      </c>
    </row>
    <row r="2633" spans="1:2" x14ac:dyDescent="0.45">
      <c r="A2633" s="2" t="s">
        <v>5501</v>
      </c>
      <c r="B2633">
        <v>-6928760</v>
      </c>
    </row>
    <row r="2634" spans="1:2" x14ac:dyDescent="0.45">
      <c r="A2634" s="2" t="s">
        <v>4134</v>
      </c>
      <c r="B2634">
        <v>-6929955</v>
      </c>
    </row>
    <row r="2635" spans="1:2" x14ac:dyDescent="0.45">
      <c r="A2635" s="2" t="s">
        <v>3929</v>
      </c>
      <c r="B2635">
        <v>-6935774</v>
      </c>
    </row>
    <row r="2636" spans="1:2" x14ac:dyDescent="0.45">
      <c r="A2636" s="2" t="s">
        <v>5361</v>
      </c>
      <c r="B2636">
        <v>-6939142</v>
      </c>
    </row>
    <row r="2637" spans="1:2" x14ac:dyDescent="0.45">
      <c r="A2637" s="2" t="s">
        <v>5588</v>
      </c>
      <c r="B2637">
        <v>-6953549</v>
      </c>
    </row>
    <row r="2638" spans="1:2" x14ac:dyDescent="0.45">
      <c r="A2638" s="2" t="s">
        <v>5360</v>
      </c>
      <c r="B2638">
        <v>-6958197</v>
      </c>
    </row>
    <row r="2639" spans="1:2" x14ac:dyDescent="0.45">
      <c r="A2639" s="2" t="s">
        <v>3189</v>
      </c>
      <c r="B2639">
        <v>-6964896</v>
      </c>
    </row>
    <row r="2640" spans="1:2" x14ac:dyDescent="0.45">
      <c r="A2640" s="2" t="s">
        <v>5204</v>
      </c>
      <c r="B2640">
        <v>-6967504</v>
      </c>
    </row>
    <row r="2641" spans="1:2" x14ac:dyDescent="0.45">
      <c r="A2641" s="2" t="s">
        <v>5548</v>
      </c>
      <c r="B2641">
        <v>-6976162</v>
      </c>
    </row>
    <row r="2642" spans="1:2" x14ac:dyDescent="0.45">
      <c r="A2642" s="2" t="s">
        <v>2918</v>
      </c>
      <c r="B2642">
        <v>-6982599</v>
      </c>
    </row>
    <row r="2643" spans="1:2" x14ac:dyDescent="0.45">
      <c r="A2643" s="2" t="s">
        <v>3875</v>
      </c>
      <c r="B2643">
        <v>-7027590</v>
      </c>
    </row>
    <row r="2644" spans="1:2" x14ac:dyDescent="0.45">
      <c r="A2644" s="2" t="s">
        <v>4442</v>
      </c>
      <c r="B2644">
        <v>-7035257</v>
      </c>
    </row>
    <row r="2645" spans="1:2" x14ac:dyDescent="0.45">
      <c r="A2645" s="2" t="s">
        <v>5206</v>
      </c>
      <c r="B2645">
        <v>-7077834</v>
      </c>
    </row>
    <row r="2646" spans="1:2" x14ac:dyDescent="0.45">
      <c r="A2646" s="2" t="s">
        <v>5207</v>
      </c>
      <c r="B2646">
        <v>-7097000</v>
      </c>
    </row>
    <row r="2647" spans="1:2" x14ac:dyDescent="0.45">
      <c r="A2647" s="2" t="s">
        <v>5227</v>
      </c>
      <c r="B2647">
        <v>-7115337</v>
      </c>
    </row>
    <row r="2648" spans="1:2" x14ac:dyDescent="0.45">
      <c r="A2648" s="2" t="s">
        <v>5396</v>
      </c>
      <c r="B2648">
        <v>-7116045</v>
      </c>
    </row>
    <row r="2649" spans="1:2" x14ac:dyDescent="0.45">
      <c r="A2649" s="2" t="s">
        <v>5119</v>
      </c>
      <c r="B2649">
        <v>-7128397</v>
      </c>
    </row>
    <row r="2650" spans="1:2" x14ac:dyDescent="0.45">
      <c r="A2650" s="2" t="s">
        <v>3757</v>
      </c>
      <c r="B2650">
        <v>-7146360</v>
      </c>
    </row>
    <row r="2651" spans="1:2" x14ac:dyDescent="0.45">
      <c r="A2651" s="2" t="s">
        <v>3683</v>
      </c>
      <c r="B2651">
        <v>-7200000</v>
      </c>
    </row>
    <row r="2652" spans="1:2" x14ac:dyDescent="0.45">
      <c r="A2652" s="2" t="s">
        <v>4373</v>
      </c>
      <c r="B2652">
        <v>-7208969</v>
      </c>
    </row>
    <row r="2653" spans="1:2" x14ac:dyDescent="0.45">
      <c r="A2653" s="2" t="s">
        <v>4462</v>
      </c>
      <c r="B2653">
        <v>-7214368</v>
      </c>
    </row>
    <row r="2654" spans="1:2" x14ac:dyDescent="0.45">
      <c r="A2654" s="2" t="s">
        <v>5523</v>
      </c>
      <c r="B2654">
        <v>-7228760</v>
      </c>
    </row>
    <row r="2655" spans="1:2" x14ac:dyDescent="0.45">
      <c r="A2655" s="2" t="s">
        <v>5000</v>
      </c>
      <c r="B2655">
        <v>-7242870</v>
      </c>
    </row>
    <row r="2656" spans="1:2" x14ac:dyDescent="0.45">
      <c r="A2656" s="2" t="s">
        <v>5268</v>
      </c>
      <c r="B2656">
        <v>-7246194</v>
      </c>
    </row>
    <row r="2657" spans="1:2" x14ac:dyDescent="0.45">
      <c r="A2657" s="2" t="s">
        <v>4374</v>
      </c>
      <c r="B2657">
        <v>-7281777</v>
      </c>
    </row>
    <row r="2658" spans="1:2" x14ac:dyDescent="0.45">
      <c r="A2658" s="2" t="s">
        <v>5208</v>
      </c>
      <c r="B2658">
        <v>-7282545</v>
      </c>
    </row>
    <row r="2659" spans="1:2" x14ac:dyDescent="0.45">
      <c r="A2659" s="2" t="s">
        <v>5533</v>
      </c>
      <c r="B2659">
        <v>-7302852</v>
      </c>
    </row>
    <row r="2660" spans="1:2" x14ac:dyDescent="0.45">
      <c r="A2660" s="2" t="s">
        <v>3124</v>
      </c>
      <c r="B2660">
        <v>-7352460</v>
      </c>
    </row>
    <row r="2661" spans="1:2" x14ac:dyDescent="0.45">
      <c r="A2661" s="2" t="s">
        <v>4648</v>
      </c>
      <c r="B2661">
        <v>-7373095</v>
      </c>
    </row>
    <row r="2662" spans="1:2" x14ac:dyDescent="0.45">
      <c r="A2662" s="2" t="s">
        <v>2827</v>
      </c>
      <c r="B2662">
        <v>-7391173</v>
      </c>
    </row>
    <row r="2663" spans="1:2" x14ac:dyDescent="0.45">
      <c r="A2663" s="2" t="s">
        <v>5504</v>
      </c>
      <c r="B2663">
        <v>-7431305</v>
      </c>
    </row>
    <row r="2664" spans="1:2" x14ac:dyDescent="0.45">
      <c r="A2664" s="2" t="s">
        <v>5004</v>
      </c>
      <c r="B2664">
        <v>-7443292</v>
      </c>
    </row>
    <row r="2665" spans="1:2" x14ac:dyDescent="0.45">
      <c r="A2665" s="2" t="s">
        <v>5502</v>
      </c>
      <c r="B2665">
        <v>-7467810</v>
      </c>
    </row>
    <row r="2666" spans="1:2" x14ac:dyDescent="0.45">
      <c r="A2666" s="2" t="s">
        <v>5423</v>
      </c>
      <c r="B2666">
        <v>-7469465</v>
      </c>
    </row>
    <row r="2667" spans="1:2" x14ac:dyDescent="0.45">
      <c r="A2667" s="2" t="s">
        <v>4132</v>
      </c>
      <c r="B2667">
        <v>-7473856</v>
      </c>
    </row>
    <row r="2668" spans="1:2" x14ac:dyDescent="0.45">
      <c r="A2668" s="2" t="s">
        <v>4075</v>
      </c>
      <c r="B2668">
        <v>-7474079</v>
      </c>
    </row>
    <row r="2669" spans="1:2" x14ac:dyDescent="0.45">
      <c r="A2669" s="2" t="s">
        <v>2996</v>
      </c>
      <c r="B2669">
        <v>-7484640</v>
      </c>
    </row>
    <row r="2670" spans="1:2" x14ac:dyDescent="0.45">
      <c r="A2670" s="2" t="s">
        <v>2758</v>
      </c>
      <c r="B2670">
        <v>-7487948</v>
      </c>
    </row>
    <row r="2671" spans="1:2" x14ac:dyDescent="0.45">
      <c r="A2671" s="2" t="s">
        <v>4777</v>
      </c>
      <c r="B2671">
        <v>-7505506</v>
      </c>
    </row>
    <row r="2672" spans="1:2" x14ac:dyDescent="0.45">
      <c r="A2672" s="2" t="s">
        <v>4806</v>
      </c>
      <c r="B2672">
        <v>-7569012</v>
      </c>
    </row>
    <row r="2673" spans="1:2" x14ac:dyDescent="0.45">
      <c r="A2673" s="2" t="s">
        <v>4642</v>
      </c>
      <c r="B2673">
        <v>-7601372</v>
      </c>
    </row>
    <row r="2674" spans="1:2" x14ac:dyDescent="0.45">
      <c r="A2674" s="2" t="s">
        <v>5505</v>
      </c>
      <c r="B2674">
        <v>-7601580</v>
      </c>
    </row>
    <row r="2675" spans="1:2" x14ac:dyDescent="0.45">
      <c r="A2675" s="2" t="s">
        <v>5506</v>
      </c>
      <c r="B2675">
        <v>-7663544</v>
      </c>
    </row>
    <row r="2676" spans="1:2" x14ac:dyDescent="0.45">
      <c r="A2676" s="2" t="s">
        <v>5363</v>
      </c>
      <c r="B2676">
        <v>-7668682</v>
      </c>
    </row>
    <row r="2677" spans="1:2" x14ac:dyDescent="0.45">
      <c r="A2677" s="2" t="s">
        <v>3143</v>
      </c>
      <c r="B2677">
        <v>-7678961</v>
      </c>
    </row>
    <row r="2678" spans="1:2" x14ac:dyDescent="0.45">
      <c r="A2678" s="2" t="s">
        <v>5465</v>
      </c>
      <c r="B2678">
        <v>-7696561</v>
      </c>
    </row>
    <row r="2679" spans="1:2" x14ac:dyDescent="0.45">
      <c r="A2679" s="2" t="s">
        <v>5507</v>
      </c>
      <c r="B2679">
        <v>-7701890</v>
      </c>
    </row>
    <row r="2680" spans="1:2" x14ac:dyDescent="0.45">
      <c r="A2680" s="2" t="s">
        <v>4443</v>
      </c>
      <c r="B2680">
        <v>-7709024</v>
      </c>
    </row>
    <row r="2681" spans="1:2" x14ac:dyDescent="0.45">
      <c r="A2681" s="2" t="s">
        <v>4803</v>
      </c>
      <c r="B2681">
        <v>-7713686</v>
      </c>
    </row>
    <row r="2682" spans="1:2" x14ac:dyDescent="0.45">
      <c r="A2682" s="2" t="s">
        <v>4227</v>
      </c>
      <c r="B2682">
        <v>-7714482</v>
      </c>
    </row>
    <row r="2683" spans="1:2" x14ac:dyDescent="0.45">
      <c r="A2683" s="2" t="s">
        <v>4900</v>
      </c>
      <c r="B2683">
        <v>-7725270</v>
      </c>
    </row>
    <row r="2684" spans="1:2" x14ac:dyDescent="0.45">
      <c r="A2684" s="2" t="s">
        <v>4507</v>
      </c>
      <c r="B2684">
        <v>-7747170</v>
      </c>
    </row>
    <row r="2685" spans="1:2" x14ac:dyDescent="0.45">
      <c r="A2685" s="2" t="s">
        <v>5010</v>
      </c>
      <c r="B2685">
        <v>-7780422</v>
      </c>
    </row>
    <row r="2686" spans="1:2" x14ac:dyDescent="0.45">
      <c r="A2686" s="2" t="s">
        <v>3429</v>
      </c>
      <c r="B2686">
        <v>-7792888</v>
      </c>
    </row>
    <row r="2687" spans="1:2" x14ac:dyDescent="0.45">
      <c r="A2687" s="2" t="s">
        <v>5364</v>
      </c>
      <c r="B2687">
        <v>-7814734</v>
      </c>
    </row>
    <row r="2688" spans="1:2" x14ac:dyDescent="0.45">
      <c r="A2688" s="2" t="s">
        <v>4644</v>
      </c>
      <c r="B2688">
        <v>-7865580</v>
      </c>
    </row>
    <row r="2689" spans="1:2" x14ac:dyDescent="0.45">
      <c r="A2689" s="2" t="s">
        <v>5508</v>
      </c>
      <c r="B2689">
        <v>-7872856</v>
      </c>
    </row>
    <row r="2690" spans="1:2" x14ac:dyDescent="0.45">
      <c r="A2690" s="2" t="s">
        <v>5509</v>
      </c>
      <c r="B2690">
        <v>-7882810</v>
      </c>
    </row>
    <row r="2691" spans="1:2" x14ac:dyDescent="0.45">
      <c r="A2691" s="2" t="s">
        <v>4301</v>
      </c>
      <c r="B2691">
        <v>-7885118</v>
      </c>
    </row>
    <row r="2692" spans="1:2" x14ac:dyDescent="0.45">
      <c r="A2692" s="2" t="s">
        <v>5510</v>
      </c>
      <c r="B2692">
        <v>-7891338</v>
      </c>
    </row>
    <row r="2693" spans="1:2" x14ac:dyDescent="0.45">
      <c r="A2693" s="2" t="s">
        <v>5467</v>
      </c>
      <c r="B2693">
        <v>-7899497</v>
      </c>
    </row>
    <row r="2694" spans="1:2" x14ac:dyDescent="0.45">
      <c r="A2694" s="2" t="s">
        <v>4314</v>
      </c>
      <c r="B2694">
        <v>-7900000</v>
      </c>
    </row>
    <row r="2695" spans="1:2" x14ac:dyDescent="0.45">
      <c r="A2695" s="2" t="s">
        <v>5295</v>
      </c>
      <c r="B2695">
        <v>-7913655</v>
      </c>
    </row>
    <row r="2696" spans="1:2" x14ac:dyDescent="0.45">
      <c r="A2696" s="2" t="s">
        <v>5243</v>
      </c>
      <c r="B2696">
        <v>-7925162</v>
      </c>
    </row>
    <row r="2697" spans="1:2" x14ac:dyDescent="0.45">
      <c r="A2697" s="2" t="s">
        <v>4733</v>
      </c>
      <c r="B2697">
        <v>-7937613</v>
      </c>
    </row>
    <row r="2698" spans="1:2" x14ac:dyDescent="0.45">
      <c r="A2698" s="2" t="s">
        <v>5511</v>
      </c>
      <c r="B2698">
        <v>-7946519</v>
      </c>
    </row>
    <row r="2699" spans="1:2" x14ac:dyDescent="0.45">
      <c r="A2699" s="2" t="s">
        <v>5512</v>
      </c>
      <c r="B2699">
        <v>-7947039</v>
      </c>
    </row>
    <row r="2700" spans="1:2" x14ac:dyDescent="0.45">
      <c r="A2700" s="2" t="s">
        <v>5429</v>
      </c>
      <c r="B2700">
        <v>-7953834</v>
      </c>
    </row>
    <row r="2701" spans="1:2" x14ac:dyDescent="0.45">
      <c r="A2701" s="2" t="s">
        <v>5269</v>
      </c>
      <c r="B2701">
        <v>-7965819</v>
      </c>
    </row>
    <row r="2702" spans="1:2" x14ac:dyDescent="0.45">
      <c r="A2702" s="2" t="s">
        <v>5231</v>
      </c>
      <c r="B2702">
        <v>-7981305</v>
      </c>
    </row>
    <row r="2703" spans="1:2" x14ac:dyDescent="0.45">
      <c r="A2703" s="2" t="s">
        <v>5121</v>
      </c>
      <c r="B2703">
        <v>-7997690</v>
      </c>
    </row>
    <row r="2704" spans="1:2" x14ac:dyDescent="0.45">
      <c r="A2704" s="2" t="s">
        <v>5086</v>
      </c>
      <c r="B2704">
        <v>-7998060</v>
      </c>
    </row>
    <row r="2705" spans="1:2" x14ac:dyDescent="0.45">
      <c r="A2705" s="2" t="s">
        <v>5433</v>
      </c>
      <c r="B2705">
        <v>-8000000</v>
      </c>
    </row>
    <row r="2706" spans="1:2" x14ac:dyDescent="0.45">
      <c r="A2706" s="2" t="s">
        <v>4408</v>
      </c>
      <c r="B2706">
        <v>-8030610</v>
      </c>
    </row>
    <row r="2707" spans="1:2" x14ac:dyDescent="0.45">
      <c r="A2707" s="2" t="s">
        <v>5212</v>
      </c>
      <c r="B2707">
        <v>-8049706</v>
      </c>
    </row>
    <row r="2708" spans="1:2" x14ac:dyDescent="0.45">
      <c r="A2708" s="2" t="s">
        <v>5370</v>
      </c>
      <c r="B2708">
        <v>-8060559</v>
      </c>
    </row>
    <row r="2709" spans="1:2" x14ac:dyDescent="0.45">
      <c r="A2709" s="2" t="s">
        <v>2745</v>
      </c>
      <c r="B2709">
        <v>-8069340</v>
      </c>
    </row>
    <row r="2710" spans="1:2" x14ac:dyDescent="0.45">
      <c r="A2710" s="2" t="s">
        <v>5122</v>
      </c>
      <c r="B2710">
        <v>-8080104</v>
      </c>
    </row>
    <row r="2711" spans="1:2" x14ac:dyDescent="0.45">
      <c r="A2711" s="2" t="s">
        <v>2901</v>
      </c>
      <c r="B2711">
        <v>-8102818</v>
      </c>
    </row>
    <row r="2712" spans="1:2" x14ac:dyDescent="0.45">
      <c r="A2712" s="2" t="s">
        <v>5428</v>
      </c>
      <c r="B2712">
        <v>-8116113</v>
      </c>
    </row>
    <row r="2713" spans="1:2" x14ac:dyDescent="0.45">
      <c r="A2713" s="2" t="s">
        <v>3351</v>
      </c>
      <c r="B2713">
        <v>-8124411</v>
      </c>
    </row>
    <row r="2714" spans="1:2" x14ac:dyDescent="0.45">
      <c r="A2714" s="2" t="s">
        <v>5124</v>
      </c>
      <c r="B2714">
        <v>-8142624</v>
      </c>
    </row>
    <row r="2715" spans="1:2" x14ac:dyDescent="0.45">
      <c r="A2715" s="2" t="s">
        <v>3759</v>
      </c>
      <c r="B2715">
        <v>-8163255</v>
      </c>
    </row>
    <row r="2716" spans="1:2" x14ac:dyDescent="0.45">
      <c r="A2716" s="2" t="s">
        <v>4174</v>
      </c>
      <c r="B2716">
        <v>-8164216</v>
      </c>
    </row>
    <row r="2717" spans="1:2" x14ac:dyDescent="0.45">
      <c r="A2717" s="2" t="s">
        <v>5270</v>
      </c>
      <c r="B2717">
        <v>-8167174</v>
      </c>
    </row>
    <row r="2718" spans="1:2" x14ac:dyDescent="0.45">
      <c r="A2718" s="2" t="s">
        <v>3880</v>
      </c>
      <c r="B2718">
        <v>-8185043</v>
      </c>
    </row>
    <row r="2719" spans="1:2" x14ac:dyDescent="0.45">
      <c r="A2719" s="2" t="s">
        <v>3452</v>
      </c>
      <c r="B2719">
        <v>-8185137</v>
      </c>
    </row>
    <row r="2720" spans="1:2" x14ac:dyDescent="0.45">
      <c r="A2720" s="2" t="s">
        <v>5272</v>
      </c>
      <c r="B2720">
        <v>-8192146</v>
      </c>
    </row>
    <row r="2721" spans="1:2" x14ac:dyDescent="0.45">
      <c r="A2721" s="2" t="s">
        <v>4136</v>
      </c>
      <c r="B2721">
        <v>-8199698</v>
      </c>
    </row>
    <row r="2722" spans="1:2" x14ac:dyDescent="0.45">
      <c r="A2722" s="2" t="s">
        <v>4645</v>
      </c>
      <c r="B2722">
        <v>-8216000</v>
      </c>
    </row>
    <row r="2723" spans="1:2" x14ac:dyDescent="0.45">
      <c r="A2723" s="2" t="s">
        <v>5237</v>
      </c>
      <c r="B2723">
        <v>-8224415</v>
      </c>
    </row>
    <row r="2724" spans="1:2" x14ac:dyDescent="0.45">
      <c r="A2724" s="2" t="s">
        <v>5367</v>
      </c>
      <c r="B2724">
        <v>-8245681</v>
      </c>
    </row>
    <row r="2725" spans="1:2" x14ac:dyDescent="0.45">
      <c r="A2725" s="2" t="s">
        <v>4832</v>
      </c>
      <c r="B2725">
        <v>-8337682</v>
      </c>
    </row>
    <row r="2726" spans="1:2" x14ac:dyDescent="0.45">
      <c r="A2726" s="2" t="s">
        <v>5449</v>
      </c>
      <c r="B2726">
        <v>-8359756</v>
      </c>
    </row>
    <row r="2727" spans="1:2" x14ac:dyDescent="0.45">
      <c r="A2727" s="2" t="s">
        <v>3082</v>
      </c>
      <c r="B2727">
        <v>-8363615</v>
      </c>
    </row>
    <row r="2728" spans="1:2" x14ac:dyDescent="0.45">
      <c r="A2728" s="2" t="s">
        <v>5368</v>
      </c>
      <c r="B2728">
        <v>-8368161</v>
      </c>
    </row>
    <row r="2729" spans="1:2" x14ac:dyDescent="0.45">
      <c r="A2729" s="2" t="s">
        <v>5452</v>
      </c>
      <c r="B2729">
        <v>-8368825</v>
      </c>
    </row>
    <row r="2730" spans="1:2" x14ac:dyDescent="0.45">
      <c r="A2730" s="2" t="s">
        <v>5454</v>
      </c>
      <c r="B2730">
        <v>-8394275</v>
      </c>
    </row>
    <row r="2731" spans="1:2" x14ac:dyDescent="0.45">
      <c r="A2731" s="2" t="s">
        <v>4509</v>
      </c>
      <c r="B2731">
        <v>-8444012</v>
      </c>
    </row>
    <row r="2732" spans="1:2" x14ac:dyDescent="0.45">
      <c r="A2732" s="2" t="s">
        <v>3922</v>
      </c>
      <c r="B2732">
        <v>-8505389</v>
      </c>
    </row>
    <row r="2733" spans="1:2" x14ac:dyDescent="0.45">
      <c r="A2733" s="2" t="s">
        <v>3506</v>
      </c>
      <c r="B2733">
        <v>-8517793</v>
      </c>
    </row>
    <row r="2734" spans="1:2" x14ac:dyDescent="0.45">
      <c r="A2734" s="2" t="s">
        <v>2608</v>
      </c>
      <c r="B2734">
        <v>-8549125</v>
      </c>
    </row>
    <row r="2735" spans="1:2" x14ac:dyDescent="0.45">
      <c r="A2735" s="2" t="s">
        <v>2836</v>
      </c>
      <c r="B2735">
        <v>-8553105</v>
      </c>
    </row>
    <row r="2736" spans="1:2" x14ac:dyDescent="0.45">
      <c r="A2736" s="2" t="s">
        <v>4071</v>
      </c>
      <c r="B2736">
        <v>-8573195</v>
      </c>
    </row>
    <row r="2737" spans="1:2" x14ac:dyDescent="0.45">
      <c r="A2737" s="2" t="s">
        <v>5002</v>
      </c>
      <c r="B2737">
        <v>-8590794</v>
      </c>
    </row>
    <row r="2738" spans="1:2" x14ac:dyDescent="0.45">
      <c r="A2738" s="2" t="s">
        <v>3811</v>
      </c>
      <c r="B2738">
        <v>-8600000</v>
      </c>
    </row>
    <row r="2739" spans="1:2" x14ac:dyDescent="0.45">
      <c r="A2739" s="2" t="s">
        <v>5003</v>
      </c>
      <c r="B2739">
        <v>-8626307</v>
      </c>
    </row>
    <row r="2740" spans="1:2" x14ac:dyDescent="0.45">
      <c r="A2740" s="2" t="s">
        <v>5142</v>
      </c>
      <c r="B2740">
        <v>-8642509</v>
      </c>
    </row>
    <row r="2741" spans="1:2" x14ac:dyDescent="0.45">
      <c r="A2741" s="2" t="s">
        <v>5426</v>
      </c>
      <c r="B2741">
        <v>-8650382</v>
      </c>
    </row>
    <row r="2742" spans="1:2" x14ac:dyDescent="0.45">
      <c r="A2742" s="2" t="s">
        <v>5437</v>
      </c>
      <c r="B2742">
        <v>-8674623</v>
      </c>
    </row>
    <row r="2743" spans="1:2" x14ac:dyDescent="0.45">
      <c r="A2743" s="2" t="s">
        <v>5369</v>
      </c>
      <c r="B2743">
        <v>-8690151</v>
      </c>
    </row>
    <row r="2744" spans="1:2" x14ac:dyDescent="0.45">
      <c r="A2744" s="2" t="s">
        <v>5371</v>
      </c>
      <c r="B2744">
        <v>-8723016</v>
      </c>
    </row>
    <row r="2745" spans="1:2" x14ac:dyDescent="0.45">
      <c r="A2745" s="2" t="s">
        <v>3508</v>
      </c>
      <c r="B2745">
        <v>-8743723</v>
      </c>
    </row>
    <row r="2746" spans="1:2" x14ac:dyDescent="0.45">
      <c r="A2746" s="2" t="s">
        <v>4426</v>
      </c>
      <c r="B2746">
        <v>-8752225</v>
      </c>
    </row>
    <row r="2747" spans="1:2" x14ac:dyDescent="0.45">
      <c r="A2747" s="2" t="s">
        <v>4646</v>
      </c>
      <c r="B2747">
        <v>-8830469</v>
      </c>
    </row>
    <row r="2748" spans="1:2" x14ac:dyDescent="0.45">
      <c r="A2748" s="2" t="s">
        <v>5209</v>
      </c>
      <c r="B2748">
        <v>-8851518</v>
      </c>
    </row>
    <row r="2749" spans="1:2" x14ac:dyDescent="0.45">
      <c r="A2749" s="2" t="s">
        <v>4375</v>
      </c>
      <c r="B2749">
        <v>-8881923</v>
      </c>
    </row>
    <row r="2750" spans="1:2" x14ac:dyDescent="0.45">
      <c r="A2750" s="2" t="s">
        <v>5427</v>
      </c>
      <c r="B2750">
        <v>-8887065</v>
      </c>
    </row>
    <row r="2751" spans="1:2" x14ac:dyDescent="0.45">
      <c r="A2751" s="2" t="s">
        <v>3225</v>
      </c>
      <c r="B2751">
        <v>-8916034</v>
      </c>
    </row>
    <row r="2752" spans="1:2" x14ac:dyDescent="0.45">
      <c r="A2752" s="2" t="s">
        <v>2595</v>
      </c>
      <c r="B2752">
        <v>-8930592</v>
      </c>
    </row>
    <row r="2753" spans="1:2" x14ac:dyDescent="0.45">
      <c r="A2753" s="2" t="s">
        <v>3584</v>
      </c>
      <c r="B2753">
        <v>-8935090</v>
      </c>
    </row>
    <row r="2754" spans="1:2" x14ac:dyDescent="0.45">
      <c r="A2754" s="2" t="s">
        <v>2579</v>
      </c>
      <c r="B2754">
        <v>-8936125</v>
      </c>
    </row>
    <row r="2755" spans="1:2" x14ac:dyDescent="0.45">
      <c r="A2755" s="2" t="s">
        <v>5362</v>
      </c>
      <c r="B2755">
        <v>-8944346</v>
      </c>
    </row>
    <row r="2756" spans="1:2" x14ac:dyDescent="0.45">
      <c r="A2756" s="2" t="s">
        <v>4723</v>
      </c>
      <c r="B2756">
        <v>-8950114</v>
      </c>
    </row>
    <row r="2757" spans="1:2" x14ac:dyDescent="0.45">
      <c r="A2757" s="2" t="s">
        <v>3285</v>
      </c>
      <c r="B2757">
        <v>-8954199</v>
      </c>
    </row>
    <row r="2758" spans="1:2" x14ac:dyDescent="0.45">
      <c r="A2758" s="2" t="s">
        <v>4647</v>
      </c>
      <c r="B2758">
        <v>-8965564</v>
      </c>
    </row>
    <row r="2759" spans="1:2" x14ac:dyDescent="0.45">
      <c r="A2759" s="2" t="s">
        <v>4417</v>
      </c>
      <c r="B2759">
        <v>-8972134</v>
      </c>
    </row>
    <row r="2760" spans="1:2" x14ac:dyDescent="0.45">
      <c r="A2760" s="2" t="s">
        <v>5435</v>
      </c>
      <c r="B2760">
        <v>-8972555</v>
      </c>
    </row>
    <row r="2761" spans="1:2" x14ac:dyDescent="0.45">
      <c r="A2761" s="2" t="s">
        <v>5372</v>
      </c>
      <c r="B2761">
        <v>-8988946</v>
      </c>
    </row>
    <row r="2762" spans="1:2" x14ac:dyDescent="0.45">
      <c r="A2762" s="2" t="s">
        <v>5430</v>
      </c>
      <c r="B2762">
        <v>-8999838</v>
      </c>
    </row>
    <row r="2763" spans="1:2" x14ac:dyDescent="0.45">
      <c r="A2763" s="2" t="s">
        <v>4945</v>
      </c>
      <c r="B2763">
        <v>-9000000</v>
      </c>
    </row>
    <row r="2764" spans="1:2" x14ac:dyDescent="0.45">
      <c r="A2764" s="2" t="s">
        <v>4264</v>
      </c>
      <c r="B2764">
        <v>-9000954</v>
      </c>
    </row>
    <row r="2765" spans="1:2" x14ac:dyDescent="0.45">
      <c r="A2765" s="2" t="s">
        <v>3760</v>
      </c>
      <c r="B2765">
        <v>-9006456</v>
      </c>
    </row>
    <row r="2766" spans="1:2" x14ac:dyDescent="0.45">
      <c r="A2766" s="2" t="s">
        <v>5275</v>
      </c>
      <c r="B2766">
        <v>-9012238</v>
      </c>
    </row>
    <row r="2767" spans="1:2" x14ac:dyDescent="0.45">
      <c r="A2767" s="2" t="s">
        <v>3761</v>
      </c>
      <c r="B2767">
        <v>-9018150</v>
      </c>
    </row>
    <row r="2768" spans="1:2" x14ac:dyDescent="0.45">
      <c r="A2768" s="2" t="s">
        <v>4068</v>
      </c>
      <c r="B2768">
        <v>-9018367</v>
      </c>
    </row>
    <row r="2769" spans="1:2" x14ac:dyDescent="0.45">
      <c r="A2769" s="2" t="s">
        <v>3509</v>
      </c>
      <c r="B2769">
        <v>-9094723</v>
      </c>
    </row>
    <row r="2770" spans="1:2" x14ac:dyDescent="0.45">
      <c r="A2770" s="2" t="s">
        <v>5373</v>
      </c>
      <c r="B2770">
        <v>-9099074</v>
      </c>
    </row>
    <row r="2771" spans="1:2" x14ac:dyDescent="0.45">
      <c r="A2771" s="2" t="s">
        <v>5390</v>
      </c>
      <c r="B2771">
        <v>-9117710</v>
      </c>
    </row>
    <row r="2772" spans="1:2" x14ac:dyDescent="0.45">
      <c r="A2772" s="2" t="s">
        <v>3931</v>
      </c>
      <c r="B2772">
        <v>-9128166</v>
      </c>
    </row>
    <row r="2773" spans="1:2" x14ac:dyDescent="0.45">
      <c r="A2773" s="2" t="s">
        <v>5374</v>
      </c>
      <c r="B2773">
        <v>-9133222</v>
      </c>
    </row>
    <row r="2774" spans="1:2" x14ac:dyDescent="0.45">
      <c r="A2774" s="2" t="s">
        <v>3924</v>
      </c>
      <c r="B2774">
        <v>-9136085</v>
      </c>
    </row>
    <row r="2775" spans="1:2" x14ac:dyDescent="0.45">
      <c r="A2775" s="2" t="s">
        <v>3286</v>
      </c>
      <c r="B2775">
        <v>-9181250</v>
      </c>
    </row>
    <row r="2776" spans="1:2" x14ac:dyDescent="0.45">
      <c r="A2776" s="2" t="s">
        <v>3292</v>
      </c>
      <c r="B2776">
        <v>-9192361</v>
      </c>
    </row>
    <row r="2777" spans="1:2" x14ac:dyDescent="0.45">
      <c r="A2777" s="2" t="s">
        <v>4510</v>
      </c>
      <c r="B2777">
        <v>-9215287</v>
      </c>
    </row>
    <row r="2778" spans="1:2" x14ac:dyDescent="0.45">
      <c r="A2778" s="2" t="s">
        <v>2983</v>
      </c>
      <c r="B2778">
        <v>-9245330</v>
      </c>
    </row>
    <row r="2779" spans="1:2" x14ac:dyDescent="0.45">
      <c r="A2779" s="2" t="s">
        <v>2957</v>
      </c>
      <c r="B2779">
        <v>-9252415</v>
      </c>
    </row>
    <row r="2780" spans="1:2" x14ac:dyDescent="0.45">
      <c r="A2780" s="2" t="s">
        <v>4738</v>
      </c>
      <c r="B2780">
        <v>-9257739</v>
      </c>
    </row>
    <row r="2781" spans="1:2" x14ac:dyDescent="0.45">
      <c r="A2781" s="2" t="s">
        <v>5065</v>
      </c>
      <c r="B2781">
        <v>-9258013</v>
      </c>
    </row>
    <row r="2782" spans="1:2" x14ac:dyDescent="0.45">
      <c r="A2782" s="2" t="s">
        <v>3236</v>
      </c>
      <c r="B2782">
        <v>-9284389</v>
      </c>
    </row>
    <row r="2783" spans="1:2" x14ac:dyDescent="0.45">
      <c r="A2783" s="2" t="s">
        <v>4910</v>
      </c>
      <c r="B2783">
        <v>-9297917</v>
      </c>
    </row>
    <row r="2784" spans="1:2" x14ac:dyDescent="0.45">
      <c r="A2784" s="2" t="s">
        <v>4292</v>
      </c>
      <c r="B2784">
        <v>-9352616</v>
      </c>
    </row>
    <row r="2785" spans="1:2" x14ac:dyDescent="0.45">
      <c r="A2785" s="2" t="s">
        <v>3205</v>
      </c>
      <c r="B2785">
        <v>-9362320</v>
      </c>
    </row>
    <row r="2786" spans="1:2" x14ac:dyDescent="0.45">
      <c r="A2786" s="2" t="s">
        <v>3613</v>
      </c>
      <c r="B2786">
        <v>-9382401</v>
      </c>
    </row>
    <row r="2787" spans="1:2" x14ac:dyDescent="0.45">
      <c r="A2787" s="2" t="s">
        <v>5375</v>
      </c>
      <c r="B2787">
        <v>-9401355</v>
      </c>
    </row>
    <row r="2788" spans="1:2" x14ac:dyDescent="0.45">
      <c r="A2788" s="2" t="s">
        <v>5376</v>
      </c>
      <c r="B2788">
        <v>-9421473</v>
      </c>
    </row>
    <row r="2789" spans="1:2" x14ac:dyDescent="0.45">
      <c r="A2789" s="2" t="s">
        <v>4649</v>
      </c>
      <c r="B2789">
        <v>-9430929</v>
      </c>
    </row>
    <row r="2790" spans="1:2" x14ac:dyDescent="0.45">
      <c r="A2790" s="2" t="s">
        <v>5399</v>
      </c>
      <c r="B2790">
        <v>-9441786</v>
      </c>
    </row>
    <row r="2791" spans="1:2" x14ac:dyDescent="0.45">
      <c r="A2791" s="2" t="s">
        <v>4652</v>
      </c>
      <c r="B2791">
        <v>-9444652</v>
      </c>
    </row>
    <row r="2792" spans="1:2" x14ac:dyDescent="0.45">
      <c r="A2792" s="2" t="s">
        <v>3289</v>
      </c>
      <c r="B2792">
        <v>-9450893</v>
      </c>
    </row>
    <row r="2793" spans="1:2" x14ac:dyDescent="0.45">
      <c r="A2793" s="2" t="s">
        <v>4650</v>
      </c>
      <c r="B2793">
        <v>-9455857</v>
      </c>
    </row>
    <row r="2794" spans="1:2" x14ac:dyDescent="0.45">
      <c r="A2794" s="2" t="s">
        <v>5291</v>
      </c>
      <c r="B2794">
        <v>-9468991</v>
      </c>
    </row>
    <row r="2795" spans="1:2" x14ac:dyDescent="0.45">
      <c r="A2795" s="2" t="s">
        <v>4780</v>
      </c>
      <c r="B2795">
        <v>-9491157</v>
      </c>
    </row>
    <row r="2796" spans="1:2" x14ac:dyDescent="0.45">
      <c r="A2796" s="2" t="s">
        <v>5377</v>
      </c>
      <c r="B2796">
        <v>-9511128</v>
      </c>
    </row>
    <row r="2797" spans="1:2" x14ac:dyDescent="0.45">
      <c r="A2797" s="2" t="s">
        <v>5395</v>
      </c>
      <c r="B2797">
        <v>-9528558</v>
      </c>
    </row>
    <row r="2798" spans="1:2" x14ac:dyDescent="0.45">
      <c r="A2798" s="2" t="s">
        <v>4519</v>
      </c>
      <c r="B2798">
        <v>-9530189</v>
      </c>
    </row>
    <row r="2799" spans="1:2" x14ac:dyDescent="0.45">
      <c r="A2799" s="2" t="s">
        <v>5393</v>
      </c>
      <c r="B2799">
        <v>-9550442</v>
      </c>
    </row>
    <row r="2800" spans="1:2" x14ac:dyDescent="0.45">
      <c r="A2800" s="2" t="s">
        <v>5297</v>
      </c>
      <c r="B2800">
        <v>-9552250</v>
      </c>
    </row>
    <row r="2801" spans="1:2" x14ac:dyDescent="0.45">
      <c r="A2801" s="2" t="s">
        <v>3442</v>
      </c>
      <c r="B2801">
        <v>-9561700</v>
      </c>
    </row>
    <row r="2802" spans="1:2" x14ac:dyDescent="0.45">
      <c r="A2802" s="2" t="s">
        <v>5378</v>
      </c>
      <c r="B2802">
        <v>-9634266</v>
      </c>
    </row>
    <row r="2803" spans="1:2" x14ac:dyDescent="0.45">
      <c r="A2803" s="2" t="s">
        <v>5210</v>
      </c>
      <c r="B2803">
        <v>-9673593</v>
      </c>
    </row>
    <row r="2804" spans="1:2" x14ac:dyDescent="0.45">
      <c r="A2804" s="2" t="s">
        <v>5392</v>
      </c>
      <c r="B2804">
        <v>-9693285</v>
      </c>
    </row>
    <row r="2805" spans="1:2" x14ac:dyDescent="0.45">
      <c r="A2805" s="2" t="s">
        <v>5005</v>
      </c>
      <c r="B2805">
        <v>-9693553</v>
      </c>
    </row>
    <row r="2806" spans="1:2" x14ac:dyDescent="0.45">
      <c r="A2806" s="2" t="s">
        <v>5066</v>
      </c>
      <c r="B2806">
        <v>-9708035</v>
      </c>
    </row>
    <row r="2807" spans="1:2" x14ac:dyDescent="0.45">
      <c r="A2807" s="2" t="s">
        <v>3347</v>
      </c>
      <c r="B2807">
        <v>-9708376</v>
      </c>
    </row>
    <row r="2808" spans="1:2" x14ac:dyDescent="0.45">
      <c r="A2808" s="2" t="s">
        <v>3923</v>
      </c>
      <c r="B2808">
        <v>-9733871</v>
      </c>
    </row>
    <row r="2809" spans="1:2" x14ac:dyDescent="0.45">
      <c r="A2809" s="2" t="s">
        <v>4520</v>
      </c>
      <c r="B2809">
        <v>-9767063</v>
      </c>
    </row>
    <row r="2810" spans="1:2" x14ac:dyDescent="0.45">
      <c r="A2810" s="2" t="s">
        <v>5379</v>
      </c>
      <c r="B2810">
        <v>-9773208</v>
      </c>
    </row>
    <row r="2811" spans="1:2" x14ac:dyDescent="0.45">
      <c r="A2811" s="2" t="s">
        <v>5158</v>
      </c>
      <c r="B2811">
        <v>-9777353</v>
      </c>
    </row>
    <row r="2812" spans="1:2" x14ac:dyDescent="0.45">
      <c r="A2812" s="2" t="s">
        <v>5006</v>
      </c>
      <c r="B2812">
        <v>-9782502</v>
      </c>
    </row>
    <row r="2813" spans="1:2" x14ac:dyDescent="0.45">
      <c r="A2813" s="2" t="s">
        <v>3762</v>
      </c>
      <c r="B2813">
        <v>-9800895</v>
      </c>
    </row>
    <row r="2814" spans="1:2" x14ac:dyDescent="0.45">
      <c r="A2814" s="2" t="s">
        <v>3287</v>
      </c>
      <c r="B2814">
        <v>-9810821</v>
      </c>
    </row>
    <row r="2815" spans="1:2" x14ac:dyDescent="0.45">
      <c r="A2815" s="2" t="s">
        <v>3860</v>
      </c>
      <c r="B2815">
        <v>-9816803</v>
      </c>
    </row>
    <row r="2816" spans="1:2" x14ac:dyDescent="0.45">
      <c r="A2816" s="2" t="s">
        <v>5125</v>
      </c>
      <c r="B2816">
        <v>-9830576</v>
      </c>
    </row>
    <row r="2817" spans="1:2" x14ac:dyDescent="0.45">
      <c r="A2817" s="2" t="s">
        <v>5381</v>
      </c>
      <c r="B2817">
        <v>-9830621</v>
      </c>
    </row>
    <row r="2818" spans="1:2" x14ac:dyDescent="0.45">
      <c r="A2818" s="2" t="s">
        <v>5380</v>
      </c>
      <c r="B2818">
        <v>-9868383</v>
      </c>
    </row>
    <row r="2819" spans="1:2" x14ac:dyDescent="0.45">
      <c r="A2819" s="2" t="s">
        <v>5387</v>
      </c>
      <c r="B2819">
        <v>-9871514</v>
      </c>
    </row>
    <row r="2820" spans="1:2" x14ac:dyDescent="0.45">
      <c r="A2820" s="2" t="s">
        <v>3870</v>
      </c>
      <c r="B2820">
        <v>-9906393</v>
      </c>
    </row>
    <row r="2821" spans="1:2" x14ac:dyDescent="0.45">
      <c r="A2821" s="2" t="s">
        <v>4376</v>
      </c>
      <c r="B2821">
        <v>-9908458</v>
      </c>
    </row>
    <row r="2822" spans="1:2" x14ac:dyDescent="0.45">
      <c r="A2822" s="2" t="s">
        <v>5211</v>
      </c>
      <c r="B2822">
        <v>-9939047</v>
      </c>
    </row>
    <row r="2823" spans="1:2" x14ac:dyDescent="0.45">
      <c r="A2823" s="2" t="s">
        <v>3288</v>
      </c>
      <c r="B2823">
        <v>-9975917</v>
      </c>
    </row>
    <row r="2824" spans="1:2" x14ac:dyDescent="0.45">
      <c r="A2824" s="2" t="s">
        <v>5007</v>
      </c>
      <c r="B2824">
        <v>-9976725</v>
      </c>
    </row>
    <row r="2825" spans="1:2" x14ac:dyDescent="0.45">
      <c r="A2825" s="2" t="s">
        <v>5383</v>
      </c>
      <c r="B2825">
        <v>-9980652</v>
      </c>
    </row>
    <row r="2826" spans="1:2" x14ac:dyDescent="0.45">
      <c r="A2826" s="2" t="s">
        <v>4471</v>
      </c>
      <c r="B2826">
        <v>-9980747</v>
      </c>
    </row>
    <row r="2827" spans="1:2" x14ac:dyDescent="0.45">
      <c r="A2827" s="2" t="s">
        <v>5382</v>
      </c>
      <c r="B2827">
        <v>-9984553</v>
      </c>
    </row>
    <row r="2828" spans="1:2" x14ac:dyDescent="0.45">
      <c r="A2828" s="2" t="s">
        <v>5386</v>
      </c>
      <c r="B2828">
        <v>-9988165</v>
      </c>
    </row>
    <row r="2829" spans="1:2" x14ac:dyDescent="0.45">
      <c r="A2829" s="2" t="s">
        <v>4283</v>
      </c>
      <c r="B2829">
        <v>-9994022</v>
      </c>
    </row>
    <row r="2830" spans="1:2" x14ac:dyDescent="0.45">
      <c r="A2830" s="2" t="s">
        <v>5384</v>
      </c>
      <c r="B2830">
        <v>-9994439</v>
      </c>
    </row>
    <row r="2831" spans="1:2" x14ac:dyDescent="0.45">
      <c r="A2831" s="2" t="s">
        <v>5385</v>
      </c>
      <c r="B2831">
        <v>-9996393</v>
      </c>
    </row>
    <row r="2832" spans="1:2" x14ac:dyDescent="0.45">
      <c r="A2832" s="2" t="s">
        <v>4775</v>
      </c>
      <c r="B2832">
        <v>-10000000</v>
      </c>
    </row>
    <row r="2833" spans="1:2" x14ac:dyDescent="0.45">
      <c r="A2833" s="2" t="s">
        <v>4377</v>
      </c>
      <c r="B2833">
        <v>-10016428</v>
      </c>
    </row>
    <row r="2834" spans="1:2" x14ac:dyDescent="0.45">
      <c r="A2834" s="2" t="s">
        <v>5008</v>
      </c>
      <c r="B2834">
        <v>-10043599</v>
      </c>
    </row>
    <row r="2835" spans="1:2" x14ac:dyDescent="0.45">
      <c r="A2835" s="2" t="s">
        <v>4302</v>
      </c>
      <c r="B2835">
        <v>-10053771</v>
      </c>
    </row>
    <row r="2836" spans="1:2" x14ac:dyDescent="0.45">
      <c r="A2836" s="2" t="s">
        <v>4878</v>
      </c>
      <c r="B2836">
        <v>-10100000</v>
      </c>
    </row>
    <row r="2837" spans="1:2" x14ac:dyDescent="0.45">
      <c r="A2837" s="2" t="s">
        <v>3565</v>
      </c>
      <c r="B2837">
        <v>-10120004</v>
      </c>
    </row>
    <row r="2838" spans="1:2" x14ac:dyDescent="0.45">
      <c r="A2838" s="2" t="s">
        <v>3363</v>
      </c>
      <c r="B2838">
        <v>-10139961</v>
      </c>
    </row>
    <row r="2839" spans="1:2" x14ac:dyDescent="0.45">
      <c r="A2839" s="2" t="s">
        <v>4834</v>
      </c>
      <c r="B2839">
        <v>-10144863</v>
      </c>
    </row>
    <row r="2840" spans="1:2" x14ac:dyDescent="0.45">
      <c r="A2840" s="2" t="s">
        <v>4193</v>
      </c>
      <c r="B2840">
        <v>-10151678</v>
      </c>
    </row>
    <row r="2841" spans="1:2" x14ac:dyDescent="0.45">
      <c r="A2841" s="2" t="s">
        <v>4778</v>
      </c>
      <c r="B2841">
        <v>-10162368</v>
      </c>
    </row>
    <row r="2842" spans="1:2" x14ac:dyDescent="0.45">
      <c r="A2842" s="2" t="s">
        <v>3794</v>
      </c>
      <c r="B2842">
        <v>-10197239</v>
      </c>
    </row>
    <row r="2843" spans="1:2" x14ac:dyDescent="0.45">
      <c r="A2843" s="2" t="s">
        <v>4474</v>
      </c>
      <c r="B2843">
        <v>-10217492</v>
      </c>
    </row>
    <row r="2844" spans="1:2" x14ac:dyDescent="0.45">
      <c r="A2844" s="2" t="s">
        <v>5213</v>
      </c>
      <c r="B2844">
        <v>-10220716</v>
      </c>
    </row>
    <row r="2845" spans="1:2" x14ac:dyDescent="0.45">
      <c r="A2845" s="2" t="s">
        <v>3512</v>
      </c>
      <c r="B2845">
        <v>-10221401</v>
      </c>
    </row>
    <row r="2846" spans="1:2" x14ac:dyDescent="0.45">
      <c r="A2846" s="2" t="s">
        <v>3026</v>
      </c>
      <c r="B2846">
        <v>-10227031</v>
      </c>
    </row>
    <row r="2847" spans="1:2" x14ac:dyDescent="0.45">
      <c r="A2847" s="2" t="s">
        <v>3207</v>
      </c>
      <c r="B2847">
        <v>-10241539</v>
      </c>
    </row>
    <row r="2848" spans="1:2" x14ac:dyDescent="0.45">
      <c r="A2848" s="2" t="s">
        <v>4781</v>
      </c>
      <c r="B2848">
        <v>-10260951</v>
      </c>
    </row>
    <row r="2849" spans="1:2" x14ac:dyDescent="0.45">
      <c r="A2849" s="2" t="s">
        <v>4813</v>
      </c>
      <c r="B2849">
        <v>-10265156</v>
      </c>
    </row>
    <row r="2850" spans="1:2" x14ac:dyDescent="0.45">
      <c r="A2850" s="2" t="s">
        <v>2734</v>
      </c>
      <c r="B2850">
        <v>-10265197</v>
      </c>
    </row>
    <row r="2851" spans="1:2" x14ac:dyDescent="0.45">
      <c r="A2851" s="2" t="s">
        <v>4921</v>
      </c>
      <c r="B2851">
        <v>-10265765</v>
      </c>
    </row>
    <row r="2852" spans="1:2" x14ac:dyDescent="0.45">
      <c r="A2852" s="2" t="s">
        <v>4653</v>
      </c>
      <c r="B2852">
        <v>-10285518</v>
      </c>
    </row>
    <row r="2853" spans="1:2" x14ac:dyDescent="0.45">
      <c r="A2853" s="2" t="s">
        <v>5214</v>
      </c>
      <c r="B2853">
        <v>-10297723</v>
      </c>
    </row>
    <row r="2854" spans="1:2" x14ac:dyDescent="0.45">
      <c r="A2854" s="2" t="s">
        <v>4378</v>
      </c>
      <c r="B2854">
        <v>-10362510</v>
      </c>
    </row>
    <row r="2855" spans="1:2" x14ac:dyDescent="0.45">
      <c r="A2855" s="2" t="s">
        <v>5285</v>
      </c>
      <c r="B2855">
        <v>-10374831</v>
      </c>
    </row>
    <row r="2856" spans="1:2" x14ac:dyDescent="0.45">
      <c r="A2856" s="2" t="s">
        <v>4379</v>
      </c>
      <c r="B2856">
        <v>-10410556</v>
      </c>
    </row>
    <row r="2857" spans="1:2" x14ac:dyDescent="0.45">
      <c r="A2857" s="2" t="s">
        <v>4526</v>
      </c>
      <c r="B2857">
        <v>-10439741</v>
      </c>
    </row>
    <row r="2858" spans="1:2" x14ac:dyDescent="0.45">
      <c r="A2858" s="2" t="s">
        <v>4654</v>
      </c>
      <c r="B2858">
        <v>-10474724</v>
      </c>
    </row>
    <row r="2859" spans="1:2" x14ac:dyDescent="0.45">
      <c r="A2859" s="2" t="s">
        <v>4797</v>
      </c>
      <c r="B2859">
        <v>-10482822</v>
      </c>
    </row>
    <row r="2860" spans="1:2" x14ac:dyDescent="0.45">
      <c r="A2860" s="2" t="s">
        <v>5216</v>
      </c>
      <c r="B2860">
        <v>-10493002</v>
      </c>
    </row>
    <row r="2861" spans="1:2" x14ac:dyDescent="0.45">
      <c r="A2861" s="2" t="s">
        <v>4361</v>
      </c>
      <c r="B2861">
        <v>-10500000</v>
      </c>
    </row>
    <row r="2862" spans="1:2" x14ac:dyDescent="0.45">
      <c r="A2862" s="2" t="s">
        <v>4906</v>
      </c>
      <c r="B2862">
        <v>-10514515</v>
      </c>
    </row>
    <row r="2863" spans="1:2" x14ac:dyDescent="0.45">
      <c r="A2863" s="2" t="s">
        <v>4725</v>
      </c>
      <c r="B2863">
        <v>-10603058</v>
      </c>
    </row>
    <row r="2864" spans="1:2" x14ac:dyDescent="0.45">
      <c r="A2864" s="2" t="s">
        <v>3764</v>
      </c>
      <c r="B2864">
        <v>-10625822</v>
      </c>
    </row>
    <row r="2865" spans="1:2" x14ac:dyDescent="0.45">
      <c r="A2865" s="2" t="s">
        <v>3984</v>
      </c>
      <c r="B2865">
        <v>-10639221</v>
      </c>
    </row>
    <row r="2866" spans="1:2" x14ac:dyDescent="0.45">
      <c r="A2866" s="2" t="s">
        <v>5027</v>
      </c>
      <c r="B2866">
        <v>-10639452</v>
      </c>
    </row>
    <row r="2867" spans="1:2" x14ac:dyDescent="0.45">
      <c r="A2867" s="2" t="s">
        <v>5273</v>
      </c>
      <c r="B2867">
        <v>-10647214</v>
      </c>
    </row>
    <row r="2868" spans="1:2" x14ac:dyDescent="0.45">
      <c r="A2868" s="2" t="s">
        <v>3567</v>
      </c>
      <c r="B2868">
        <v>-10660475</v>
      </c>
    </row>
    <row r="2869" spans="1:2" x14ac:dyDescent="0.45">
      <c r="A2869" s="2" t="s">
        <v>4315</v>
      </c>
      <c r="B2869">
        <v>-10665355</v>
      </c>
    </row>
    <row r="2870" spans="1:2" x14ac:dyDescent="0.45">
      <c r="A2870" s="2" t="s">
        <v>4517</v>
      </c>
      <c r="B2870">
        <v>-10673164</v>
      </c>
    </row>
    <row r="2871" spans="1:2" x14ac:dyDescent="0.45">
      <c r="A2871" s="2" t="s">
        <v>4218</v>
      </c>
      <c r="B2871">
        <v>-10675256</v>
      </c>
    </row>
    <row r="2872" spans="1:2" x14ac:dyDescent="0.45">
      <c r="A2872" s="2" t="s">
        <v>4152</v>
      </c>
      <c r="B2872">
        <v>-10683354</v>
      </c>
    </row>
    <row r="2873" spans="1:2" x14ac:dyDescent="0.45">
      <c r="A2873" s="2" t="s">
        <v>2867</v>
      </c>
      <c r="B2873">
        <v>-10703427</v>
      </c>
    </row>
    <row r="2874" spans="1:2" x14ac:dyDescent="0.45">
      <c r="A2874" s="2" t="s">
        <v>3926</v>
      </c>
      <c r="B2874">
        <v>-10723500</v>
      </c>
    </row>
    <row r="2875" spans="1:2" x14ac:dyDescent="0.45">
      <c r="A2875" s="2" t="s">
        <v>2690</v>
      </c>
      <c r="B2875">
        <v>-10740241</v>
      </c>
    </row>
    <row r="2876" spans="1:2" x14ac:dyDescent="0.45">
      <c r="A2876" s="2" t="s">
        <v>5009</v>
      </c>
      <c r="B2876">
        <v>-10764163</v>
      </c>
    </row>
    <row r="2877" spans="1:2" x14ac:dyDescent="0.45">
      <c r="A2877" s="2" t="s">
        <v>5160</v>
      </c>
      <c r="B2877">
        <v>-10802214</v>
      </c>
    </row>
    <row r="2878" spans="1:2" x14ac:dyDescent="0.45">
      <c r="A2878" s="2" t="s">
        <v>4922</v>
      </c>
      <c r="B2878">
        <v>-10806975</v>
      </c>
    </row>
    <row r="2879" spans="1:2" x14ac:dyDescent="0.45">
      <c r="A2879" s="2" t="s">
        <v>4459</v>
      </c>
      <c r="B2879">
        <v>-10810486</v>
      </c>
    </row>
    <row r="2880" spans="1:2" x14ac:dyDescent="0.45">
      <c r="A2880" s="2" t="s">
        <v>3511</v>
      </c>
      <c r="B2880">
        <v>-10822459</v>
      </c>
    </row>
    <row r="2881" spans="1:2" x14ac:dyDescent="0.45">
      <c r="A2881" s="2" t="s">
        <v>4420</v>
      </c>
      <c r="B2881">
        <v>-10825346</v>
      </c>
    </row>
    <row r="2882" spans="1:2" x14ac:dyDescent="0.45">
      <c r="A2882" s="2" t="s">
        <v>3694</v>
      </c>
      <c r="B2882">
        <v>-10886412</v>
      </c>
    </row>
    <row r="2883" spans="1:2" x14ac:dyDescent="0.45">
      <c r="A2883" s="2" t="s">
        <v>4655</v>
      </c>
      <c r="B2883">
        <v>-10890678</v>
      </c>
    </row>
    <row r="2884" spans="1:2" x14ac:dyDescent="0.45">
      <c r="A2884" s="2" t="s">
        <v>5127</v>
      </c>
      <c r="B2884">
        <v>-10896000</v>
      </c>
    </row>
    <row r="2885" spans="1:2" x14ac:dyDescent="0.45">
      <c r="A2885" s="2" t="s">
        <v>3021</v>
      </c>
      <c r="B2885">
        <v>-10897090</v>
      </c>
    </row>
    <row r="2886" spans="1:2" x14ac:dyDescent="0.45">
      <c r="A2886" s="2" t="s">
        <v>5067</v>
      </c>
      <c r="B2886">
        <v>-10899350</v>
      </c>
    </row>
    <row r="2887" spans="1:2" x14ac:dyDescent="0.45">
      <c r="A2887" s="2" t="s">
        <v>4380</v>
      </c>
      <c r="B2887">
        <v>-10904697</v>
      </c>
    </row>
    <row r="2888" spans="1:2" x14ac:dyDescent="0.45">
      <c r="A2888" s="2" t="s">
        <v>3763</v>
      </c>
      <c r="B2888">
        <v>-10922453</v>
      </c>
    </row>
    <row r="2889" spans="1:2" x14ac:dyDescent="0.45">
      <c r="A2889" s="2" t="s">
        <v>4809</v>
      </c>
      <c r="B2889">
        <v>-10938241</v>
      </c>
    </row>
    <row r="2890" spans="1:2" x14ac:dyDescent="0.45">
      <c r="A2890" s="2" t="s">
        <v>5135</v>
      </c>
      <c r="B2890">
        <v>-10964434</v>
      </c>
    </row>
    <row r="2891" spans="1:2" x14ac:dyDescent="0.45">
      <c r="A2891" s="2" t="s">
        <v>4908</v>
      </c>
      <c r="B2891">
        <v>-10993094</v>
      </c>
    </row>
    <row r="2892" spans="1:2" x14ac:dyDescent="0.45">
      <c r="A2892" s="2" t="s">
        <v>4444</v>
      </c>
      <c r="B2892">
        <v>-11000000</v>
      </c>
    </row>
    <row r="2893" spans="1:2" x14ac:dyDescent="0.45">
      <c r="A2893" s="2" t="s">
        <v>4260</v>
      </c>
      <c r="B2893">
        <v>-11011124</v>
      </c>
    </row>
    <row r="2894" spans="1:2" x14ac:dyDescent="0.45">
      <c r="A2894" s="2" t="s">
        <v>4381</v>
      </c>
      <c r="B2894">
        <v>-11026468</v>
      </c>
    </row>
    <row r="2895" spans="1:2" x14ac:dyDescent="0.45">
      <c r="A2895" s="2" t="s">
        <v>4138</v>
      </c>
      <c r="B2895">
        <v>-11032429</v>
      </c>
    </row>
    <row r="2896" spans="1:2" x14ac:dyDescent="0.45">
      <c r="A2896" s="2" t="s">
        <v>3830</v>
      </c>
      <c r="B2896">
        <v>-11096291</v>
      </c>
    </row>
    <row r="2897" spans="1:2" x14ac:dyDescent="0.45">
      <c r="A2897" s="2" t="s">
        <v>4660</v>
      </c>
      <c r="B2897">
        <v>-11111645</v>
      </c>
    </row>
    <row r="2898" spans="1:2" x14ac:dyDescent="0.45">
      <c r="A2898" s="2" t="s">
        <v>5239</v>
      </c>
      <c r="B2898">
        <v>-11120689</v>
      </c>
    </row>
    <row r="2899" spans="1:2" x14ac:dyDescent="0.45">
      <c r="A2899" s="2" t="s">
        <v>5217</v>
      </c>
      <c r="B2899">
        <v>-11139998</v>
      </c>
    </row>
    <row r="2900" spans="1:2" x14ac:dyDescent="0.45">
      <c r="A2900" s="2" t="s">
        <v>4877</v>
      </c>
      <c r="B2900">
        <v>-11160617</v>
      </c>
    </row>
    <row r="2901" spans="1:2" x14ac:dyDescent="0.45">
      <c r="A2901" s="2" t="s">
        <v>4217</v>
      </c>
      <c r="B2901">
        <v>-11220364</v>
      </c>
    </row>
    <row r="2902" spans="1:2" x14ac:dyDescent="0.45">
      <c r="A2902" s="2" t="s">
        <v>5152</v>
      </c>
      <c r="B2902">
        <v>-11272676</v>
      </c>
    </row>
    <row r="2903" spans="1:2" x14ac:dyDescent="0.45">
      <c r="A2903" s="2" t="s">
        <v>4388</v>
      </c>
      <c r="B2903">
        <v>-11348338</v>
      </c>
    </row>
    <row r="2904" spans="1:2" x14ac:dyDescent="0.45">
      <c r="A2904" s="2" t="s">
        <v>4711</v>
      </c>
      <c r="B2904">
        <v>-11352310</v>
      </c>
    </row>
    <row r="2905" spans="1:2" x14ac:dyDescent="0.45">
      <c r="A2905" s="2" t="s">
        <v>5238</v>
      </c>
      <c r="B2905">
        <v>-11386249</v>
      </c>
    </row>
    <row r="2906" spans="1:2" x14ac:dyDescent="0.45">
      <c r="A2906" s="2" t="s">
        <v>3510</v>
      </c>
      <c r="B2906">
        <v>-11409500</v>
      </c>
    </row>
    <row r="2907" spans="1:2" x14ac:dyDescent="0.45">
      <c r="A2907" s="2" t="s">
        <v>5154</v>
      </c>
      <c r="B2907">
        <v>-11410555</v>
      </c>
    </row>
    <row r="2908" spans="1:2" x14ac:dyDescent="0.45">
      <c r="A2908" s="2" t="s">
        <v>4699</v>
      </c>
      <c r="B2908">
        <v>-11413624</v>
      </c>
    </row>
    <row r="2909" spans="1:2" x14ac:dyDescent="0.45">
      <c r="A2909" s="2" t="s">
        <v>5218</v>
      </c>
      <c r="B2909">
        <v>-11451066</v>
      </c>
    </row>
    <row r="2910" spans="1:2" x14ac:dyDescent="0.45">
      <c r="A2910" s="2" t="s">
        <v>3765</v>
      </c>
      <c r="B2910">
        <v>-11464232</v>
      </c>
    </row>
    <row r="2911" spans="1:2" x14ac:dyDescent="0.45">
      <c r="A2911" s="2" t="s">
        <v>2791</v>
      </c>
      <c r="B2911">
        <v>-11478165</v>
      </c>
    </row>
    <row r="2912" spans="1:2" x14ac:dyDescent="0.45">
      <c r="A2912" s="2" t="s">
        <v>4475</v>
      </c>
      <c r="B2912">
        <v>-11491577</v>
      </c>
    </row>
    <row r="2913" spans="1:2" x14ac:dyDescent="0.45">
      <c r="A2913" s="2" t="s">
        <v>4137</v>
      </c>
      <c r="B2913">
        <v>-11499034</v>
      </c>
    </row>
    <row r="2914" spans="1:2" x14ac:dyDescent="0.45">
      <c r="A2914" s="2" t="s">
        <v>4623</v>
      </c>
      <c r="B2914">
        <v>-11500000</v>
      </c>
    </row>
    <row r="2915" spans="1:2" x14ac:dyDescent="0.45">
      <c r="A2915" s="2" t="s">
        <v>5068</v>
      </c>
      <c r="B2915">
        <v>-11526000</v>
      </c>
    </row>
    <row r="2916" spans="1:2" x14ac:dyDescent="0.45">
      <c r="A2916" s="2" t="s">
        <v>4737</v>
      </c>
      <c r="B2916">
        <v>-11528148</v>
      </c>
    </row>
    <row r="2917" spans="1:2" x14ac:dyDescent="0.45">
      <c r="A2917" s="2" t="s">
        <v>4284</v>
      </c>
      <c r="B2917">
        <v>-11530572</v>
      </c>
    </row>
    <row r="2918" spans="1:2" x14ac:dyDescent="0.45">
      <c r="A2918" s="2" t="s">
        <v>3055</v>
      </c>
      <c r="B2918">
        <v>-11537400</v>
      </c>
    </row>
    <row r="2919" spans="1:2" x14ac:dyDescent="0.45">
      <c r="A2919" s="2" t="s">
        <v>4445</v>
      </c>
      <c r="B2919">
        <v>-11627590</v>
      </c>
    </row>
    <row r="2920" spans="1:2" x14ac:dyDescent="0.45">
      <c r="A2920" s="2" t="s">
        <v>4893</v>
      </c>
      <c r="B2920">
        <v>-11643257</v>
      </c>
    </row>
    <row r="2921" spans="1:2" x14ac:dyDescent="0.45">
      <c r="A2921" s="2" t="s">
        <v>5219</v>
      </c>
      <c r="B2921">
        <v>-11666024</v>
      </c>
    </row>
    <row r="2922" spans="1:2" x14ac:dyDescent="0.45">
      <c r="A2922" s="2" t="s">
        <v>5143</v>
      </c>
      <c r="B2922">
        <v>-11689814</v>
      </c>
    </row>
    <row r="2923" spans="1:2" x14ac:dyDescent="0.45">
      <c r="A2923" s="2" t="s">
        <v>4146</v>
      </c>
      <c r="B2923">
        <v>-11701351</v>
      </c>
    </row>
    <row r="2924" spans="1:2" x14ac:dyDescent="0.45">
      <c r="A2924" s="2" t="s">
        <v>5215</v>
      </c>
      <c r="B2924">
        <v>-11738519</v>
      </c>
    </row>
    <row r="2925" spans="1:2" x14ac:dyDescent="0.45">
      <c r="A2925" s="2" t="s">
        <v>4179</v>
      </c>
      <c r="B2925">
        <v>-11747316</v>
      </c>
    </row>
    <row r="2926" spans="1:2" x14ac:dyDescent="0.45">
      <c r="A2926" s="2" t="s">
        <v>3367</v>
      </c>
      <c r="B2926">
        <v>-11752860</v>
      </c>
    </row>
    <row r="2927" spans="1:2" x14ac:dyDescent="0.45">
      <c r="A2927" s="2" t="s">
        <v>5221</v>
      </c>
      <c r="B2927">
        <v>-11785798</v>
      </c>
    </row>
    <row r="2928" spans="1:2" x14ac:dyDescent="0.45">
      <c r="A2928" s="2" t="s">
        <v>2749</v>
      </c>
      <c r="B2928">
        <v>-11792806</v>
      </c>
    </row>
    <row r="2929" spans="1:2" x14ac:dyDescent="0.45">
      <c r="A2929" s="2" t="s">
        <v>5222</v>
      </c>
      <c r="B2929">
        <v>-11824630</v>
      </c>
    </row>
    <row r="2930" spans="1:2" x14ac:dyDescent="0.45">
      <c r="A2930" s="2" t="s">
        <v>5128</v>
      </c>
      <c r="B2930">
        <v>-11827231</v>
      </c>
    </row>
    <row r="2931" spans="1:2" x14ac:dyDescent="0.45">
      <c r="A2931" s="2" t="s">
        <v>2783</v>
      </c>
      <c r="B2931">
        <v>-11834365</v>
      </c>
    </row>
    <row r="2932" spans="1:2" x14ac:dyDescent="0.45">
      <c r="A2932" s="2" t="s">
        <v>4731</v>
      </c>
      <c r="B2932">
        <v>-11843275</v>
      </c>
    </row>
    <row r="2933" spans="1:2" x14ac:dyDescent="0.45">
      <c r="A2933" s="2" t="s">
        <v>5130</v>
      </c>
      <c r="B2933">
        <v>-11849597</v>
      </c>
    </row>
    <row r="2934" spans="1:2" x14ac:dyDescent="0.45">
      <c r="A2934" s="2" t="s">
        <v>5233</v>
      </c>
      <c r="B2934">
        <v>-11851144</v>
      </c>
    </row>
    <row r="2935" spans="1:2" x14ac:dyDescent="0.45">
      <c r="A2935" s="2" t="s">
        <v>5220</v>
      </c>
      <c r="B2935">
        <v>-11858147</v>
      </c>
    </row>
    <row r="2936" spans="1:2" x14ac:dyDescent="0.45">
      <c r="A2936" s="2" t="s">
        <v>5223</v>
      </c>
      <c r="B2936">
        <v>-11880078</v>
      </c>
    </row>
    <row r="2937" spans="1:2" x14ac:dyDescent="0.45">
      <c r="A2937" s="2" t="s">
        <v>4656</v>
      </c>
      <c r="B2937">
        <v>-11895931</v>
      </c>
    </row>
    <row r="2938" spans="1:2" x14ac:dyDescent="0.45">
      <c r="A2938" s="2" t="s">
        <v>4658</v>
      </c>
      <c r="B2938">
        <v>-11906682</v>
      </c>
    </row>
    <row r="2939" spans="1:2" x14ac:dyDescent="0.45">
      <c r="A2939" s="2" t="s">
        <v>5232</v>
      </c>
      <c r="B2939">
        <v>-11934196</v>
      </c>
    </row>
    <row r="2940" spans="1:2" x14ac:dyDescent="0.45">
      <c r="A2940" s="2" t="s">
        <v>4657</v>
      </c>
      <c r="B2940">
        <v>-11945720</v>
      </c>
    </row>
    <row r="2941" spans="1:2" x14ac:dyDescent="0.45">
      <c r="A2941" s="2" t="s">
        <v>4383</v>
      </c>
      <c r="B2941">
        <v>-11961340</v>
      </c>
    </row>
    <row r="2942" spans="1:2" x14ac:dyDescent="0.45">
      <c r="A2942" s="2" t="s">
        <v>5131</v>
      </c>
      <c r="B2942">
        <v>-11975825</v>
      </c>
    </row>
    <row r="2943" spans="1:2" x14ac:dyDescent="0.45">
      <c r="A2943" s="2" t="s">
        <v>5224</v>
      </c>
      <c r="B2943">
        <v>-11985384</v>
      </c>
    </row>
    <row r="2944" spans="1:2" x14ac:dyDescent="0.45">
      <c r="A2944" s="2" t="s">
        <v>4635</v>
      </c>
      <c r="B2944">
        <v>-12000000</v>
      </c>
    </row>
    <row r="2945" spans="1:2" x14ac:dyDescent="0.45">
      <c r="A2945" s="2" t="s">
        <v>4782</v>
      </c>
      <c r="B2945">
        <v>-12000000</v>
      </c>
    </row>
    <row r="2946" spans="1:2" x14ac:dyDescent="0.45">
      <c r="A2946" s="2" t="s">
        <v>4736</v>
      </c>
      <c r="B2946">
        <v>-12037424</v>
      </c>
    </row>
    <row r="2947" spans="1:2" x14ac:dyDescent="0.45">
      <c r="A2947" s="2" t="s">
        <v>4176</v>
      </c>
      <c r="B2947">
        <v>-12048569</v>
      </c>
    </row>
    <row r="2948" spans="1:2" x14ac:dyDescent="0.45">
      <c r="A2948" s="2" t="s">
        <v>4840</v>
      </c>
      <c r="B2948">
        <v>-12069202</v>
      </c>
    </row>
    <row r="2949" spans="1:2" x14ac:dyDescent="0.45">
      <c r="A2949" s="2" t="s">
        <v>4188</v>
      </c>
      <c r="B2949">
        <v>-12069815</v>
      </c>
    </row>
    <row r="2950" spans="1:2" x14ac:dyDescent="0.45">
      <c r="A2950" s="2" t="s">
        <v>3927</v>
      </c>
      <c r="B2950">
        <v>-12086323</v>
      </c>
    </row>
    <row r="2951" spans="1:2" x14ac:dyDescent="0.45">
      <c r="A2951" s="2" t="s">
        <v>4783</v>
      </c>
      <c r="B2951">
        <v>-12112543</v>
      </c>
    </row>
    <row r="2952" spans="1:2" x14ac:dyDescent="0.45">
      <c r="A2952" s="2" t="s">
        <v>3876</v>
      </c>
      <c r="B2952">
        <v>-12122192</v>
      </c>
    </row>
    <row r="2953" spans="1:2" x14ac:dyDescent="0.45">
      <c r="A2953" s="2" t="s">
        <v>4547</v>
      </c>
      <c r="B2953">
        <v>-12144354</v>
      </c>
    </row>
    <row r="2954" spans="1:2" x14ac:dyDescent="0.45">
      <c r="A2954" s="2" t="s">
        <v>4285</v>
      </c>
      <c r="B2954">
        <v>-12170266</v>
      </c>
    </row>
    <row r="2955" spans="1:2" x14ac:dyDescent="0.45">
      <c r="A2955" s="2" t="s">
        <v>5071</v>
      </c>
      <c r="B2955">
        <v>-12247786</v>
      </c>
    </row>
    <row r="2956" spans="1:2" x14ac:dyDescent="0.45">
      <c r="A2956" s="2" t="s">
        <v>4181</v>
      </c>
      <c r="B2956">
        <v>-12249417</v>
      </c>
    </row>
    <row r="2957" spans="1:2" x14ac:dyDescent="0.45">
      <c r="A2957" s="2" t="s">
        <v>4785</v>
      </c>
      <c r="B2957">
        <v>-12305599</v>
      </c>
    </row>
    <row r="2958" spans="1:2" x14ac:dyDescent="0.45">
      <c r="A2958" s="2" t="s">
        <v>4512</v>
      </c>
      <c r="B2958">
        <v>-12305895</v>
      </c>
    </row>
    <row r="2959" spans="1:2" x14ac:dyDescent="0.45">
      <c r="A2959" s="2" t="s">
        <v>3766</v>
      </c>
      <c r="B2959">
        <v>-12336018</v>
      </c>
    </row>
    <row r="2960" spans="1:2" x14ac:dyDescent="0.45">
      <c r="A2960" s="2" t="s">
        <v>4476</v>
      </c>
      <c r="B2960">
        <v>-12339853</v>
      </c>
    </row>
    <row r="2961" spans="1:2" x14ac:dyDescent="0.45">
      <c r="A2961" s="2" t="s">
        <v>3412</v>
      </c>
      <c r="B2961">
        <v>-12390000</v>
      </c>
    </row>
    <row r="2962" spans="1:2" x14ac:dyDescent="0.45">
      <c r="A2962" s="2" t="s">
        <v>4553</v>
      </c>
      <c r="B2962">
        <v>-12436000</v>
      </c>
    </row>
    <row r="2963" spans="1:2" x14ac:dyDescent="0.45">
      <c r="A2963" s="2" t="s">
        <v>4486</v>
      </c>
      <c r="B2963">
        <v>-12471908</v>
      </c>
    </row>
    <row r="2964" spans="1:2" x14ac:dyDescent="0.45">
      <c r="A2964" s="2" t="s">
        <v>3513</v>
      </c>
      <c r="B2964">
        <v>-12513862</v>
      </c>
    </row>
    <row r="2965" spans="1:2" x14ac:dyDescent="0.45">
      <c r="A2965" s="2" t="s">
        <v>5011</v>
      </c>
      <c r="B2965">
        <v>-12587955</v>
      </c>
    </row>
    <row r="2966" spans="1:2" x14ac:dyDescent="0.45">
      <c r="A2966" s="2" t="s">
        <v>5144</v>
      </c>
      <c r="B2966">
        <v>-12588338</v>
      </c>
    </row>
    <row r="2967" spans="1:2" x14ac:dyDescent="0.45">
      <c r="A2967" s="2" t="s">
        <v>3689</v>
      </c>
      <c r="B2967">
        <v>-12600000</v>
      </c>
    </row>
    <row r="2968" spans="1:2" x14ac:dyDescent="0.45">
      <c r="A2968" s="2" t="s">
        <v>3208</v>
      </c>
      <c r="B2968">
        <v>-12602611</v>
      </c>
    </row>
    <row r="2969" spans="1:2" x14ac:dyDescent="0.45">
      <c r="A2969" s="2" t="s">
        <v>4659</v>
      </c>
      <c r="B2969">
        <v>-12617007</v>
      </c>
    </row>
    <row r="2970" spans="1:2" x14ac:dyDescent="0.45">
      <c r="A2970" s="2" t="s">
        <v>4249</v>
      </c>
      <c r="B2970">
        <v>-12662421</v>
      </c>
    </row>
    <row r="2971" spans="1:2" x14ac:dyDescent="0.45">
      <c r="A2971" s="2" t="s">
        <v>5093</v>
      </c>
      <c r="B2971">
        <v>-12663533</v>
      </c>
    </row>
    <row r="2972" spans="1:2" x14ac:dyDescent="0.45">
      <c r="A2972" s="2" t="s">
        <v>5132</v>
      </c>
      <c r="B2972">
        <v>-12698695</v>
      </c>
    </row>
    <row r="2973" spans="1:2" x14ac:dyDescent="0.45">
      <c r="A2973" s="2" t="s">
        <v>4661</v>
      </c>
      <c r="B2973">
        <v>-12731341</v>
      </c>
    </row>
    <row r="2974" spans="1:2" x14ac:dyDescent="0.45">
      <c r="A2974" s="2" t="s">
        <v>4139</v>
      </c>
      <c r="B2974">
        <v>-12733495</v>
      </c>
    </row>
    <row r="2975" spans="1:2" x14ac:dyDescent="0.45">
      <c r="A2975" s="2" t="s">
        <v>5137</v>
      </c>
      <c r="B2975">
        <v>-12785034</v>
      </c>
    </row>
    <row r="2976" spans="1:2" x14ac:dyDescent="0.45">
      <c r="A2976" s="2" t="s">
        <v>5012</v>
      </c>
      <c r="B2976">
        <v>-12796359</v>
      </c>
    </row>
    <row r="2977" spans="1:2" x14ac:dyDescent="0.45">
      <c r="A2977" s="2" t="s">
        <v>4457</v>
      </c>
      <c r="B2977">
        <v>-12803790</v>
      </c>
    </row>
    <row r="2978" spans="1:2" x14ac:dyDescent="0.45">
      <c r="A2978" s="2" t="s">
        <v>3650</v>
      </c>
      <c r="B2978">
        <v>-12863050</v>
      </c>
    </row>
    <row r="2979" spans="1:2" x14ac:dyDescent="0.45">
      <c r="A2979" s="2" t="s">
        <v>4072</v>
      </c>
      <c r="B2979">
        <v>-12879981</v>
      </c>
    </row>
    <row r="2980" spans="1:2" x14ac:dyDescent="0.45">
      <c r="A2980" s="2" t="s">
        <v>3637</v>
      </c>
      <c r="B2980">
        <v>-12904682</v>
      </c>
    </row>
    <row r="2981" spans="1:2" x14ac:dyDescent="0.45">
      <c r="A2981" s="2" t="s">
        <v>4844</v>
      </c>
      <c r="B2981">
        <v>-12931913</v>
      </c>
    </row>
    <row r="2982" spans="1:2" x14ac:dyDescent="0.45">
      <c r="A2982" s="2" t="s">
        <v>3767</v>
      </c>
      <c r="B2982">
        <v>-12946185</v>
      </c>
    </row>
    <row r="2983" spans="1:2" x14ac:dyDescent="0.45">
      <c r="A2983" s="2" t="s">
        <v>5105</v>
      </c>
      <c r="B2983">
        <v>-12976053</v>
      </c>
    </row>
    <row r="2984" spans="1:2" x14ac:dyDescent="0.45">
      <c r="A2984" s="2" t="s">
        <v>5069</v>
      </c>
      <c r="B2984">
        <v>-13000000</v>
      </c>
    </row>
    <row r="2985" spans="1:2" x14ac:dyDescent="0.45">
      <c r="A2985" s="2" t="s">
        <v>5014</v>
      </c>
      <c r="B2985">
        <v>-13045798</v>
      </c>
    </row>
    <row r="2986" spans="1:2" x14ac:dyDescent="0.45">
      <c r="A2986" s="2" t="s">
        <v>5013</v>
      </c>
      <c r="B2986">
        <v>-13046268</v>
      </c>
    </row>
    <row r="2987" spans="1:2" x14ac:dyDescent="0.45">
      <c r="A2987" s="2" t="s">
        <v>4141</v>
      </c>
      <c r="B2987">
        <v>-13069116</v>
      </c>
    </row>
    <row r="2988" spans="1:2" x14ac:dyDescent="0.45">
      <c r="A2988" s="2" t="s">
        <v>4879</v>
      </c>
      <c r="B2988">
        <v>-13150858</v>
      </c>
    </row>
    <row r="2989" spans="1:2" x14ac:dyDescent="0.45">
      <c r="A2989" s="2" t="s">
        <v>5077</v>
      </c>
      <c r="B2989">
        <v>-13200000</v>
      </c>
    </row>
    <row r="2990" spans="1:2" x14ac:dyDescent="0.45">
      <c r="A2990" s="2" t="s">
        <v>3964</v>
      </c>
      <c r="B2990">
        <v>-13215568</v>
      </c>
    </row>
    <row r="2991" spans="1:2" x14ac:dyDescent="0.45">
      <c r="A2991" s="2" t="s">
        <v>5088</v>
      </c>
      <c r="B2991">
        <v>-13236409</v>
      </c>
    </row>
    <row r="2992" spans="1:2" x14ac:dyDescent="0.45">
      <c r="A2992" s="2" t="s">
        <v>2774</v>
      </c>
      <c r="B2992">
        <v>-13266274</v>
      </c>
    </row>
    <row r="2993" spans="1:2" x14ac:dyDescent="0.45">
      <c r="A2993" s="2" t="s">
        <v>5087</v>
      </c>
      <c r="B2993">
        <v>-13313646</v>
      </c>
    </row>
    <row r="2994" spans="1:2" x14ac:dyDescent="0.45">
      <c r="A2994" s="2" t="s">
        <v>4709</v>
      </c>
      <c r="B2994">
        <v>-13320925</v>
      </c>
    </row>
    <row r="2995" spans="1:2" x14ac:dyDescent="0.45">
      <c r="A2995" s="2" t="s">
        <v>3350</v>
      </c>
      <c r="B2995">
        <v>-13334037</v>
      </c>
    </row>
    <row r="2996" spans="1:2" x14ac:dyDescent="0.45">
      <c r="A2996" s="2" t="s">
        <v>4031</v>
      </c>
      <c r="B2996">
        <v>-13363463</v>
      </c>
    </row>
    <row r="2997" spans="1:2" x14ac:dyDescent="0.45">
      <c r="A2997" s="2" t="s">
        <v>3684</v>
      </c>
      <c r="B2997">
        <v>-13383001</v>
      </c>
    </row>
    <row r="2998" spans="1:2" x14ac:dyDescent="0.45">
      <c r="A2998" s="2" t="s">
        <v>3394</v>
      </c>
      <c r="B2998">
        <v>-13390407</v>
      </c>
    </row>
    <row r="2999" spans="1:2" x14ac:dyDescent="0.45">
      <c r="A2999" s="2" t="s">
        <v>5082</v>
      </c>
      <c r="B2999">
        <v>-13414567</v>
      </c>
    </row>
    <row r="3000" spans="1:2" x14ac:dyDescent="0.45">
      <c r="A3000" s="2" t="s">
        <v>3170</v>
      </c>
      <c r="B3000">
        <v>-13414611</v>
      </c>
    </row>
    <row r="3001" spans="1:2" x14ac:dyDescent="0.45">
      <c r="A3001" s="2" t="s">
        <v>4662</v>
      </c>
      <c r="B3001">
        <v>-13436643</v>
      </c>
    </row>
    <row r="3002" spans="1:2" x14ac:dyDescent="0.45">
      <c r="A3002" s="2" t="s">
        <v>4385</v>
      </c>
      <c r="B3002">
        <v>-13461796</v>
      </c>
    </row>
    <row r="3003" spans="1:2" x14ac:dyDescent="0.45">
      <c r="A3003" s="2" t="s">
        <v>4789</v>
      </c>
      <c r="B3003">
        <v>-13564917</v>
      </c>
    </row>
    <row r="3004" spans="1:2" x14ac:dyDescent="0.45">
      <c r="A3004" s="2" t="s">
        <v>4428</v>
      </c>
      <c r="B3004">
        <v>-13568780</v>
      </c>
    </row>
    <row r="3005" spans="1:2" x14ac:dyDescent="0.45">
      <c r="A3005" s="2" t="s">
        <v>4885</v>
      </c>
      <c r="B3005">
        <v>-13571117</v>
      </c>
    </row>
    <row r="3006" spans="1:2" x14ac:dyDescent="0.45">
      <c r="A3006" s="2" t="s">
        <v>4663</v>
      </c>
      <c r="B3006">
        <v>-13579681</v>
      </c>
    </row>
    <row r="3007" spans="1:2" x14ac:dyDescent="0.45">
      <c r="A3007" s="2" t="s">
        <v>4786</v>
      </c>
      <c r="B3007">
        <v>-13585465</v>
      </c>
    </row>
    <row r="3008" spans="1:2" x14ac:dyDescent="0.45">
      <c r="A3008" s="2" t="s">
        <v>2666</v>
      </c>
      <c r="B3008">
        <v>-13594629</v>
      </c>
    </row>
    <row r="3009" spans="1:2" x14ac:dyDescent="0.45">
      <c r="A3009" s="2" t="s">
        <v>3696</v>
      </c>
      <c r="B3009">
        <v>-13595247</v>
      </c>
    </row>
    <row r="3010" spans="1:2" x14ac:dyDescent="0.45">
      <c r="A3010" s="2" t="s">
        <v>4912</v>
      </c>
      <c r="B3010">
        <v>-13642958</v>
      </c>
    </row>
    <row r="3011" spans="1:2" x14ac:dyDescent="0.45">
      <c r="A3011" s="2" t="s">
        <v>5015</v>
      </c>
      <c r="B3011">
        <v>-13705360</v>
      </c>
    </row>
    <row r="3012" spans="1:2" x14ac:dyDescent="0.45">
      <c r="A3012" s="2" t="s">
        <v>4287</v>
      </c>
      <c r="B3012">
        <v>-13723190</v>
      </c>
    </row>
    <row r="3013" spans="1:2" x14ac:dyDescent="0.45">
      <c r="A3013" s="2" t="s">
        <v>4766</v>
      </c>
      <c r="B3013">
        <v>-13749680</v>
      </c>
    </row>
    <row r="3014" spans="1:2" x14ac:dyDescent="0.45">
      <c r="A3014" s="2" t="s">
        <v>4251</v>
      </c>
      <c r="B3014">
        <v>-13751523</v>
      </c>
    </row>
    <row r="3015" spans="1:2" x14ac:dyDescent="0.45">
      <c r="A3015" s="2" t="s">
        <v>4293</v>
      </c>
      <c r="B3015">
        <v>-13811358</v>
      </c>
    </row>
    <row r="3016" spans="1:2" x14ac:dyDescent="0.45">
      <c r="A3016" s="2" t="s">
        <v>3968</v>
      </c>
      <c r="B3016">
        <v>-13870652</v>
      </c>
    </row>
    <row r="3017" spans="1:2" x14ac:dyDescent="0.45">
      <c r="A3017" s="2" t="s">
        <v>5079</v>
      </c>
      <c r="B3017">
        <v>-13884496</v>
      </c>
    </row>
    <row r="3018" spans="1:2" x14ac:dyDescent="0.45">
      <c r="A3018" s="2" t="s">
        <v>4387</v>
      </c>
      <c r="B3018">
        <v>-13900000</v>
      </c>
    </row>
    <row r="3019" spans="1:2" x14ac:dyDescent="0.45">
      <c r="A3019" s="2" t="s">
        <v>2641</v>
      </c>
      <c r="B3019">
        <v>-13912817</v>
      </c>
    </row>
    <row r="3020" spans="1:2" x14ac:dyDescent="0.45">
      <c r="A3020" s="2" t="s">
        <v>5078</v>
      </c>
      <c r="B3020">
        <v>-13924922</v>
      </c>
    </row>
    <row r="3021" spans="1:2" x14ac:dyDescent="0.45">
      <c r="A3021" s="2" t="s">
        <v>5040</v>
      </c>
      <c r="B3021">
        <v>-13936740</v>
      </c>
    </row>
    <row r="3022" spans="1:2" x14ac:dyDescent="0.45">
      <c r="A3022" s="2" t="s">
        <v>5070</v>
      </c>
      <c r="B3022">
        <v>-13953505</v>
      </c>
    </row>
    <row r="3023" spans="1:2" x14ac:dyDescent="0.45">
      <c r="A3023" s="2" t="s">
        <v>3822</v>
      </c>
      <c r="B3023">
        <v>-13955468</v>
      </c>
    </row>
    <row r="3024" spans="1:2" x14ac:dyDescent="0.45">
      <c r="A3024" s="2" t="s">
        <v>5028</v>
      </c>
      <c r="B3024">
        <v>-13960131</v>
      </c>
    </row>
    <row r="3025" spans="1:2" x14ac:dyDescent="0.45">
      <c r="A3025" s="2" t="s">
        <v>4386</v>
      </c>
      <c r="B3025">
        <v>-13991568</v>
      </c>
    </row>
    <row r="3026" spans="1:2" x14ac:dyDescent="0.45">
      <c r="A3026" s="2" t="s">
        <v>4664</v>
      </c>
      <c r="B3026">
        <v>-13997244</v>
      </c>
    </row>
    <row r="3027" spans="1:2" x14ac:dyDescent="0.45">
      <c r="A3027" s="2" t="s">
        <v>3295</v>
      </c>
      <c r="B3027">
        <v>-14003282</v>
      </c>
    </row>
    <row r="3028" spans="1:2" x14ac:dyDescent="0.45">
      <c r="A3028" s="2" t="s">
        <v>4881</v>
      </c>
      <c r="B3028">
        <v>-14015257</v>
      </c>
    </row>
    <row r="3029" spans="1:2" x14ac:dyDescent="0.45">
      <c r="A3029" s="2" t="s">
        <v>3248</v>
      </c>
      <c r="B3029">
        <v>-14024817</v>
      </c>
    </row>
    <row r="3030" spans="1:2" x14ac:dyDescent="0.45">
      <c r="A3030" s="2" t="s">
        <v>3022</v>
      </c>
      <c r="B3030">
        <v>-14051289</v>
      </c>
    </row>
    <row r="3031" spans="1:2" x14ac:dyDescent="0.45">
      <c r="A3031" s="2" t="s">
        <v>3136</v>
      </c>
      <c r="B3031">
        <v>-14057170</v>
      </c>
    </row>
    <row r="3032" spans="1:2" x14ac:dyDescent="0.45">
      <c r="A3032" s="2" t="s">
        <v>5030</v>
      </c>
      <c r="B3032">
        <v>-14072893</v>
      </c>
    </row>
    <row r="3033" spans="1:2" x14ac:dyDescent="0.45">
      <c r="A3033" s="2" t="s">
        <v>4390</v>
      </c>
      <c r="B3033">
        <v>-14088250</v>
      </c>
    </row>
    <row r="3034" spans="1:2" x14ac:dyDescent="0.45">
      <c r="A3034" s="2" t="s">
        <v>5037</v>
      </c>
      <c r="B3034">
        <v>-14125795</v>
      </c>
    </row>
    <row r="3035" spans="1:2" x14ac:dyDescent="0.45">
      <c r="A3035" s="2" t="s">
        <v>4043</v>
      </c>
      <c r="B3035">
        <v>-14168495</v>
      </c>
    </row>
    <row r="3036" spans="1:2" x14ac:dyDescent="0.45">
      <c r="A3036" s="2" t="s">
        <v>4544</v>
      </c>
      <c r="B3036">
        <v>-14169043</v>
      </c>
    </row>
    <row r="3037" spans="1:2" x14ac:dyDescent="0.45">
      <c r="A3037" s="2" t="s">
        <v>2943</v>
      </c>
      <c r="B3037">
        <v>-14182006</v>
      </c>
    </row>
    <row r="3038" spans="1:2" x14ac:dyDescent="0.45">
      <c r="A3038" s="2" t="s">
        <v>4036</v>
      </c>
      <c r="B3038">
        <v>-14202684</v>
      </c>
    </row>
    <row r="3039" spans="1:2" x14ac:dyDescent="0.45">
      <c r="A3039" s="2" t="s">
        <v>4389</v>
      </c>
      <c r="B3039">
        <v>-14230040</v>
      </c>
    </row>
    <row r="3040" spans="1:2" x14ac:dyDescent="0.45">
      <c r="A3040" s="2" t="s">
        <v>4740</v>
      </c>
      <c r="B3040">
        <v>-14247275</v>
      </c>
    </row>
    <row r="3041" spans="1:2" x14ac:dyDescent="0.45">
      <c r="A3041" s="2" t="s">
        <v>4668</v>
      </c>
      <c r="B3041">
        <v>-14250866</v>
      </c>
    </row>
    <row r="3042" spans="1:2" x14ac:dyDescent="0.45">
      <c r="A3042" s="2" t="s">
        <v>4391</v>
      </c>
      <c r="B3042">
        <v>-14280633</v>
      </c>
    </row>
    <row r="3043" spans="1:2" x14ac:dyDescent="0.45">
      <c r="A3043" s="2" t="s">
        <v>4142</v>
      </c>
      <c r="B3043">
        <v>-14290615</v>
      </c>
    </row>
    <row r="3044" spans="1:2" x14ac:dyDescent="0.45">
      <c r="A3044" s="2" t="s">
        <v>4787</v>
      </c>
      <c r="B3044">
        <v>-14292206</v>
      </c>
    </row>
    <row r="3045" spans="1:2" x14ac:dyDescent="0.45">
      <c r="A3045" s="2" t="s">
        <v>4690</v>
      </c>
      <c r="B3045">
        <v>-14298357</v>
      </c>
    </row>
    <row r="3046" spans="1:2" x14ac:dyDescent="0.45">
      <c r="A3046" s="2" t="s">
        <v>3994</v>
      </c>
      <c r="B3046">
        <v>-14306109</v>
      </c>
    </row>
    <row r="3047" spans="1:2" x14ac:dyDescent="0.45">
      <c r="A3047" s="2" t="s">
        <v>4880</v>
      </c>
      <c r="B3047">
        <v>-14313571</v>
      </c>
    </row>
    <row r="3048" spans="1:2" x14ac:dyDescent="0.45">
      <c r="A3048" s="2" t="s">
        <v>4899</v>
      </c>
      <c r="B3048">
        <v>-14318803</v>
      </c>
    </row>
    <row r="3049" spans="1:2" x14ac:dyDescent="0.45">
      <c r="A3049" s="2" t="s">
        <v>4882</v>
      </c>
      <c r="B3049">
        <v>-14333738</v>
      </c>
    </row>
    <row r="3050" spans="1:2" x14ac:dyDescent="0.45">
      <c r="A3050" s="2" t="s">
        <v>2846</v>
      </c>
      <c r="B3050">
        <v>-14353446</v>
      </c>
    </row>
    <row r="3051" spans="1:2" x14ac:dyDescent="0.45">
      <c r="A3051" s="2" t="s">
        <v>4447</v>
      </c>
      <c r="B3051">
        <v>-14360758</v>
      </c>
    </row>
    <row r="3052" spans="1:2" x14ac:dyDescent="0.45">
      <c r="A3052" s="2" t="s">
        <v>5016</v>
      </c>
      <c r="B3052">
        <v>-14386444</v>
      </c>
    </row>
    <row r="3053" spans="1:2" x14ac:dyDescent="0.45">
      <c r="A3053" s="2" t="s">
        <v>4892</v>
      </c>
      <c r="B3053">
        <v>-14491311</v>
      </c>
    </row>
    <row r="3054" spans="1:2" x14ac:dyDescent="0.45">
      <c r="A3054" s="2" t="s">
        <v>3841</v>
      </c>
      <c r="B3054">
        <v>-14549025</v>
      </c>
    </row>
    <row r="3055" spans="1:2" x14ac:dyDescent="0.45">
      <c r="A3055" s="2" t="s">
        <v>3967</v>
      </c>
      <c r="B3055">
        <v>-14577793</v>
      </c>
    </row>
    <row r="3056" spans="1:2" x14ac:dyDescent="0.45">
      <c r="A3056" s="2" t="s">
        <v>5029</v>
      </c>
      <c r="B3056">
        <v>-14600121</v>
      </c>
    </row>
    <row r="3057" spans="1:2" x14ac:dyDescent="0.45">
      <c r="A3057" s="2" t="s">
        <v>2714</v>
      </c>
      <c r="B3057">
        <v>-14618493</v>
      </c>
    </row>
    <row r="3058" spans="1:2" x14ac:dyDescent="0.45">
      <c r="A3058" s="2" t="s">
        <v>5017</v>
      </c>
      <c r="B3058">
        <v>-14646257</v>
      </c>
    </row>
    <row r="3059" spans="1:2" x14ac:dyDescent="0.45">
      <c r="A3059" s="2" t="s">
        <v>3793</v>
      </c>
      <c r="B3059">
        <v>-14664065</v>
      </c>
    </row>
    <row r="3060" spans="1:2" x14ac:dyDescent="0.45">
      <c r="A3060" s="2" t="s">
        <v>4691</v>
      </c>
      <c r="B3060">
        <v>-14666342</v>
      </c>
    </row>
    <row r="3061" spans="1:2" x14ac:dyDescent="0.45">
      <c r="A3061" s="2" t="s">
        <v>4394</v>
      </c>
      <c r="B3061">
        <v>-14675559</v>
      </c>
    </row>
    <row r="3062" spans="1:2" x14ac:dyDescent="0.45">
      <c r="A3062" s="2" t="s">
        <v>4835</v>
      </c>
      <c r="B3062">
        <v>-14684317</v>
      </c>
    </row>
    <row r="3063" spans="1:2" x14ac:dyDescent="0.45">
      <c r="A3063" s="2" t="s">
        <v>3934</v>
      </c>
      <c r="B3063">
        <v>-14724554</v>
      </c>
    </row>
    <row r="3064" spans="1:2" x14ac:dyDescent="0.45">
      <c r="A3064" s="2" t="s">
        <v>4666</v>
      </c>
      <c r="B3064">
        <v>-14794657</v>
      </c>
    </row>
    <row r="3065" spans="1:2" x14ac:dyDescent="0.45">
      <c r="A3065" s="2" t="s">
        <v>4788</v>
      </c>
      <c r="B3065">
        <v>-14796956</v>
      </c>
    </row>
    <row r="3066" spans="1:2" x14ac:dyDescent="0.45">
      <c r="A3066" s="2" t="s">
        <v>5024</v>
      </c>
      <c r="B3066">
        <v>-14816912</v>
      </c>
    </row>
    <row r="3067" spans="1:2" x14ac:dyDescent="0.45">
      <c r="A3067" s="2" t="s">
        <v>3768</v>
      </c>
      <c r="B3067">
        <v>-14821835</v>
      </c>
    </row>
    <row r="3068" spans="1:2" x14ac:dyDescent="0.45">
      <c r="A3068" s="2" t="s">
        <v>3514</v>
      </c>
      <c r="B3068">
        <v>-14831605</v>
      </c>
    </row>
    <row r="3069" spans="1:2" x14ac:dyDescent="0.45">
      <c r="A3069" s="2" t="s">
        <v>4182</v>
      </c>
      <c r="B3069">
        <v>-14843800</v>
      </c>
    </row>
    <row r="3070" spans="1:2" x14ac:dyDescent="0.45">
      <c r="A3070" s="2" t="s">
        <v>4665</v>
      </c>
      <c r="B3070">
        <v>-14867345</v>
      </c>
    </row>
    <row r="3071" spans="1:2" x14ac:dyDescent="0.45">
      <c r="A3071" s="2" t="s">
        <v>3769</v>
      </c>
      <c r="B3071">
        <v>-14882502</v>
      </c>
    </row>
    <row r="3072" spans="1:2" x14ac:dyDescent="0.45">
      <c r="A3072" s="2" t="s">
        <v>4392</v>
      </c>
      <c r="B3072">
        <v>-14885685</v>
      </c>
    </row>
    <row r="3073" spans="1:2" x14ac:dyDescent="0.45">
      <c r="A3073" s="2" t="s">
        <v>2652</v>
      </c>
      <c r="B3073">
        <v>-14888185</v>
      </c>
    </row>
    <row r="3074" spans="1:2" x14ac:dyDescent="0.45">
      <c r="A3074" s="2" t="s">
        <v>5018</v>
      </c>
      <c r="B3074">
        <v>-14926452</v>
      </c>
    </row>
    <row r="3075" spans="1:2" x14ac:dyDescent="0.45">
      <c r="A3075" s="2" t="s">
        <v>4393</v>
      </c>
      <c r="B3075">
        <v>-14930000</v>
      </c>
    </row>
    <row r="3076" spans="1:2" x14ac:dyDescent="0.45">
      <c r="A3076" s="2" t="s">
        <v>3440</v>
      </c>
      <c r="B3076">
        <v>-14964155</v>
      </c>
    </row>
    <row r="3077" spans="1:2" x14ac:dyDescent="0.45">
      <c r="A3077" s="2" t="s">
        <v>5019</v>
      </c>
      <c r="B3077">
        <v>-14971130</v>
      </c>
    </row>
    <row r="3078" spans="1:2" x14ac:dyDescent="0.45">
      <c r="A3078" s="2" t="s">
        <v>4923</v>
      </c>
      <c r="B3078">
        <v>-14976909</v>
      </c>
    </row>
    <row r="3079" spans="1:2" x14ac:dyDescent="0.45">
      <c r="A3079" s="2" t="s">
        <v>5020</v>
      </c>
      <c r="B3079">
        <v>-14979620</v>
      </c>
    </row>
    <row r="3080" spans="1:2" x14ac:dyDescent="0.45">
      <c r="A3080" s="2" t="s">
        <v>4667</v>
      </c>
      <c r="B3080">
        <v>-14994117</v>
      </c>
    </row>
    <row r="3081" spans="1:2" x14ac:dyDescent="0.45">
      <c r="A3081" s="2" t="s">
        <v>4836</v>
      </c>
      <c r="B3081">
        <v>-15000000</v>
      </c>
    </row>
    <row r="3082" spans="1:2" x14ac:dyDescent="0.45">
      <c r="A3082" s="2" t="s">
        <v>4143</v>
      </c>
      <c r="B3082">
        <v>-15111972</v>
      </c>
    </row>
    <row r="3083" spans="1:2" x14ac:dyDescent="0.45">
      <c r="A3083" s="2" t="s">
        <v>3446</v>
      </c>
      <c r="B3083">
        <v>-15116461</v>
      </c>
    </row>
    <row r="3084" spans="1:2" x14ac:dyDescent="0.45">
      <c r="A3084" s="2" t="s">
        <v>4521</v>
      </c>
      <c r="B3084">
        <v>-15147856</v>
      </c>
    </row>
    <row r="3085" spans="1:2" x14ac:dyDescent="0.45">
      <c r="A3085" s="2" t="s">
        <v>4901</v>
      </c>
      <c r="B3085">
        <v>-15182960</v>
      </c>
    </row>
    <row r="3086" spans="1:2" x14ac:dyDescent="0.45">
      <c r="A3086" s="2" t="s">
        <v>4902</v>
      </c>
      <c r="B3086">
        <v>-15186564</v>
      </c>
    </row>
    <row r="3087" spans="1:2" x14ac:dyDescent="0.45">
      <c r="A3087" s="2" t="s">
        <v>4903</v>
      </c>
      <c r="B3087">
        <v>-15218475</v>
      </c>
    </row>
    <row r="3088" spans="1:2" x14ac:dyDescent="0.45">
      <c r="A3088" s="2" t="s">
        <v>3823</v>
      </c>
      <c r="B3088">
        <v>-15229136</v>
      </c>
    </row>
    <row r="3089" spans="1:2" x14ac:dyDescent="0.45">
      <c r="A3089" s="2" t="s">
        <v>3169</v>
      </c>
      <c r="B3089">
        <v>-15278000</v>
      </c>
    </row>
    <row r="3090" spans="1:2" x14ac:dyDescent="0.45">
      <c r="A3090" s="2" t="s">
        <v>3932</v>
      </c>
      <c r="B3090">
        <v>-15307392</v>
      </c>
    </row>
    <row r="3091" spans="1:2" x14ac:dyDescent="0.45">
      <c r="A3091" s="2" t="s">
        <v>4856</v>
      </c>
      <c r="B3091">
        <v>-15365723</v>
      </c>
    </row>
    <row r="3092" spans="1:2" x14ac:dyDescent="0.45">
      <c r="A3092" s="2" t="s">
        <v>4837</v>
      </c>
      <c r="B3092">
        <v>-15430082</v>
      </c>
    </row>
    <row r="3093" spans="1:2" x14ac:dyDescent="0.45">
      <c r="A3093" s="2" t="s">
        <v>2711</v>
      </c>
      <c r="B3093">
        <v>-15481610</v>
      </c>
    </row>
    <row r="3094" spans="1:2" x14ac:dyDescent="0.45">
      <c r="A3094" s="2" t="s">
        <v>3930</v>
      </c>
      <c r="B3094">
        <v>-15552522</v>
      </c>
    </row>
    <row r="3095" spans="1:2" x14ac:dyDescent="0.45">
      <c r="A3095" s="2" t="s">
        <v>3406</v>
      </c>
      <c r="B3095">
        <v>-15559345</v>
      </c>
    </row>
    <row r="3096" spans="1:2" x14ac:dyDescent="0.45">
      <c r="A3096" s="2" t="s">
        <v>4477</v>
      </c>
      <c r="B3096">
        <v>-15565274</v>
      </c>
    </row>
    <row r="3097" spans="1:2" x14ac:dyDescent="0.45">
      <c r="A3097" s="2" t="s">
        <v>4446</v>
      </c>
      <c r="B3097">
        <v>-15572796</v>
      </c>
    </row>
    <row r="3098" spans="1:2" x14ac:dyDescent="0.45">
      <c r="A3098" s="2" t="s">
        <v>3439</v>
      </c>
      <c r="B3098">
        <v>-15614237</v>
      </c>
    </row>
    <row r="3099" spans="1:2" x14ac:dyDescent="0.45">
      <c r="A3099" s="2" t="s">
        <v>4016</v>
      </c>
      <c r="B3099">
        <v>-15622726</v>
      </c>
    </row>
    <row r="3100" spans="1:2" x14ac:dyDescent="0.45">
      <c r="A3100" s="2" t="s">
        <v>3770</v>
      </c>
      <c r="B3100">
        <v>-15667676</v>
      </c>
    </row>
    <row r="3101" spans="1:2" x14ac:dyDescent="0.45">
      <c r="A3101" s="2" t="s">
        <v>4894</v>
      </c>
      <c r="B3101">
        <v>-15682875</v>
      </c>
    </row>
    <row r="3102" spans="1:2" x14ac:dyDescent="0.45">
      <c r="A3102" s="2" t="s">
        <v>3933</v>
      </c>
      <c r="B3102">
        <v>-15705099</v>
      </c>
    </row>
    <row r="3103" spans="1:2" x14ac:dyDescent="0.45">
      <c r="A3103" s="2" t="s">
        <v>4669</v>
      </c>
      <c r="B3103">
        <v>-15765960</v>
      </c>
    </row>
    <row r="3104" spans="1:2" x14ac:dyDescent="0.45">
      <c r="A3104" s="2" t="s">
        <v>4144</v>
      </c>
      <c r="B3104">
        <v>-15791616</v>
      </c>
    </row>
    <row r="3105" spans="1:2" x14ac:dyDescent="0.45">
      <c r="A3105" s="2" t="s">
        <v>4061</v>
      </c>
      <c r="B3105">
        <v>-15981636</v>
      </c>
    </row>
    <row r="3106" spans="1:2" x14ac:dyDescent="0.45">
      <c r="A3106" s="2" t="s">
        <v>4884</v>
      </c>
      <c r="B3106">
        <v>-15997036</v>
      </c>
    </row>
    <row r="3107" spans="1:2" x14ac:dyDescent="0.45">
      <c r="A3107" s="2" t="s">
        <v>4700</v>
      </c>
      <c r="B3107">
        <v>-15997045</v>
      </c>
    </row>
    <row r="3108" spans="1:2" x14ac:dyDescent="0.45">
      <c r="A3108" s="2" t="s">
        <v>4670</v>
      </c>
      <c r="B3108">
        <v>-15998879</v>
      </c>
    </row>
    <row r="3109" spans="1:2" x14ac:dyDescent="0.45">
      <c r="A3109" s="2" t="s">
        <v>3846</v>
      </c>
      <c r="B3109">
        <v>-16008503</v>
      </c>
    </row>
    <row r="3110" spans="1:2" x14ac:dyDescent="0.45">
      <c r="A3110" s="2" t="s">
        <v>4511</v>
      </c>
      <c r="B3110">
        <v>-16025347</v>
      </c>
    </row>
    <row r="3111" spans="1:2" x14ac:dyDescent="0.45">
      <c r="A3111" s="2" t="s">
        <v>4481</v>
      </c>
      <c r="B3111">
        <v>-16076109</v>
      </c>
    </row>
    <row r="3112" spans="1:2" x14ac:dyDescent="0.45">
      <c r="A3112" s="2" t="s">
        <v>2989</v>
      </c>
      <c r="B3112">
        <v>-16137932</v>
      </c>
    </row>
    <row r="3113" spans="1:2" x14ac:dyDescent="0.45">
      <c r="A3113" s="2" t="s">
        <v>4671</v>
      </c>
      <c r="B3113">
        <v>-16250939</v>
      </c>
    </row>
    <row r="3114" spans="1:2" x14ac:dyDescent="0.45">
      <c r="A3114" s="2" t="s">
        <v>3515</v>
      </c>
      <c r="B3114">
        <v>-16356539</v>
      </c>
    </row>
    <row r="3115" spans="1:2" x14ac:dyDescent="0.45">
      <c r="A3115" s="2" t="s">
        <v>4421</v>
      </c>
      <c r="B3115">
        <v>-16400000</v>
      </c>
    </row>
    <row r="3116" spans="1:2" x14ac:dyDescent="0.45">
      <c r="A3116" s="2" t="s">
        <v>3971</v>
      </c>
      <c r="B3116">
        <v>-16406844</v>
      </c>
    </row>
    <row r="3117" spans="1:2" x14ac:dyDescent="0.45">
      <c r="A3117" s="2" t="s">
        <v>3395</v>
      </c>
      <c r="B3117">
        <v>-16446167</v>
      </c>
    </row>
    <row r="3118" spans="1:2" x14ac:dyDescent="0.45">
      <c r="A3118" s="2" t="s">
        <v>4672</v>
      </c>
      <c r="B3118">
        <v>-16480373</v>
      </c>
    </row>
    <row r="3119" spans="1:2" x14ac:dyDescent="0.45">
      <c r="A3119" s="2" t="s">
        <v>3547</v>
      </c>
      <c r="B3119">
        <v>-16577194</v>
      </c>
    </row>
    <row r="3120" spans="1:2" x14ac:dyDescent="0.45">
      <c r="A3120" s="2" t="s">
        <v>4847</v>
      </c>
      <c r="B3120">
        <v>-16579086</v>
      </c>
    </row>
    <row r="3121" spans="1:2" x14ac:dyDescent="0.45">
      <c r="A3121" s="2" t="s">
        <v>4535</v>
      </c>
      <c r="B3121">
        <v>-16601608</v>
      </c>
    </row>
    <row r="3122" spans="1:2" x14ac:dyDescent="0.45">
      <c r="A3122" s="2" t="s">
        <v>3174</v>
      </c>
      <c r="B3122">
        <v>-16603219</v>
      </c>
    </row>
    <row r="3123" spans="1:2" x14ac:dyDescent="0.45">
      <c r="A3123" s="2" t="s">
        <v>2704</v>
      </c>
      <c r="B3123">
        <v>-16617691</v>
      </c>
    </row>
    <row r="3124" spans="1:2" x14ac:dyDescent="0.45">
      <c r="A3124" s="2" t="s">
        <v>2694</v>
      </c>
      <c r="B3124">
        <v>-16624154</v>
      </c>
    </row>
    <row r="3125" spans="1:2" x14ac:dyDescent="0.45">
      <c r="A3125" s="2" t="s">
        <v>3296</v>
      </c>
      <c r="B3125">
        <v>-16662721</v>
      </c>
    </row>
    <row r="3126" spans="1:2" x14ac:dyDescent="0.45">
      <c r="A3126" s="2" t="s">
        <v>3969</v>
      </c>
      <c r="B3126">
        <v>-16675758</v>
      </c>
    </row>
    <row r="3127" spans="1:2" x14ac:dyDescent="0.45">
      <c r="A3127" s="2" t="s">
        <v>3941</v>
      </c>
      <c r="B3127">
        <v>-16682849</v>
      </c>
    </row>
    <row r="3128" spans="1:2" x14ac:dyDescent="0.45">
      <c r="A3128" s="2" t="s">
        <v>3936</v>
      </c>
      <c r="B3128">
        <v>-16693834</v>
      </c>
    </row>
    <row r="3129" spans="1:2" x14ac:dyDescent="0.45">
      <c r="A3129" s="2" t="s">
        <v>4250</v>
      </c>
      <c r="B3129">
        <v>-16702103</v>
      </c>
    </row>
    <row r="3130" spans="1:2" x14ac:dyDescent="0.45">
      <c r="A3130" s="2" t="s">
        <v>4839</v>
      </c>
      <c r="B3130">
        <v>-16726580</v>
      </c>
    </row>
    <row r="3131" spans="1:2" x14ac:dyDescent="0.45">
      <c r="A3131" s="2" t="s">
        <v>4463</v>
      </c>
      <c r="B3131">
        <v>-16855194</v>
      </c>
    </row>
    <row r="3132" spans="1:2" x14ac:dyDescent="0.45">
      <c r="A3132" s="2" t="s">
        <v>4727</v>
      </c>
      <c r="B3132">
        <v>-16880006</v>
      </c>
    </row>
    <row r="3133" spans="1:2" x14ac:dyDescent="0.45">
      <c r="A3133" s="2" t="s">
        <v>3300</v>
      </c>
      <c r="B3133">
        <v>-16880121</v>
      </c>
    </row>
    <row r="3134" spans="1:2" x14ac:dyDescent="0.45">
      <c r="A3134" s="2" t="s">
        <v>4838</v>
      </c>
      <c r="B3134">
        <v>-16893131</v>
      </c>
    </row>
    <row r="3135" spans="1:2" x14ac:dyDescent="0.45">
      <c r="A3135" s="2" t="s">
        <v>3294</v>
      </c>
      <c r="B3135">
        <v>-16939434</v>
      </c>
    </row>
    <row r="3136" spans="1:2" x14ac:dyDescent="0.45">
      <c r="A3136" s="2" t="s">
        <v>4231</v>
      </c>
      <c r="B3136">
        <v>-16969037</v>
      </c>
    </row>
    <row r="3137" spans="1:2" x14ac:dyDescent="0.45">
      <c r="A3137" s="2" t="s">
        <v>4180</v>
      </c>
      <c r="B3137">
        <v>-17012353</v>
      </c>
    </row>
    <row r="3138" spans="1:2" x14ac:dyDescent="0.45">
      <c r="A3138" s="2" t="s">
        <v>4224</v>
      </c>
      <c r="B3138">
        <v>-17092709</v>
      </c>
    </row>
    <row r="3139" spans="1:2" x14ac:dyDescent="0.45">
      <c r="A3139" s="2" t="s">
        <v>4145</v>
      </c>
      <c r="B3139">
        <v>-17168879</v>
      </c>
    </row>
    <row r="3140" spans="1:2" x14ac:dyDescent="0.45">
      <c r="A3140" s="2" t="s">
        <v>4798</v>
      </c>
      <c r="B3140">
        <v>-17174509</v>
      </c>
    </row>
    <row r="3141" spans="1:2" x14ac:dyDescent="0.45">
      <c r="A3141" s="2" t="s">
        <v>4040</v>
      </c>
      <c r="B3141">
        <v>-17231467</v>
      </c>
    </row>
    <row r="3142" spans="1:2" x14ac:dyDescent="0.45">
      <c r="A3142" s="2" t="s">
        <v>3516</v>
      </c>
      <c r="B3142">
        <v>-17258404</v>
      </c>
    </row>
    <row r="3143" spans="1:2" x14ac:dyDescent="0.45">
      <c r="A3143" s="2" t="s">
        <v>3772</v>
      </c>
      <c r="B3143">
        <v>-17282242</v>
      </c>
    </row>
    <row r="3144" spans="1:2" x14ac:dyDescent="0.45">
      <c r="A3144" s="2" t="s">
        <v>4147</v>
      </c>
      <c r="B3144">
        <v>-17287907</v>
      </c>
    </row>
    <row r="3145" spans="1:2" x14ac:dyDescent="0.45">
      <c r="A3145" s="2" t="s">
        <v>4790</v>
      </c>
      <c r="B3145">
        <v>-17323302</v>
      </c>
    </row>
    <row r="3146" spans="1:2" x14ac:dyDescent="0.45">
      <c r="A3146" s="2" t="s">
        <v>3434</v>
      </c>
      <c r="B3146">
        <v>-17363557</v>
      </c>
    </row>
    <row r="3147" spans="1:2" x14ac:dyDescent="0.45">
      <c r="A3147" s="2" t="s">
        <v>3937</v>
      </c>
      <c r="B3147">
        <v>-17390018</v>
      </c>
    </row>
    <row r="3148" spans="1:2" x14ac:dyDescent="0.45">
      <c r="A3148" s="2" t="s">
        <v>3366</v>
      </c>
      <c r="B3148">
        <v>-17399565</v>
      </c>
    </row>
    <row r="3149" spans="1:2" x14ac:dyDescent="0.45">
      <c r="A3149" s="2" t="s">
        <v>3938</v>
      </c>
      <c r="B3149">
        <v>-17403744</v>
      </c>
    </row>
    <row r="3150" spans="1:2" x14ac:dyDescent="0.45">
      <c r="A3150" s="2" t="s">
        <v>3441</v>
      </c>
      <c r="B3150">
        <v>-17419365</v>
      </c>
    </row>
    <row r="3151" spans="1:2" x14ac:dyDescent="0.45">
      <c r="A3151" s="2" t="s">
        <v>3553</v>
      </c>
      <c r="B3151">
        <v>-17430732</v>
      </c>
    </row>
    <row r="3152" spans="1:2" x14ac:dyDescent="0.45">
      <c r="A3152" s="2" t="s">
        <v>3135</v>
      </c>
      <c r="B3152">
        <v>-17525384</v>
      </c>
    </row>
    <row r="3153" spans="1:2" x14ac:dyDescent="0.45">
      <c r="A3153" s="2" t="s">
        <v>3668</v>
      </c>
      <c r="B3153">
        <v>-17624564</v>
      </c>
    </row>
    <row r="3154" spans="1:2" x14ac:dyDescent="0.45">
      <c r="A3154" s="2" t="s">
        <v>4673</v>
      </c>
      <c r="B3154">
        <v>-17646272</v>
      </c>
    </row>
    <row r="3155" spans="1:2" x14ac:dyDescent="0.45">
      <c r="A3155" s="2" t="s">
        <v>4695</v>
      </c>
      <c r="B3155">
        <v>-17680813</v>
      </c>
    </row>
    <row r="3156" spans="1:2" x14ac:dyDescent="0.45">
      <c r="A3156" s="2" t="s">
        <v>4728</v>
      </c>
      <c r="B3156">
        <v>-17707473</v>
      </c>
    </row>
    <row r="3157" spans="1:2" x14ac:dyDescent="0.45">
      <c r="A3157" s="2" t="s">
        <v>2784</v>
      </c>
      <c r="B3157">
        <v>-17714996</v>
      </c>
    </row>
    <row r="3158" spans="1:2" x14ac:dyDescent="0.45">
      <c r="A3158" s="2" t="s">
        <v>4527</v>
      </c>
      <c r="B3158">
        <v>-17726628</v>
      </c>
    </row>
    <row r="3159" spans="1:2" x14ac:dyDescent="0.45">
      <c r="A3159" s="2" t="s">
        <v>4675</v>
      </c>
      <c r="B3159">
        <v>-17754000</v>
      </c>
    </row>
    <row r="3160" spans="1:2" x14ac:dyDescent="0.45">
      <c r="A3160" s="2" t="s">
        <v>4236</v>
      </c>
      <c r="B3160">
        <v>-17835684</v>
      </c>
    </row>
    <row r="3161" spans="1:2" x14ac:dyDescent="0.45">
      <c r="A3161" s="2" t="s">
        <v>4395</v>
      </c>
      <c r="B3161">
        <v>-17843067</v>
      </c>
    </row>
    <row r="3162" spans="1:2" x14ac:dyDescent="0.45">
      <c r="A3162" s="2" t="s">
        <v>4741</v>
      </c>
      <c r="B3162">
        <v>-17872563</v>
      </c>
    </row>
    <row r="3163" spans="1:2" x14ac:dyDescent="0.45">
      <c r="A3163" s="2" t="s">
        <v>4548</v>
      </c>
      <c r="B3163">
        <v>-17918075</v>
      </c>
    </row>
    <row r="3164" spans="1:2" x14ac:dyDescent="0.45">
      <c r="A3164" s="2" t="s">
        <v>4764</v>
      </c>
      <c r="B3164">
        <v>-17954750</v>
      </c>
    </row>
    <row r="3165" spans="1:2" x14ac:dyDescent="0.45">
      <c r="A3165" s="2" t="s">
        <v>4674</v>
      </c>
      <c r="B3165">
        <v>-18000000</v>
      </c>
    </row>
    <row r="3166" spans="1:2" x14ac:dyDescent="0.45">
      <c r="A3166" s="2" t="s">
        <v>3978</v>
      </c>
      <c r="B3166">
        <v>-18011004</v>
      </c>
    </row>
    <row r="3167" spans="1:2" x14ac:dyDescent="0.45">
      <c r="A3167" s="2" t="s">
        <v>2970</v>
      </c>
      <c r="B3167">
        <v>-18058441</v>
      </c>
    </row>
    <row r="3168" spans="1:2" x14ac:dyDescent="0.45">
      <c r="A3168" s="2" t="s">
        <v>4149</v>
      </c>
      <c r="B3168">
        <v>-18100000</v>
      </c>
    </row>
    <row r="3169" spans="1:2" x14ac:dyDescent="0.45">
      <c r="A3169" s="2" t="s">
        <v>3517</v>
      </c>
      <c r="B3169">
        <v>-18125131</v>
      </c>
    </row>
    <row r="3170" spans="1:2" x14ac:dyDescent="0.45">
      <c r="A3170" s="2" t="s">
        <v>3569</v>
      </c>
      <c r="B3170">
        <v>-18218547</v>
      </c>
    </row>
    <row r="3171" spans="1:2" x14ac:dyDescent="0.45">
      <c r="A3171" s="2" t="s">
        <v>4032</v>
      </c>
      <c r="B3171">
        <v>-18236870</v>
      </c>
    </row>
    <row r="3172" spans="1:2" x14ac:dyDescent="0.45">
      <c r="A3172" s="2" t="s">
        <v>4252</v>
      </c>
      <c r="B3172">
        <v>-18287436</v>
      </c>
    </row>
    <row r="3173" spans="1:2" x14ac:dyDescent="0.45">
      <c r="A3173" s="2" t="s">
        <v>4559</v>
      </c>
      <c r="B3173">
        <v>-18302044</v>
      </c>
    </row>
    <row r="3174" spans="1:2" x14ac:dyDescent="0.45">
      <c r="A3174" s="2" t="s">
        <v>4485</v>
      </c>
      <c r="B3174">
        <v>-18309470</v>
      </c>
    </row>
    <row r="3175" spans="1:2" x14ac:dyDescent="0.45">
      <c r="A3175" s="2" t="s">
        <v>4676</v>
      </c>
      <c r="B3175">
        <v>-18353336</v>
      </c>
    </row>
    <row r="3176" spans="1:2" x14ac:dyDescent="0.45">
      <c r="A3176" s="2" t="s">
        <v>4148</v>
      </c>
      <c r="B3176">
        <v>-18423913</v>
      </c>
    </row>
    <row r="3177" spans="1:2" x14ac:dyDescent="0.45">
      <c r="A3177" s="2" t="s">
        <v>2703</v>
      </c>
      <c r="B3177">
        <v>-18435269</v>
      </c>
    </row>
    <row r="3178" spans="1:2" x14ac:dyDescent="0.45">
      <c r="A3178" s="2" t="s">
        <v>2886</v>
      </c>
      <c r="B3178">
        <v>-18442521</v>
      </c>
    </row>
    <row r="3179" spans="1:2" x14ac:dyDescent="0.45">
      <c r="A3179" s="2" t="s">
        <v>4286</v>
      </c>
      <c r="B3179">
        <v>-18503478</v>
      </c>
    </row>
    <row r="3180" spans="1:2" x14ac:dyDescent="0.45">
      <c r="A3180" s="2" t="s">
        <v>3655</v>
      </c>
      <c r="B3180">
        <v>-18569728</v>
      </c>
    </row>
    <row r="3181" spans="1:2" x14ac:dyDescent="0.45">
      <c r="A3181" s="2" t="s">
        <v>3686</v>
      </c>
      <c r="B3181">
        <v>-18586498</v>
      </c>
    </row>
    <row r="3182" spans="1:2" x14ac:dyDescent="0.45">
      <c r="A3182" s="2" t="s">
        <v>3652</v>
      </c>
      <c r="B3182">
        <v>-18592056</v>
      </c>
    </row>
    <row r="3183" spans="1:2" x14ac:dyDescent="0.45">
      <c r="A3183" s="2" t="s">
        <v>4017</v>
      </c>
      <c r="B3183">
        <v>-18696681</v>
      </c>
    </row>
    <row r="3184" spans="1:2" x14ac:dyDescent="0.45">
      <c r="A3184" s="2" t="s">
        <v>3970</v>
      </c>
      <c r="B3184">
        <v>-18704226</v>
      </c>
    </row>
    <row r="3185" spans="1:2" x14ac:dyDescent="0.45">
      <c r="A3185" s="2" t="s">
        <v>4525</v>
      </c>
      <c r="B3185">
        <v>-18752184</v>
      </c>
    </row>
    <row r="3186" spans="1:2" x14ac:dyDescent="0.45">
      <c r="A3186" s="2" t="s">
        <v>3164</v>
      </c>
      <c r="B3186">
        <v>-18774204</v>
      </c>
    </row>
    <row r="3187" spans="1:2" x14ac:dyDescent="0.45">
      <c r="A3187" s="2" t="s">
        <v>4677</v>
      </c>
      <c r="B3187">
        <v>-18809982</v>
      </c>
    </row>
    <row r="3188" spans="1:2" x14ac:dyDescent="0.45">
      <c r="A3188" s="2" t="s">
        <v>4681</v>
      </c>
      <c r="B3188">
        <v>-18816646</v>
      </c>
    </row>
    <row r="3189" spans="1:2" x14ac:dyDescent="0.45">
      <c r="A3189" s="2" t="s">
        <v>3773</v>
      </c>
      <c r="B3189">
        <v>-18823678</v>
      </c>
    </row>
    <row r="3190" spans="1:2" x14ac:dyDescent="0.45">
      <c r="A3190" s="2" t="s">
        <v>2930</v>
      </c>
      <c r="B3190">
        <v>-18851301</v>
      </c>
    </row>
    <row r="3191" spans="1:2" x14ac:dyDescent="0.45">
      <c r="A3191" s="2" t="s">
        <v>3676</v>
      </c>
      <c r="B3191">
        <v>-18891023</v>
      </c>
    </row>
    <row r="3192" spans="1:2" x14ac:dyDescent="0.45">
      <c r="A3192" s="2" t="s">
        <v>4455</v>
      </c>
      <c r="B3192">
        <v>-18891180</v>
      </c>
    </row>
    <row r="3193" spans="1:2" x14ac:dyDescent="0.45">
      <c r="A3193" s="2" t="s">
        <v>3988</v>
      </c>
      <c r="B3193">
        <v>-18918217</v>
      </c>
    </row>
    <row r="3194" spans="1:2" x14ac:dyDescent="0.45">
      <c r="A3194" s="2" t="s">
        <v>4678</v>
      </c>
      <c r="B3194">
        <v>-18935723</v>
      </c>
    </row>
    <row r="3195" spans="1:2" x14ac:dyDescent="0.45">
      <c r="A3195" s="2" t="s">
        <v>4726</v>
      </c>
      <c r="B3195">
        <v>-18987439</v>
      </c>
    </row>
    <row r="3196" spans="1:2" x14ac:dyDescent="0.45">
      <c r="A3196" s="2" t="s">
        <v>3778</v>
      </c>
      <c r="B3196">
        <v>-19000897</v>
      </c>
    </row>
    <row r="3197" spans="1:2" x14ac:dyDescent="0.45">
      <c r="A3197" s="2" t="s">
        <v>4153</v>
      </c>
      <c r="B3197">
        <v>-19034791</v>
      </c>
    </row>
    <row r="3198" spans="1:2" x14ac:dyDescent="0.45">
      <c r="A3198" s="2" t="s">
        <v>4515</v>
      </c>
      <c r="B3198">
        <v>-19036988</v>
      </c>
    </row>
    <row r="3199" spans="1:2" x14ac:dyDescent="0.45">
      <c r="A3199" s="2" t="s">
        <v>4073</v>
      </c>
      <c r="B3199">
        <v>-19044575</v>
      </c>
    </row>
    <row r="3200" spans="1:2" x14ac:dyDescent="0.45">
      <c r="A3200" s="2" t="s">
        <v>3802</v>
      </c>
      <c r="B3200">
        <v>-19083691</v>
      </c>
    </row>
    <row r="3201" spans="1:2" x14ac:dyDescent="0.45">
      <c r="A3201" s="2" t="s">
        <v>4219</v>
      </c>
      <c r="B3201">
        <v>-19111857</v>
      </c>
    </row>
    <row r="3202" spans="1:2" x14ac:dyDescent="0.45">
      <c r="A3202" s="2" t="s">
        <v>4155</v>
      </c>
      <c r="B3202">
        <v>-19119074</v>
      </c>
    </row>
    <row r="3203" spans="1:2" x14ac:dyDescent="0.45">
      <c r="A3203" s="2" t="s">
        <v>4050</v>
      </c>
      <c r="B3203">
        <v>-19145306</v>
      </c>
    </row>
    <row r="3204" spans="1:2" x14ac:dyDescent="0.45">
      <c r="A3204" s="2" t="s">
        <v>4452</v>
      </c>
      <c r="B3204">
        <v>-19289545</v>
      </c>
    </row>
    <row r="3205" spans="1:2" x14ac:dyDescent="0.45">
      <c r="A3205" s="2" t="s">
        <v>3402</v>
      </c>
      <c r="B3205">
        <v>-19292673</v>
      </c>
    </row>
    <row r="3206" spans="1:2" x14ac:dyDescent="0.45">
      <c r="A3206" s="2" t="s">
        <v>2792</v>
      </c>
      <c r="B3206">
        <v>-19314120</v>
      </c>
    </row>
    <row r="3207" spans="1:2" x14ac:dyDescent="0.45">
      <c r="A3207" s="2" t="s">
        <v>4397</v>
      </c>
      <c r="B3207">
        <v>-19345223</v>
      </c>
    </row>
    <row r="3208" spans="1:2" x14ac:dyDescent="0.45">
      <c r="A3208" s="2" t="s">
        <v>3824</v>
      </c>
      <c r="B3208">
        <v>-19346254</v>
      </c>
    </row>
    <row r="3209" spans="1:2" x14ac:dyDescent="0.45">
      <c r="A3209" s="2" t="s">
        <v>3298</v>
      </c>
      <c r="B3209">
        <v>-19440070</v>
      </c>
    </row>
    <row r="3210" spans="1:2" x14ac:dyDescent="0.45">
      <c r="A3210" s="2" t="s">
        <v>4398</v>
      </c>
      <c r="B3210">
        <v>-19483292</v>
      </c>
    </row>
    <row r="3211" spans="1:2" x14ac:dyDescent="0.45">
      <c r="A3211" s="2" t="s">
        <v>3024</v>
      </c>
      <c r="B3211">
        <v>-19492772</v>
      </c>
    </row>
    <row r="3212" spans="1:2" x14ac:dyDescent="0.45">
      <c r="A3212" s="2" t="s">
        <v>4253</v>
      </c>
      <c r="B3212">
        <v>-19513094</v>
      </c>
    </row>
    <row r="3213" spans="1:2" x14ac:dyDescent="0.45">
      <c r="A3213" s="2" t="s">
        <v>4683</v>
      </c>
      <c r="B3213">
        <v>-19523730</v>
      </c>
    </row>
    <row r="3214" spans="1:2" x14ac:dyDescent="0.45">
      <c r="A3214" s="2" t="s">
        <v>4222</v>
      </c>
      <c r="B3214">
        <v>-19565399</v>
      </c>
    </row>
    <row r="3215" spans="1:2" x14ac:dyDescent="0.45">
      <c r="A3215" s="2" t="s">
        <v>4702</v>
      </c>
      <c r="B3215">
        <v>-19596068</v>
      </c>
    </row>
    <row r="3216" spans="1:2" x14ac:dyDescent="0.45">
      <c r="A3216" s="2" t="s">
        <v>4679</v>
      </c>
      <c r="B3216">
        <v>-19624526</v>
      </c>
    </row>
    <row r="3217" spans="1:2" x14ac:dyDescent="0.45">
      <c r="A3217" s="2" t="s">
        <v>4706</v>
      </c>
      <c r="B3217">
        <v>-19647348</v>
      </c>
    </row>
    <row r="3218" spans="1:2" x14ac:dyDescent="0.45">
      <c r="A3218" s="2" t="s">
        <v>4449</v>
      </c>
      <c r="B3218">
        <v>-19691019</v>
      </c>
    </row>
    <row r="3219" spans="1:2" x14ac:dyDescent="0.45">
      <c r="A3219" s="2" t="s">
        <v>3518</v>
      </c>
      <c r="B3219">
        <v>-19693732</v>
      </c>
    </row>
    <row r="3220" spans="1:2" x14ac:dyDescent="0.45">
      <c r="A3220" s="2" t="s">
        <v>4680</v>
      </c>
      <c r="B3220">
        <v>-19694930</v>
      </c>
    </row>
    <row r="3221" spans="1:2" x14ac:dyDescent="0.45">
      <c r="A3221" s="2" t="s">
        <v>3774</v>
      </c>
      <c r="B3221">
        <v>-19700000</v>
      </c>
    </row>
    <row r="3222" spans="1:2" x14ac:dyDescent="0.45">
      <c r="A3222" s="2" t="s">
        <v>4682</v>
      </c>
      <c r="B3222">
        <v>-19736635</v>
      </c>
    </row>
    <row r="3223" spans="1:2" x14ac:dyDescent="0.45">
      <c r="A3223" s="2" t="s">
        <v>3618</v>
      </c>
      <c r="B3223">
        <v>-19799588</v>
      </c>
    </row>
    <row r="3224" spans="1:2" x14ac:dyDescent="0.45">
      <c r="A3224" s="2" t="s">
        <v>4150</v>
      </c>
      <c r="B3224">
        <v>-19865246</v>
      </c>
    </row>
    <row r="3225" spans="1:2" x14ac:dyDescent="0.45">
      <c r="A3225" s="2" t="s">
        <v>4399</v>
      </c>
      <c r="B3225">
        <v>-19871876</v>
      </c>
    </row>
    <row r="3226" spans="1:2" x14ac:dyDescent="0.45">
      <c r="A3226" s="2" t="s">
        <v>4221</v>
      </c>
      <c r="B3226">
        <v>-19880795</v>
      </c>
    </row>
    <row r="3227" spans="1:2" x14ac:dyDescent="0.45">
      <c r="A3227" s="2" t="s">
        <v>3781</v>
      </c>
      <c r="B3227">
        <v>-19886035</v>
      </c>
    </row>
    <row r="3228" spans="1:2" x14ac:dyDescent="0.45">
      <c r="A3228" s="2" t="s">
        <v>3303</v>
      </c>
      <c r="B3228">
        <v>-19923562</v>
      </c>
    </row>
    <row r="3229" spans="1:2" x14ac:dyDescent="0.45">
      <c r="A3229" s="2" t="s">
        <v>4703</v>
      </c>
      <c r="B3229">
        <v>-19982851</v>
      </c>
    </row>
    <row r="3230" spans="1:2" x14ac:dyDescent="0.45">
      <c r="A3230" s="2" t="s">
        <v>3114</v>
      </c>
      <c r="B3230">
        <v>-19983606</v>
      </c>
    </row>
    <row r="3231" spans="1:2" x14ac:dyDescent="0.45">
      <c r="A3231" s="2" t="s">
        <v>4416</v>
      </c>
      <c r="B3231">
        <v>-20000000</v>
      </c>
    </row>
    <row r="3232" spans="1:2" x14ac:dyDescent="0.45">
      <c r="A3232" s="2" t="s">
        <v>3939</v>
      </c>
      <c r="B3232">
        <v>-20001930</v>
      </c>
    </row>
    <row r="3233" spans="1:2" x14ac:dyDescent="0.45">
      <c r="A3233" s="2" t="s">
        <v>4546</v>
      </c>
      <c r="B3233">
        <v>-20041681</v>
      </c>
    </row>
    <row r="3234" spans="1:2" x14ac:dyDescent="0.45">
      <c r="A3234" s="2" t="s">
        <v>2980</v>
      </c>
      <c r="B3234">
        <v>-20066330</v>
      </c>
    </row>
    <row r="3235" spans="1:2" x14ac:dyDescent="0.45">
      <c r="A3235" s="2" t="s">
        <v>4516</v>
      </c>
      <c r="B3235">
        <v>-20203976</v>
      </c>
    </row>
    <row r="3236" spans="1:2" x14ac:dyDescent="0.45">
      <c r="A3236" s="2" t="s">
        <v>2853</v>
      </c>
      <c r="B3236">
        <v>-20288322</v>
      </c>
    </row>
    <row r="3237" spans="1:2" x14ac:dyDescent="0.45">
      <c r="A3237" s="2" t="s">
        <v>4478</v>
      </c>
      <c r="B3237">
        <v>-20291812</v>
      </c>
    </row>
    <row r="3238" spans="1:2" x14ac:dyDescent="0.45">
      <c r="A3238" s="2" t="s">
        <v>3940</v>
      </c>
      <c r="B3238">
        <v>-20412268</v>
      </c>
    </row>
    <row r="3239" spans="1:2" x14ac:dyDescent="0.45">
      <c r="A3239" s="2" t="s">
        <v>3629</v>
      </c>
      <c r="B3239">
        <v>-20479108</v>
      </c>
    </row>
    <row r="3240" spans="1:2" x14ac:dyDescent="0.45">
      <c r="A3240" s="2" t="s">
        <v>4531</v>
      </c>
      <c r="B3240">
        <v>-20519686</v>
      </c>
    </row>
    <row r="3241" spans="1:2" x14ac:dyDescent="0.45">
      <c r="A3241" s="2" t="s">
        <v>4296</v>
      </c>
      <c r="B3241">
        <v>-20540176</v>
      </c>
    </row>
    <row r="3242" spans="1:2" x14ac:dyDescent="0.45">
      <c r="A3242" s="2" t="s">
        <v>3678</v>
      </c>
      <c r="B3242">
        <v>-20593594</v>
      </c>
    </row>
    <row r="3243" spans="1:2" x14ac:dyDescent="0.45">
      <c r="A3243" s="2" t="s">
        <v>3615</v>
      </c>
      <c r="B3243">
        <v>-20656327</v>
      </c>
    </row>
    <row r="3244" spans="1:2" x14ac:dyDescent="0.45">
      <c r="A3244" s="2" t="s">
        <v>3825</v>
      </c>
      <c r="B3244">
        <v>-20694789</v>
      </c>
    </row>
    <row r="3245" spans="1:2" x14ac:dyDescent="0.45">
      <c r="A3245" s="2" t="s">
        <v>3397</v>
      </c>
      <c r="B3245">
        <v>-20761389</v>
      </c>
    </row>
    <row r="3246" spans="1:2" x14ac:dyDescent="0.45">
      <c r="A3246" s="2" t="s">
        <v>3803</v>
      </c>
      <c r="B3246">
        <v>-20848136</v>
      </c>
    </row>
    <row r="3247" spans="1:2" x14ac:dyDescent="0.45">
      <c r="A3247" s="2" t="s">
        <v>3685</v>
      </c>
      <c r="B3247">
        <v>-20881753</v>
      </c>
    </row>
    <row r="3248" spans="1:2" x14ac:dyDescent="0.45">
      <c r="A3248" s="2" t="s">
        <v>3398</v>
      </c>
      <c r="B3248">
        <v>-20901437</v>
      </c>
    </row>
    <row r="3249" spans="1:2" x14ac:dyDescent="0.45">
      <c r="A3249" s="2" t="s">
        <v>4488</v>
      </c>
      <c r="B3249">
        <v>-20924712</v>
      </c>
    </row>
    <row r="3250" spans="1:2" x14ac:dyDescent="0.45">
      <c r="A3250" s="2" t="s">
        <v>4400</v>
      </c>
      <c r="B3250">
        <v>-20935667</v>
      </c>
    </row>
    <row r="3251" spans="1:2" x14ac:dyDescent="0.45">
      <c r="A3251" s="2" t="s">
        <v>4513</v>
      </c>
      <c r="B3251">
        <v>-20949555</v>
      </c>
    </row>
    <row r="3252" spans="1:2" x14ac:dyDescent="0.45">
      <c r="A3252" s="2" t="s">
        <v>4545</v>
      </c>
      <c r="B3252">
        <v>-20984407</v>
      </c>
    </row>
    <row r="3253" spans="1:2" x14ac:dyDescent="0.45">
      <c r="A3253" s="2" t="s">
        <v>4223</v>
      </c>
      <c r="B3253">
        <v>-21001676</v>
      </c>
    </row>
    <row r="3254" spans="1:2" x14ac:dyDescent="0.45">
      <c r="A3254" s="2" t="s">
        <v>3191</v>
      </c>
      <c r="B3254">
        <v>-21017158</v>
      </c>
    </row>
    <row r="3255" spans="1:2" x14ac:dyDescent="0.45">
      <c r="A3255" s="2" t="s">
        <v>3669</v>
      </c>
      <c r="B3255">
        <v>-21084535</v>
      </c>
    </row>
    <row r="3256" spans="1:2" x14ac:dyDescent="0.45">
      <c r="A3256" s="2" t="s">
        <v>3536</v>
      </c>
      <c r="B3256">
        <v>-21162885</v>
      </c>
    </row>
    <row r="3257" spans="1:2" x14ac:dyDescent="0.45">
      <c r="A3257" s="2" t="s">
        <v>3399</v>
      </c>
      <c r="B3257">
        <v>-21171682</v>
      </c>
    </row>
    <row r="3258" spans="1:2" x14ac:dyDescent="0.45">
      <c r="A3258" s="2" t="s">
        <v>2800</v>
      </c>
      <c r="B3258">
        <v>-21219958</v>
      </c>
    </row>
    <row r="3259" spans="1:2" x14ac:dyDescent="0.45">
      <c r="A3259" s="2" t="s">
        <v>2889</v>
      </c>
      <c r="B3259">
        <v>-21383311</v>
      </c>
    </row>
    <row r="3260" spans="1:2" x14ac:dyDescent="0.45">
      <c r="A3260" s="2" t="s">
        <v>2945</v>
      </c>
      <c r="B3260">
        <v>-21441338</v>
      </c>
    </row>
    <row r="3261" spans="1:2" x14ac:dyDescent="0.45">
      <c r="A3261" s="2" t="s">
        <v>4151</v>
      </c>
      <c r="B3261">
        <v>-21464425</v>
      </c>
    </row>
    <row r="3262" spans="1:2" x14ac:dyDescent="0.45">
      <c r="A3262" s="2" t="s">
        <v>3214</v>
      </c>
      <c r="B3262">
        <v>-21467706</v>
      </c>
    </row>
    <row r="3263" spans="1:2" x14ac:dyDescent="0.45">
      <c r="A3263" s="2" t="s">
        <v>4316</v>
      </c>
      <c r="B3263">
        <v>-21482203</v>
      </c>
    </row>
    <row r="3264" spans="1:2" x14ac:dyDescent="0.45">
      <c r="A3264" s="2" t="s">
        <v>3400</v>
      </c>
      <c r="B3264">
        <v>-21527150</v>
      </c>
    </row>
    <row r="3265" spans="1:2" x14ac:dyDescent="0.45">
      <c r="A3265" s="2" t="s">
        <v>3788</v>
      </c>
      <c r="B3265">
        <v>-21561851</v>
      </c>
    </row>
    <row r="3266" spans="1:2" x14ac:dyDescent="0.45">
      <c r="A3266" s="2" t="s">
        <v>3140</v>
      </c>
      <c r="B3266">
        <v>-21569645</v>
      </c>
    </row>
    <row r="3267" spans="1:2" x14ac:dyDescent="0.45">
      <c r="A3267" s="2" t="s">
        <v>3868</v>
      </c>
      <c r="B3267">
        <v>-21598317</v>
      </c>
    </row>
    <row r="3268" spans="1:2" x14ac:dyDescent="0.45">
      <c r="A3268" s="2" t="s">
        <v>3862</v>
      </c>
      <c r="B3268">
        <v>-21621647</v>
      </c>
    </row>
    <row r="3269" spans="1:2" x14ac:dyDescent="0.45">
      <c r="A3269" s="2" t="s">
        <v>3943</v>
      </c>
      <c r="B3269">
        <v>-21735014</v>
      </c>
    </row>
    <row r="3270" spans="1:2" x14ac:dyDescent="0.45">
      <c r="A3270" s="2" t="s">
        <v>2971</v>
      </c>
      <c r="B3270">
        <v>-21775151</v>
      </c>
    </row>
    <row r="3271" spans="1:2" x14ac:dyDescent="0.45">
      <c r="A3271" s="2" t="s">
        <v>2907</v>
      </c>
      <c r="B3271">
        <v>-21790660</v>
      </c>
    </row>
    <row r="3272" spans="1:2" x14ac:dyDescent="0.45">
      <c r="A3272" s="2" t="s">
        <v>3542</v>
      </c>
      <c r="B3272">
        <v>-21866841</v>
      </c>
    </row>
    <row r="3273" spans="1:2" x14ac:dyDescent="0.45">
      <c r="A3273" s="2" t="s">
        <v>4522</v>
      </c>
      <c r="B3273">
        <v>-21878028</v>
      </c>
    </row>
    <row r="3274" spans="1:2" x14ac:dyDescent="0.45">
      <c r="A3274" s="2" t="s">
        <v>3961</v>
      </c>
      <c r="B3274">
        <v>-21898858</v>
      </c>
    </row>
    <row r="3275" spans="1:2" x14ac:dyDescent="0.45">
      <c r="A3275" s="2" t="s">
        <v>4401</v>
      </c>
      <c r="B3275">
        <v>-21926608</v>
      </c>
    </row>
    <row r="3276" spans="1:2" x14ac:dyDescent="0.45">
      <c r="A3276" s="2" t="s">
        <v>2807</v>
      </c>
      <c r="B3276">
        <v>-21949883</v>
      </c>
    </row>
    <row r="3277" spans="1:2" x14ac:dyDescent="0.45">
      <c r="A3277" s="2" t="s">
        <v>4460</v>
      </c>
      <c r="B3277">
        <v>-22236956</v>
      </c>
    </row>
    <row r="3278" spans="1:2" x14ac:dyDescent="0.45">
      <c r="A3278" s="2" t="s">
        <v>2882</v>
      </c>
      <c r="B3278">
        <v>-22320362</v>
      </c>
    </row>
    <row r="3279" spans="1:2" x14ac:dyDescent="0.45">
      <c r="A3279" s="2" t="s">
        <v>4262</v>
      </c>
      <c r="B3279">
        <v>-22324928</v>
      </c>
    </row>
    <row r="3280" spans="1:2" x14ac:dyDescent="0.45">
      <c r="A3280" s="2" t="s">
        <v>3519</v>
      </c>
      <c r="B3280">
        <v>-22332053</v>
      </c>
    </row>
    <row r="3281" spans="1:2" x14ac:dyDescent="0.45">
      <c r="A3281" s="2" t="s">
        <v>3188</v>
      </c>
      <c r="B3281">
        <v>-22431493</v>
      </c>
    </row>
    <row r="3282" spans="1:2" x14ac:dyDescent="0.45">
      <c r="A3282" s="2" t="s">
        <v>4225</v>
      </c>
      <c r="B3282">
        <v>-22467699</v>
      </c>
    </row>
    <row r="3283" spans="1:2" x14ac:dyDescent="0.45">
      <c r="A3283" s="2" t="s">
        <v>2757</v>
      </c>
      <c r="B3283">
        <v>-22496684</v>
      </c>
    </row>
    <row r="3284" spans="1:2" x14ac:dyDescent="0.45">
      <c r="A3284" s="2" t="s">
        <v>2978</v>
      </c>
      <c r="B3284">
        <v>-22505025</v>
      </c>
    </row>
    <row r="3285" spans="1:2" x14ac:dyDescent="0.45">
      <c r="A3285" s="2" t="s">
        <v>2677</v>
      </c>
      <c r="B3285">
        <v>-22509198</v>
      </c>
    </row>
    <row r="3286" spans="1:2" x14ac:dyDescent="0.45">
      <c r="A3286" s="2" t="s">
        <v>3297</v>
      </c>
      <c r="B3286">
        <v>-22520222</v>
      </c>
    </row>
    <row r="3287" spans="1:2" x14ac:dyDescent="0.45">
      <c r="A3287" s="2" t="s">
        <v>4256</v>
      </c>
      <c r="B3287">
        <v>-22523765</v>
      </c>
    </row>
    <row r="3288" spans="1:2" x14ac:dyDescent="0.45">
      <c r="A3288" s="2" t="s">
        <v>3643</v>
      </c>
      <c r="B3288">
        <v>-22528315</v>
      </c>
    </row>
    <row r="3289" spans="1:2" x14ac:dyDescent="0.45">
      <c r="A3289" s="2" t="s">
        <v>3123</v>
      </c>
      <c r="B3289">
        <v>-22543550</v>
      </c>
    </row>
    <row r="3290" spans="1:2" x14ac:dyDescent="0.45">
      <c r="A3290" s="2" t="s">
        <v>4160</v>
      </c>
      <c r="B3290">
        <v>-22556993</v>
      </c>
    </row>
    <row r="3291" spans="1:2" x14ac:dyDescent="0.45">
      <c r="A3291" s="2" t="s">
        <v>3120</v>
      </c>
      <c r="B3291">
        <v>-22620910</v>
      </c>
    </row>
    <row r="3292" spans="1:2" x14ac:dyDescent="0.45">
      <c r="A3292" s="2" t="s">
        <v>3210</v>
      </c>
      <c r="B3292">
        <v>-22654469</v>
      </c>
    </row>
    <row r="3293" spans="1:2" x14ac:dyDescent="0.45">
      <c r="A3293" s="2" t="s">
        <v>3995</v>
      </c>
      <c r="B3293">
        <v>-22673938</v>
      </c>
    </row>
    <row r="3294" spans="1:2" x14ac:dyDescent="0.45">
      <c r="A3294" s="2" t="s">
        <v>4191</v>
      </c>
      <c r="B3294">
        <v>-22698869</v>
      </c>
    </row>
    <row r="3295" spans="1:2" x14ac:dyDescent="0.45">
      <c r="A3295" s="2" t="s">
        <v>3987</v>
      </c>
      <c r="B3295">
        <v>-22772060</v>
      </c>
    </row>
    <row r="3296" spans="1:2" x14ac:dyDescent="0.45">
      <c r="A3296" s="2" t="s">
        <v>2870</v>
      </c>
      <c r="B3296">
        <v>-22777816</v>
      </c>
    </row>
    <row r="3297" spans="1:2" x14ac:dyDescent="0.45">
      <c r="A3297" s="2" t="s">
        <v>4228</v>
      </c>
      <c r="B3297">
        <v>-22795993</v>
      </c>
    </row>
    <row r="3298" spans="1:2" x14ac:dyDescent="0.45">
      <c r="A3298" s="2" t="s">
        <v>3520</v>
      </c>
      <c r="B3298">
        <v>-22932840</v>
      </c>
    </row>
    <row r="3299" spans="1:2" x14ac:dyDescent="0.45">
      <c r="A3299" s="2" t="s">
        <v>3861</v>
      </c>
      <c r="B3299">
        <v>-22947259</v>
      </c>
    </row>
    <row r="3300" spans="1:2" x14ac:dyDescent="0.45">
      <c r="A3300" s="2" t="s">
        <v>2636</v>
      </c>
      <c r="B3300">
        <v>-23014913</v>
      </c>
    </row>
    <row r="3301" spans="1:2" x14ac:dyDescent="0.45">
      <c r="A3301" s="2" t="s">
        <v>4190</v>
      </c>
      <c r="B3301">
        <v>-23100203</v>
      </c>
    </row>
    <row r="3302" spans="1:2" x14ac:dyDescent="0.45">
      <c r="A3302" s="2" t="s">
        <v>4453</v>
      </c>
      <c r="B3302">
        <v>-23117290</v>
      </c>
    </row>
    <row r="3303" spans="1:2" x14ac:dyDescent="0.45">
      <c r="A3303" s="2" t="s">
        <v>3095</v>
      </c>
      <c r="B3303">
        <v>-23185810</v>
      </c>
    </row>
    <row r="3304" spans="1:2" x14ac:dyDescent="0.45">
      <c r="A3304" s="2" t="s">
        <v>3025</v>
      </c>
      <c r="B3304">
        <v>-23315181</v>
      </c>
    </row>
    <row r="3305" spans="1:2" x14ac:dyDescent="0.45">
      <c r="A3305" s="2" t="s">
        <v>3990</v>
      </c>
      <c r="B3305">
        <v>-23345419</v>
      </c>
    </row>
    <row r="3306" spans="1:2" x14ac:dyDescent="0.45">
      <c r="A3306" s="2" t="s">
        <v>3949</v>
      </c>
      <c r="B3306">
        <v>-23368755</v>
      </c>
    </row>
    <row r="3307" spans="1:2" x14ac:dyDescent="0.45">
      <c r="A3307" s="2" t="s">
        <v>3670</v>
      </c>
      <c r="B3307">
        <v>-23399089</v>
      </c>
    </row>
    <row r="3308" spans="1:2" x14ac:dyDescent="0.45">
      <c r="A3308" s="2" t="s">
        <v>2701</v>
      </c>
      <c r="B3308">
        <v>-23402879</v>
      </c>
    </row>
    <row r="3309" spans="1:2" x14ac:dyDescent="0.45">
      <c r="A3309" s="2" t="s">
        <v>4195</v>
      </c>
      <c r="B3309">
        <v>-23445431</v>
      </c>
    </row>
    <row r="3310" spans="1:2" x14ac:dyDescent="0.45">
      <c r="A3310" s="2" t="s">
        <v>4402</v>
      </c>
      <c r="B3310">
        <v>-23450000</v>
      </c>
    </row>
    <row r="3311" spans="1:2" x14ac:dyDescent="0.45">
      <c r="A3311" s="2" t="s">
        <v>3521</v>
      </c>
      <c r="B3311">
        <v>-23463880</v>
      </c>
    </row>
    <row r="3312" spans="1:2" x14ac:dyDescent="0.45">
      <c r="A3312" s="2" t="s">
        <v>4412</v>
      </c>
      <c r="B3312">
        <v>-23487185</v>
      </c>
    </row>
    <row r="3313" spans="1:2" x14ac:dyDescent="0.45">
      <c r="A3313" s="2" t="s">
        <v>3528</v>
      </c>
      <c r="B3313">
        <v>-23557749</v>
      </c>
    </row>
    <row r="3314" spans="1:2" x14ac:dyDescent="0.45">
      <c r="A3314" s="2" t="s">
        <v>3942</v>
      </c>
      <c r="B3314">
        <v>-23594175</v>
      </c>
    </row>
    <row r="3315" spans="1:2" x14ac:dyDescent="0.45">
      <c r="A3315" s="2" t="s">
        <v>3863</v>
      </c>
      <c r="B3315">
        <v>-23660367</v>
      </c>
    </row>
    <row r="3316" spans="1:2" x14ac:dyDescent="0.45">
      <c r="A3316" s="2" t="s">
        <v>3800</v>
      </c>
      <c r="B3316">
        <v>-23676031</v>
      </c>
    </row>
    <row r="3317" spans="1:2" x14ac:dyDescent="0.45">
      <c r="A3317" s="2" t="s">
        <v>3299</v>
      </c>
      <c r="B3317">
        <v>-23720770</v>
      </c>
    </row>
    <row r="3318" spans="1:2" x14ac:dyDescent="0.45">
      <c r="A3318" s="2" t="s">
        <v>3522</v>
      </c>
      <c r="B3318">
        <v>-23800483</v>
      </c>
    </row>
    <row r="3319" spans="1:2" x14ac:dyDescent="0.45">
      <c r="A3319" s="2" t="s">
        <v>4405</v>
      </c>
      <c r="B3319">
        <v>-23813043</v>
      </c>
    </row>
    <row r="3320" spans="1:2" x14ac:dyDescent="0.45">
      <c r="A3320" s="2" t="s">
        <v>2776</v>
      </c>
      <c r="B3320">
        <v>-23839471</v>
      </c>
    </row>
    <row r="3321" spans="1:2" x14ac:dyDescent="0.45">
      <c r="A3321" s="2" t="s">
        <v>4318</v>
      </c>
      <c r="B3321">
        <v>-23910635</v>
      </c>
    </row>
    <row r="3322" spans="1:2" x14ac:dyDescent="0.45">
      <c r="A3322" s="2" t="s">
        <v>3401</v>
      </c>
      <c r="B3322">
        <v>-23948874</v>
      </c>
    </row>
    <row r="3323" spans="1:2" x14ac:dyDescent="0.45">
      <c r="A3323" s="2" t="s">
        <v>4450</v>
      </c>
      <c r="B3323">
        <v>-23957120</v>
      </c>
    </row>
    <row r="3324" spans="1:2" x14ac:dyDescent="0.45">
      <c r="A3324" s="2" t="s">
        <v>3331</v>
      </c>
      <c r="B3324">
        <v>-23962091</v>
      </c>
    </row>
    <row r="3325" spans="1:2" x14ac:dyDescent="0.45">
      <c r="A3325" s="2" t="s">
        <v>4440</v>
      </c>
      <c r="B3325">
        <v>-23979782</v>
      </c>
    </row>
    <row r="3326" spans="1:2" x14ac:dyDescent="0.45">
      <c r="A3326" s="2" t="s">
        <v>3583</v>
      </c>
      <c r="B3326">
        <v>-23990820</v>
      </c>
    </row>
    <row r="3327" spans="1:2" x14ac:dyDescent="0.45">
      <c r="A3327" s="2" t="s">
        <v>3944</v>
      </c>
      <c r="B3327">
        <v>-24008619</v>
      </c>
    </row>
    <row r="3328" spans="1:2" x14ac:dyDescent="0.45">
      <c r="A3328" s="2" t="s">
        <v>3775</v>
      </c>
      <c r="B3328">
        <v>-24037529</v>
      </c>
    </row>
    <row r="3329" spans="1:2" x14ac:dyDescent="0.45">
      <c r="A3329" s="2" t="s">
        <v>3965</v>
      </c>
      <c r="B3329">
        <v>-24043621</v>
      </c>
    </row>
    <row r="3330" spans="1:2" x14ac:dyDescent="0.45">
      <c r="A3330" s="2" t="s">
        <v>4306</v>
      </c>
      <c r="B3330">
        <v>-24123329</v>
      </c>
    </row>
    <row r="3331" spans="1:2" x14ac:dyDescent="0.45">
      <c r="A3331" s="2" t="s">
        <v>4403</v>
      </c>
      <c r="B3331">
        <v>-24128473</v>
      </c>
    </row>
    <row r="3332" spans="1:2" x14ac:dyDescent="0.45">
      <c r="A3332" s="2" t="s">
        <v>4404</v>
      </c>
      <c r="B3332">
        <v>-24222577</v>
      </c>
    </row>
    <row r="3333" spans="1:2" x14ac:dyDescent="0.45">
      <c r="A3333" s="2" t="s">
        <v>4242</v>
      </c>
      <c r="B3333">
        <v>-24224407</v>
      </c>
    </row>
    <row r="3334" spans="1:2" x14ac:dyDescent="0.45">
      <c r="A3334" s="2" t="s">
        <v>4410</v>
      </c>
      <c r="B3334">
        <v>-24282247</v>
      </c>
    </row>
    <row r="3335" spans="1:2" x14ac:dyDescent="0.45">
      <c r="A3335" s="2" t="s">
        <v>2995</v>
      </c>
      <c r="B3335">
        <v>-24326667</v>
      </c>
    </row>
    <row r="3336" spans="1:2" x14ac:dyDescent="0.45">
      <c r="A3336" s="2" t="s">
        <v>3947</v>
      </c>
      <c r="B3336">
        <v>-24500032</v>
      </c>
    </row>
    <row r="3337" spans="1:2" x14ac:dyDescent="0.45">
      <c r="A3337" s="2" t="s">
        <v>2832</v>
      </c>
      <c r="B3337">
        <v>-24536691</v>
      </c>
    </row>
    <row r="3338" spans="1:2" x14ac:dyDescent="0.45">
      <c r="A3338" s="2" t="s">
        <v>3523</v>
      </c>
      <c r="B3338">
        <v>-24549473</v>
      </c>
    </row>
    <row r="3339" spans="1:2" x14ac:dyDescent="0.45">
      <c r="A3339" s="2" t="s">
        <v>3524</v>
      </c>
      <c r="B3339">
        <v>-24592750</v>
      </c>
    </row>
    <row r="3340" spans="1:2" x14ac:dyDescent="0.45">
      <c r="A3340" s="2" t="s">
        <v>3616</v>
      </c>
      <c r="B3340">
        <v>-24599087</v>
      </c>
    </row>
    <row r="3341" spans="1:2" x14ac:dyDescent="0.45">
      <c r="A3341" s="2" t="s">
        <v>2920</v>
      </c>
      <c r="B3341">
        <v>-24655608</v>
      </c>
    </row>
    <row r="3342" spans="1:2" x14ac:dyDescent="0.45">
      <c r="A3342" s="2" t="s">
        <v>4011</v>
      </c>
      <c r="B3342">
        <v>-24673965</v>
      </c>
    </row>
    <row r="3343" spans="1:2" x14ac:dyDescent="0.45">
      <c r="A3343" s="2" t="s">
        <v>3633</v>
      </c>
      <c r="B3343">
        <v>-24697039</v>
      </c>
    </row>
    <row r="3344" spans="1:2" x14ac:dyDescent="0.45">
      <c r="A3344" s="2" t="s">
        <v>4154</v>
      </c>
      <c r="B3344">
        <v>-24700000</v>
      </c>
    </row>
    <row r="3345" spans="1:2" x14ac:dyDescent="0.45">
      <c r="A3345" s="2" t="s">
        <v>3690</v>
      </c>
      <c r="B3345">
        <v>-24720320</v>
      </c>
    </row>
    <row r="3346" spans="1:2" x14ac:dyDescent="0.45">
      <c r="A3346" s="2" t="s">
        <v>3945</v>
      </c>
      <c r="B3346">
        <v>-24731154</v>
      </c>
    </row>
    <row r="3347" spans="1:2" x14ac:dyDescent="0.45">
      <c r="A3347" s="2" t="s">
        <v>4230</v>
      </c>
      <c r="B3347">
        <v>-24745828</v>
      </c>
    </row>
    <row r="3348" spans="1:2" x14ac:dyDescent="0.45">
      <c r="A3348" s="2" t="s">
        <v>3322</v>
      </c>
      <c r="B3348">
        <v>-24768635</v>
      </c>
    </row>
    <row r="3349" spans="1:2" x14ac:dyDescent="0.45">
      <c r="A3349" s="2" t="s">
        <v>3958</v>
      </c>
      <c r="B3349">
        <v>-24785987</v>
      </c>
    </row>
    <row r="3350" spans="1:2" x14ac:dyDescent="0.45">
      <c r="A3350" s="2" t="s">
        <v>4406</v>
      </c>
      <c r="B3350">
        <v>-24816338</v>
      </c>
    </row>
    <row r="3351" spans="1:2" x14ac:dyDescent="0.45">
      <c r="A3351" s="2" t="s">
        <v>2644</v>
      </c>
      <c r="B3351">
        <v>-24832370</v>
      </c>
    </row>
    <row r="3352" spans="1:2" x14ac:dyDescent="0.45">
      <c r="A3352" s="2" t="s">
        <v>3959</v>
      </c>
      <c r="B3352">
        <v>-24860746</v>
      </c>
    </row>
    <row r="3353" spans="1:2" x14ac:dyDescent="0.45">
      <c r="A3353" s="2" t="s">
        <v>3950</v>
      </c>
      <c r="B3353">
        <v>-24862498</v>
      </c>
    </row>
    <row r="3354" spans="1:2" x14ac:dyDescent="0.45">
      <c r="A3354" s="2" t="s">
        <v>4407</v>
      </c>
      <c r="B3354">
        <v>-24865096</v>
      </c>
    </row>
    <row r="3355" spans="1:2" x14ac:dyDescent="0.45">
      <c r="A3355" s="2" t="s">
        <v>4409</v>
      </c>
      <c r="B3355">
        <v>-24870885</v>
      </c>
    </row>
    <row r="3356" spans="1:2" x14ac:dyDescent="0.45">
      <c r="A3356" s="2" t="s">
        <v>3453</v>
      </c>
      <c r="B3356">
        <v>-24878709</v>
      </c>
    </row>
    <row r="3357" spans="1:2" x14ac:dyDescent="0.45">
      <c r="A3357" s="2" t="s">
        <v>3617</v>
      </c>
      <c r="B3357">
        <v>-24898139</v>
      </c>
    </row>
    <row r="3358" spans="1:2" x14ac:dyDescent="0.45">
      <c r="A3358" s="2" t="s">
        <v>3301</v>
      </c>
      <c r="B3358">
        <v>-24903810</v>
      </c>
    </row>
    <row r="3359" spans="1:2" x14ac:dyDescent="0.45">
      <c r="A3359" s="2" t="s">
        <v>4307</v>
      </c>
      <c r="B3359">
        <v>-24922769</v>
      </c>
    </row>
    <row r="3360" spans="1:2" x14ac:dyDescent="0.45">
      <c r="A3360" s="2" t="s">
        <v>3946</v>
      </c>
      <c r="B3360">
        <v>-24923864</v>
      </c>
    </row>
    <row r="3361" spans="1:2" x14ac:dyDescent="0.45">
      <c r="A3361" s="2" t="s">
        <v>4396</v>
      </c>
      <c r="B3361">
        <v>-24943308</v>
      </c>
    </row>
    <row r="3362" spans="1:2" x14ac:dyDescent="0.45">
      <c r="A3362" s="2" t="s">
        <v>2869</v>
      </c>
      <c r="B3362">
        <v>-24969837</v>
      </c>
    </row>
    <row r="3363" spans="1:2" x14ac:dyDescent="0.45">
      <c r="A3363" s="2" t="s">
        <v>4423</v>
      </c>
      <c r="B3363">
        <v>-24977277</v>
      </c>
    </row>
    <row r="3364" spans="1:2" x14ac:dyDescent="0.45">
      <c r="A3364" s="2" t="s">
        <v>4427</v>
      </c>
      <c r="B3364">
        <v>-24990090</v>
      </c>
    </row>
    <row r="3365" spans="1:2" x14ac:dyDescent="0.45">
      <c r="A3365" s="2" t="s">
        <v>4414</v>
      </c>
      <c r="B3365">
        <v>-24995244</v>
      </c>
    </row>
    <row r="3366" spans="1:2" x14ac:dyDescent="0.45">
      <c r="A3366" s="2" t="s">
        <v>3777</v>
      </c>
      <c r="B3366">
        <v>-25032818</v>
      </c>
    </row>
    <row r="3367" spans="1:2" x14ac:dyDescent="0.45">
      <c r="A3367" s="2" t="s">
        <v>3776</v>
      </c>
      <c r="B3367">
        <v>-25057578</v>
      </c>
    </row>
    <row r="3368" spans="1:2" x14ac:dyDescent="0.45">
      <c r="A3368" s="2" t="s">
        <v>3619</v>
      </c>
      <c r="B3368">
        <v>-25280070</v>
      </c>
    </row>
    <row r="3369" spans="1:2" x14ac:dyDescent="0.45">
      <c r="A3369" s="2" t="s">
        <v>2946</v>
      </c>
      <c r="B3369">
        <v>-25314641</v>
      </c>
    </row>
    <row r="3370" spans="1:2" x14ac:dyDescent="0.45">
      <c r="A3370" s="2" t="s">
        <v>4299</v>
      </c>
      <c r="B3370">
        <v>-25458771</v>
      </c>
    </row>
    <row r="3371" spans="1:2" x14ac:dyDescent="0.45">
      <c r="A3371" s="2" t="s">
        <v>4167</v>
      </c>
      <c r="B3371">
        <v>-25536708</v>
      </c>
    </row>
    <row r="3372" spans="1:2" x14ac:dyDescent="0.45">
      <c r="A3372" s="2" t="s">
        <v>3779</v>
      </c>
      <c r="B3372">
        <v>-25551411</v>
      </c>
    </row>
    <row r="3373" spans="1:2" x14ac:dyDescent="0.45">
      <c r="A3373" s="2" t="s">
        <v>3620</v>
      </c>
      <c r="B3373">
        <v>-25622273</v>
      </c>
    </row>
    <row r="3374" spans="1:2" x14ac:dyDescent="0.45">
      <c r="A3374" s="2" t="s">
        <v>3780</v>
      </c>
      <c r="B3374">
        <v>-25641967</v>
      </c>
    </row>
    <row r="3375" spans="1:2" x14ac:dyDescent="0.45">
      <c r="A3375" s="2" t="s">
        <v>4074</v>
      </c>
      <c r="B3375">
        <v>-25643000</v>
      </c>
    </row>
    <row r="3376" spans="1:2" x14ac:dyDescent="0.45">
      <c r="A3376" s="2" t="s">
        <v>4237</v>
      </c>
      <c r="B3376">
        <v>-25739083</v>
      </c>
    </row>
    <row r="3377" spans="1:2" x14ac:dyDescent="0.45">
      <c r="A3377" s="2" t="s">
        <v>3674</v>
      </c>
      <c r="B3377">
        <v>-25747235</v>
      </c>
    </row>
    <row r="3378" spans="1:2" x14ac:dyDescent="0.45">
      <c r="A3378" s="2" t="s">
        <v>3545</v>
      </c>
      <c r="B3378">
        <v>-25872105</v>
      </c>
    </row>
    <row r="3379" spans="1:2" x14ac:dyDescent="0.45">
      <c r="A3379" s="2" t="s">
        <v>2724</v>
      </c>
      <c r="B3379">
        <v>-25900341</v>
      </c>
    </row>
    <row r="3380" spans="1:2" x14ac:dyDescent="0.45">
      <c r="A3380" s="2" t="s">
        <v>3231</v>
      </c>
      <c r="B3380">
        <v>-25976605</v>
      </c>
    </row>
    <row r="3381" spans="1:2" x14ac:dyDescent="0.45">
      <c r="A3381" s="2" t="s">
        <v>3525</v>
      </c>
      <c r="B3381">
        <v>-25993274</v>
      </c>
    </row>
    <row r="3382" spans="1:2" x14ac:dyDescent="0.45">
      <c r="A3382" s="2" t="s">
        <v>3634</v>
      </c>
      <c r="B3382">
        <v>-26003245</v>
      </c>
    </row>
    <row r="3383" spans="1:2" x14ac:dyDescent="0.45">
      <c r="A3383" s="2" t="s">
        <v>3209</v>
      </c>
      <c r="B3383">
        <v>-26033943</v>
      </c>
    </row>
    <row r="3384" spans="1:2" x14ac:dyDescent="0.45">
      <c r="A3384" s="2" t="s">
        <v>4157</v>
      </c>
      <c r="B3384">
        <v>-26095018</v>
      </c>
    </row>
    <row r="3385" spans="1:2" x14ac:dyDescent="0.45">
      <c r="A3385" s="2" t="s">
        <v>3783</v>
      </c>
      <c r="B3385">
        <v>-26161870</v>
      </c>
    </row>
    <row r="3386" spans="1:2" x14ac:dyDescent="0.45">
      <c r="A3386" s="2" t="s">
        <v>3658</v>
      </c>
      <c r="B3386">
        <v>-26261368</v>
      </c>
    </row>
    <row r="3387" spans="1:2" x14ac:dyDescent="0.45">
      <c r="A3387" s="2" t="s">
        <v>2958</v>
      </c>
      <c r="B3387">
        <v>-26355679</v>
      </c>
    </row>
    <row r="3388" spans="1:2" x14ac:dyDescent="0.45">
      <c r="A3388" s="2" t="s">
        <v>3121</v>
      </c>
      <c r="B3388">
        <v>-26573039</v>
      </c>
    </row>
    <row r="3389" spans="1:2" x14ac:dyDescent="0.45">
      <c r="A3389" s="2" t="s">
        <v>3782</v>
      </c>
      <c r="B3389">
        <v>-26623494</v>
      </c>
    </row>
    <row r="3390" spans="1:2" x14ac:dyDescent="0.45">
      <c r="A3390" s="2" t="s">
        <v>3962</v>
      </c>
      <c r="B3390">
        <v>-26675252</v>
      </c>
    </row>
    <row r="3391" spans="1:2" x14ac:dyDescent="0.45">
      <c r="A3391" s="2" t="s">
        <v>3348</v>
      </c>
      <c r="B3391">
        <v>-26800785</v>
      </c>
    </row>
    <row r="3392" spans="1:2" x14ac:dyDescent="0.45">
      <c r="A3392" s="2" t="s">
        <v>4156</v>
      </c>
      <c r="B3392">
        <v>-27024351</v>
      </c>
    </row>
    <row r="3393" spans="1:2" x14ac:dyDescent="0.45">
      <c r="A3393" s="2" t="s">
        <v>3948</v>
      </c>
      <c r="B3393">
        <v>-27051841</v>
      </c>
    </row>
    <row r="3394" spans="1:2" x14ac:dyDescent="0.45">
      <c r="A3394" s="2" t="s">
        <v>3304</v>
      </c>
      <c r="B3394">
        <v>-27059493</v>
      </c>
    </row>
    <row r="3395" spans="1:2" x14ac:dyDescent="0.45">
      <c r="A3395" s="2" t="s">
        <v>4062</v>
      </c>
      <c r="B3395">
        <v>-27130631</v>
      </c>
    </row>
    <row r="3396" spans="1:2" x14ac:dyDescent="0.45">
      <c r="A3396" s="2" t="s">
        <v>3101</v>
      </c>
      <c r="B3396">
        <v>-27251390</v>
      </c>
    </row>
    <row r="3397" spans="1:2" x14ac:dyDescent="0.45">
      <c r="A3397" s="2" t="s">
        <v>4232</v>
      </c>
      <c r="B3397">
        <v>-27330724</v>
      </c>
    </row>
    <row r="3398" spans="1:2" x14ac:dyDescent="0.45">
      <c r="A3398" s="2" t="s">
        <v>2877</v>
      </c>
      <c r="B3398">
        <v>-27339971</v>
      </c>
    </row>
    <row r="3399" spans="1:2" x14ac:dyDescent="0.45">
      <c r="A3399" s="2" t="s">
        <v>3991</v>
      </c>
      <c r="B3399">
        <v>-27456806</v>
      </c>
    </row>
    <row r="3400" spans="1:2" x14ac:dyDescent="0.45">
      <c r="A3400" s="2" t="s">
        <v>3307</v>
      </c>
      <c r="B3400">
        <v>-27477648</v>
      </c>
    </row>
    <row r="3401" spans="1:2" x14ac:dyDescent="0.45">
      <c r="A3401" s="2" t="s">
        <v>3458</v>
      </c>
      <c r="B3401">
        <v>-27481675</v>
      </c>
    </row>
    <row r="3402" spans="1:2" x14ac:dyDescent="0.45">
      <c r="A3402" s="2" t="s">
        <v>3952</v>
      </c>
      <c r="B3402">
        <v>-27541731</v>
      </c>
    </row>
    <row r="3403" spans="1:2" x14ac:dyDescent="0.45">
      <c r="A3403" s="2" t="s">
        <v>3621</v>
      </c>
      <c r="B3403">
        <v>-27699111</v>
      </c>
    </row>
    <row r="3404" spans="1:2" x14ac:dyDescent="0.45">
      <c r="A3404" s="2" t="s">
        <v>3826</v>
      </c>
      <c r="B3404">
        <v>-27700000</v>
      </c>
    </row>
    <row r="3405" spans="1:2" x14ac:dyDescent="0.45">
      <c r="A3405" s="2" t="s">
        <v>3129</v>
      </c>
      <c r="B3405">
        <v>-27727253</v>
      </c>
    </row>
    <row r="3406" spans="1:2" x14ac:dyDescent="0.45">
      <c r="A3406" s="2" t="s">
        <v>3161</v>
      </c>
      <c r="B3406">
        <v>-27805940</v>
      </c>
    </row>
    <row r="3407" spans="1:2" x14ac:dyDescent="0.45">
      <c r="A3407" s="2" t="s">
        <v>3804</v>
      </c>
      <c r="B3407">
        <v>-27818516</v>
      </c>
    </row>
    <row r="3408" spans="1:2" x14ac:dyDescent="0.45">
      <c r="A3408" s="2" t="s">
        <v>3302</v>
      </c>
      <c r="B3408">
        <v>-27877751</v>
      </c>
    </row>
    <row r="3409" spans="1:2" x14ac:dyDescent="0.45">
      <c r="A3409" s="2" t="s">
        <v>3431</v>
      </c>
      <c r="B3409">
        <v>-27968963</v>
      </c>
    </row>
    <row r="3410" spans="1:2" x14ac:dyDescent="0.45">
      <c r="A3410" s="2" t="s">
        <v>2977</v>
      </c>
      <c r="B3410">
        <v>-27989147</v>
      </c>
    </row>
    <row r="3411" spans="1:2" x14ac:dyDescent="0.45">
      <c r="A3411" s="2" t="s">
        <v>3084</v>
      </c>
      <c r="B3411">
        <v>-27999515</v>
      </c>
    </row>
    <row r="3412" spans="1:2" x14ac:dyDescent="0.45">
      <c r="A3412" s="2" t="s">
        <v>4175</v>
      </c>
      <c r="B3412">
        <v>-28134226</v>
      </c>
    </row>
    <row r="3413" spans="1:2" x14ac:dyDescent="0.45">
      <c r="A3413" s="2" t="s">
        <v>4051</v>
      </c>
      <c r="B3413">
        <v>-28159583</v>
      </c>
    </row>
    <row r="3414" spans="1:2" x14ac:dyDescent="0.45">
      <c r="A3414" s="2" t="s">
        <v>3222</v>
      </c>
      <c r="B3414">
        <v>-28169943</v>
      </c>
    </row>
    <row r="3415" spans="1:2" x14ac:dyDescent="0.45">
      <c r="A3415" s="2" t="s">
        <v>3305</v>
      </c>
      <c r="B3415">
        <v>-28329069</v>
      </c>
    </row>
    <row r="3416" spans="1:2" x14ac:dyDescent="0.45">
      <c r="A3416" s="2" t="s">
        <v>3551</v>
      </c>
      <c r="B3416">
        <v>-28342760</v>
      </c>
    </row>
    <row r="3417" spans="1:2" x14ac:dyDescent="0.45">
      <c r="A3417" s="2" t="s">
        <v>3956</v>
      </c>
      <c r="B3417">
        <v>-28407897</v>
      </c>
    </row>
    <row r="3418" spans="1:2" x14ac:dyDescent="0.45">
      <c r="A3418" s="2" t="s">
        <v>3349</v>
      </c>
      <c r="B3418">
        <v>-28419913</v>
      </c>
    </row>
    <row r="3419" spans="1:2" x14ac:dyDescent="0.45">
      <c r="A3419" s="2" t="s">
        <v>4033</v>
      </c>
      <c r="B3419">
        <v>-28437251</v>
      </c>
    </row>
    <row r="3420" spans="1:2" x14ac:dyDescent="0.45">
      <c r="A3420" s="2" t="s">
        <v>3249</v>
      </c>
      <c r="B3420">
        <v>-28505730</v>
      </c>
    </row>
    <row r="3421" spans="1:2" x14ac:dyDescent="0.45">
      <c r="A3421" s="2" t="s">
        <v>3951</v>
      </c>
      <c r="B3421">
        <v>-28551183</v>
      </c>
    </row>
    <row r="3422" spans="1:2" x14ac:dyDescent="0.45">
      <c r="A3422" s="2" t="s">
        <v>3443</v>
      </c>
      <c r="B3422">
        <v>-28675334</v>
      </c>
    </row>
    <row r="3423" spans="1:2" x14ac:dyDescent="0.45">
      <c r="A3423" s="2" t="s">
        <v>3672</v>
      </c>
      <c r="B3423">
        <v>-28791977</v>
      </c>
    </row>
    <row r="3424" spans="1:2" x14ac:dyDescent="0.45">
      <c r="A3424" s="2" t="s">
        <v>3315</v>
      </c>
      <c r="B3424">
        <v>-28834579</v>
      </c>
    </row>
    <row r="3425" spans="1:2" x14ac:dyDescent="0.45">
      <c r="A3425" s="2" t="s">
        <v>3250</v>
      </c>
      <c r="B3425">
        <v>-28888740</v>
      </c>
    </row>
    <row r="3426" spans="1:2" x14ac:dyDescent="0.45">
      <c r="A3426" s="2" t="s">
        <v>2731</v>
      </c>
      <c r="B3426">
        <v>-28889425</v>
      </c>
    </row>
    <row r="3427" spans="1:2" x14ac:dyDescent="0.45">
      <c r="A3427" s="2" t="s">
        <v>4185</v>
      </c>
      <c r="B3427">
        <v>-28935714</v>
      </c>
    </row>
    <row r="3428" spans="1:2" x14ac:dyDescent="0.45">
      <c r="A3428" s="2" t="s">
        <v>3444</v>
      </c>
      <c r="B3428">
        <v>-28979512</v>
      </c>
    </row>
    <row r="3429" spans="1:2" x14ac:dyDescent="0.45">
      <c r="A3429" s="2" t="s">
        <v>3854</v>
      </c>
      <c r="B3429">
        <v>-29000000</v>
      </c>
    </row>
    <row r="3430" spans="1:2" x14ac:dyDescent="0.45">
      <c r="A3430" s="2" t="s">
        <v>3137</v>
      </c>
      <c r="B3430">
        <v>-29067628</v>
      </c>
    </row>
    <row r="3431" spans="1:2" x14ac:dyDescent="0.45">
      <c r="A3431" s="2" t="s">
        <v>3871</v>
      </c>
      <c r="B3431">
        <v>-29067940</v>
      </c>
    </row>
    <row r="3432" spans="1:2" x14ac:dyDescent="0.45">
      <c r="A3432" s="2" t="s">
        <v>4034</v>
      </c>
      <c r="B3432">
        <v>-29100030</v>
      </c>
    </row>
    <row r="3433" spans="1:2" x14ac:dyDescent="0.45">
      <c r="A3433" s="2" t="s">
        <v>4052</v>
      </c>
      <c r="B3433">
        <v>-29103248</v>
      </c>
    </row>
    <row r="3434" spans="1:2" x14ac:dyDescent="0.45">
      <c r="A3434" s="2" t="s">
        <v>2947</v>
      </c>
      <c r="B3434">
        <v>-29125385</v>
      </c>
    </row>
    <row r="3435" spans="1:2" x14ac:dyDescent="0.45">
      <c r="A3435" s="2" t="s">
        <v>3306</v>
      </c>
      <c r="B3435">
        <v>-29304773</v>
      </c>
    </row>
    <row r="3436" spans="1:2" x14ac:dyDescent="0.45">
      <c r="A3436" s="2" t="s">
        <v>2908</v>
      </c>
      <c r="B3436">
        <v>-29346242</v>
      </c>
    </row>
    <row r="3437" spans="1:2" x14ac:dyDescent="0.45">
      <c r="A3437" s="2" t="s">
        <v>3790</v>
      </c>
      <c r="B3437">
        <v>-29359355</v>
      </c>
    </row>
    <row r="3438" spans="1:2" x14ac:dyDescent="0.45">
      <c r="A3438" s="2" t="s">
        <v>3461</v>
      </c>
      <c r="B3438">
        <v>-29449288</v>
      </c>
    </row>
    <row r="3439" spans="1:2" x14ac:dyDescent="0.45">
      <c r="A3439" s="2" t="s">
        <v>2915</v>
      </c>
      <c r="B3439">
        <v>-29459980</v>
      </c>
    </row>
    <row r="3440" spans="1:2" x14ac:dyDescent="0.45">
      <c r="A3440" s="2" t="s">
        <v>4158</v>
      </c>
      <c r="B3440">
        <v>-29462420</v>
      </c>
    </row>
    <row r="3441" spans="1:2" x14ac:dyDescent="0.45">
      <c r="A3441" s="2" t="s">
        <v>3622</v>
      </c>
      <c r="B3441">
        <v>-29476832</v>
      </c>
    </row>
    <row r="3442" spans="1:2" x14ac:dyDescent="0.45">
      <c r="A3442" s="2" t="s">
        <v>4168</v>
      </c>
      <c r="B3442">
        <v>-29500737</v>
      </c>
    </row>
    <row r="3443" spans="1:2" x14ac:dyDescent="0.45">
      <c r="A3443" s="2" t="s">
        <v>3535</v>
      </c>
      <c r="B3443">
        <v>-29511421</v>
      </c>
    </row>
    <row r="3444" spans="1:2" x14ac:dyDescent="0.45">
      <c r="A3444" s="2" t="s">
        <v>3085</v>
      </c>
      <c r="B3444">
        <v>-29565557</v>
      </c>
    </row>
    <row r="3445" spans="1:2" x14ac:dyDescent="0.45">
      <c r="A3445" s="2" t="s">
        <v>3834</v>
      </c>
      <c r="B3445">
        <v>-29593736</v>
      </c>
    </row>
    <row r="3446" spans="1:2" x14ac:dyDescent="0.45">
      <c r="A3446" s="2" t="s">
        <v>3526</v>
      </c>
      <c r="B3446">
        <v>-29610033</v>
      </c>
    </row>
    <row r="3447" spans="1:2" x14ac:dyDescent="0.45">
      <c r="A3447" s="2" t="s">
        <v>3070</v>
      </c>
      <c r="B3447">
        <v>-29643614</v>
      </c>
    </row>
    <row r="3448" spans="1:2" x14ac:dyDescent="0.45">
      <c r="A3448" s="2" t="s">
        <v>2984</v>
      </c>
      <c r="B3448">
        <v>-29649103</v>
      </c>
    </row>
    <row r="3449" spans="1:2" x14ac:dyDescent="0.45">
      <c r="A3449" s="2" t="s">
        <v>3352</v>
      </c>
      <c r="B3449">
        <v>-29671868</v>
      </c>
    </row>
    <row r="3450" spans="1:2" x14ac:dyDescent="0.45">
      <c r="A3450" s="2" t="s">
        <v>3241</v>
      </c>
      <c r="B3450">
        <v>-29821223</v>
      </c>
    </row>
    <row r="3451" spans="1:2" x14ac:dyDescent="0.45">
      <c r="A3451" s="2" t="s">
        <v>3311</v>
      </c>
      <c r="B3451">
        <v>-29936195</v>
      </c>
    </row>
    <row r="3452" spans="1:2" x14ac:dyDescent="0.45">
      <c r="A3452" s="2" t="s">
        <v>3391</v>
      </c>
      <c r="B3452">
        <v>-29959707</v>
      </c>
    </row>
    <row r="3453" spans="1:2" x14ac:dyDescent="0.45">
      <c r="A3453" s="2" t="s">
        <v>3359</v>
      </c>
      <c r="B3453">
        <v>-30161611</v>
      </c>
    </row>
    <row r="3454" spans="1:2" x14ac:dyDescent="0.45">
      <c r="A3454" s="2" t="s">
        <v>3833</v>
      </c>
      <c r="B3454">
        <v>-30340253</v>
      </c>
    </row>
    <row r="3455" spans="1:2" x14ac:dyDescent="0.45">
      <c r="A3455" s="2" t="s">
        <v>3784</v>
      </c>
      <c r="B3455">
        <v>-30348000</v>
      </c>
    </row>
    <row r="3456" spans="1:2" x14ac:dyDescent="0.45">
      <c r="A3456" s="2" t="s">
        <v>3953</v>
      </c>
      <c r="B3456">
        <v>-30348023</v>
      </c>
    </row>
    <row r="3457" spans="1:2" x14ac:dyDescent="0.45">
      <c r="A3457" s="2" t="s">
        <v>3527</v>
      </c>
      <c r="B3457">
        <v>-30406260</v>
      </c>
    </row>
    <row r="3458" spans="1:2" x14ac:dyDescent="0.45">
      <c r="A3458" s="2" t="s">
        <v>3795</v>
      </c>
      <c r="B3458">
        <v>-30410125</v>
      </c>
    </row>
    <row r="3459" spans="1:2" x14ac:dyDescent="0.45">
      <c r="A3459" s="2" t="s">
        <v>3954</v>
      </c>
      <c r="B3459">
        <v>-30503417</v>
      </c>
    </row>
    <row r="3460" spans="1:2" x14ac:dyDescent="0.45">
      <c r="A3460" s="2" t="s">
        <v>3837</v>
      </c>
      <c r="B3460">
        <v>-30517805</v>
      </c>
    </row>
    <row r="3461" spans="1:2" x14ac:dyDescent="0.45">
      <c r="A3461" s="2" t="s">
        <v>2929</v>
      </c>
      <c r="B3461">
        <v>-30524377</v>
      </c>
    </row>
    <row r="3462" spans="1:2" x14ac:dyDescent="0.45">
      <c r="A3462" s="2" t="s">
        <v>3872</v>
      </c>
      <c r="B3462">
        <v>-30573703</v>
      </c>
    </row>
    <row r="3463" spans="1:2" x14ac:dyDescent="0.45">
      <c r="A3463" s="2" t="s">
        <v>2697</v>
      </c>
      <c r="B3463">
        <v>-30579748</v>
      </c>
    </row>
    <row r="3464" spans="1:2" x14ac:dyDescent="0.45">
      <c r="A3464" s="2" t="s">
        <v>3154</v>
      </c>
      <c r="B3464">
        <v>-30619558</v>
      </c>
    </row>
    <row r="3465" spans="1:2" x14ac:dyDescent="0.45">
      <c r="A3465" s="2" t="s">
        <v>4035</v>
      </c>
      <c r="B3465">
        <v>-30695163</v>
      </c>
    </row>
    <row r="3466" spans="1:2" x14ac:dyDescent="0.45">
      <c r="A3466" s="2" t="s">
        <v>2988</v>
      </c>
      <c r="B3466">
        <v>-30784021</v>
      </c>
    </row>
    <row r="3467" spans="1:2" x14ac:dyDescent="0.45">
      <c r="A3467" s="2" t="s">
        <v>3308</v>
      </c>
      <c r="B3467">
        <v>-30863374</v>
      </c>
    </row>
    <row r="3468" spans="1:2" x14ac:dyDescent="0.45">
      <c r="A3468" s="2" t="s">
        <v>4042</v>
      </c>
      <c r="B3468">
        <v>-30915039</v>
      </c>
    </row>
    <row r="3469" spans="1:2" x14ac:dyDescent="0.45">
      <c r="A3469" s="2" t="s">
        <v>2796</v>
      </c>
      <c r="B3469">
        <v>-30978265</v>
      </c>
    </row>
    <row r="3470" spans="1:2" x14ac:dyDescent="0.45">
      <c r="A3470" s="2" t="s">
        <v>3357</v>
      </c>
      <c r="B3470">
        <v>-31471505</v>
      </c>
    </row>
    <row r="3471" spans="1:2" x14ac:dyDescent="0.45">
      <c r="A3471" s="2" t="s">
        <v>3574</v>
      </c>
      <c r="B3471">
        <v>-31480159</v>
      </c>
    </row>
    <row r="3472" spans="1:2" x14ac:dyDescent="0.45">
      <c r="A3472" s="2" t="s">
        <v>3172</v>
      </c>
      <c r="B3472">
        <v>-31483987</v>
      </c>
    </row>
    <row r="3473" spans="1:2" x14ac:dyDescent="0.45">
      <c r="A3473" s="2" t="s">
        <v>3529</v>
      </c>
      <c r="B3473">
        <v>-31527637</v>
      </c>
    </row>
    <row r="3474" spans="1:2" x14ac:dyDescent="0.45">
      <c r="A3474" s="2" t="s">
        <v>2598</v>
      </c>
      <c r="B3474">
        <v>-31631573</v>
      </c>
    </row>
    <row r="3475" spans="1:2" x14ac:dyDescent="0.45">
      <c r="A3475" s="2" t="s">
        <v>3138</v>
      </c>
      <c r="B3475">
        <v>-31654597</v>
      </c>
    </row>
    <row r="3476" spans="1:2" x14ac:dyDescent="0.45">
      <c r="A3476" s="2" t="s">
        <v>3211</v>
      </c>
      <c r="B3476">
        <v>-31671949</v>
      </c>
    </row>
    <row r="3477" spans="1:2" x14ac:dyDescent="0.45">
      <c r="A3477" s="2" t="s">
        <v>2935</v>
      </c>
      <c r="B3477">
        <v>-31770880</v>
      </c>
    </row>
    <row r="3478" spans="1:2" x14ac:dyDescent="0.45">
      <c r="A3478" s="2" t="s">
        <v>3193</v>
      </c>
      <c r="B3478">
        <v>-31951647</v>
      </c>
    </row>
    <row r="3479" spans="1:2" x14ac:dyDescent="0.45">
      <c r="A3479" s="2" t="s">
        <v>3254</v>
      </c>
      <c r="B3479">
        <v>-31968750</v>
      </c>
    </row>
    <row r="3480" spans="1:2" x14ac:dyDescent="0.45">
      <c r="A3480" s="2" t="s">
        <v>3812</v>
      </c>
      <c r="B3480">
        <v>-32005864</v>
      </c>
    </row>
    <row r="3481" spans="1:2" x14ac:dyDescent="0.45">
      <c r="A3481" s="2" t="s">
        <v>3139</v>
      </c>
      <c r="B3481">
        <v>-32098491</v>
      </c>
    </row>
    <row r="3482" spans="1:2" x14ac:dyDescent="0.45">
      <c r="A3482" s="2" t="s">
        <v>3353</v>
      </c>
      <c r="B3482">
        <v>-32100000</v>
      </c>
    </row>
    <row r="3483" spans="1:2" x14ac:dyDescent="0.45">
      <c r="A3483" s="2" t="s">
        <v>3410</v>
      </c>
      <c r="B3483">
        <v>-32156953</v>
      </c>
    </row>
    <row r="3484" spans="1:2" x14ac:dyDescent="0.45">
      <c r="A3484" s="2" t="s">
        <v>3150</v>
      </c>
      <c r="B3484">
        <v>-32239920</v>
      </c>
    </row>
    <row r="3485" spans="1:2" x14ac:dyDescent="0.45">
      <c r="A3485" s="2" t="s">
        <v>3117</v>
      </c>
      <c r="B3485">
        <v>-32245792</v>
      </c>
    </row>
    <row r="3486" spans="1:2" x14ac:dyDescent="0.45">
      <c r="A3486" s="2" t="s">
        <v>3801</v>
      </c>
      <c r="B3486">
        <v>-32310542</v>
      </c>
    </row>
    <row r="3487" spans="1:2" x14ac:dyDescent="0.45">
      <c r="A3487" s="2" t="s">
        <v>2872</v>
      </c>
      <c r="B3487">
        <v>-32368843</v>
      </c>
    </row>
    <row r="3488" spans="1:2" x14ac:dyDescent="0.45">
      <c r="A3488" s="2" t="s">
        <v>3212</v>
      </c>
      <c r="B3488">
        <v>-32401069</v>
      </c>
    </row>
    <row r="3489" spans="1:2" x14ac:dyDescent="0.45">
      <c r="A3489" s="2" t="s">
        <v>3370</v>
      </c>
      <c r="B3489">
        <v>-32637500</v>
      </c>
    </row>
    <row r="3490" spans="1:2" x14ac:dyDescent="0.45">
      <c r="A3490" s="2" t="s">
        <v>3180</v>
      </c>
      <c r="B3490">
        <v>-32675768</v>
      </c>
    </row>
    <row r="3491" spans="1:2" x14ac:dyDescent="0.45">
      <c r="A3491" s="2" t="s">
        <v>2894</v>
      </c>
      <c r="B3491">
        <v>-32713269</v>
      </c>
    </row>
    <row r="3492" spans="1:2" x14ac:dyDescent="0.45">
      <c r="A3492" s="2" t="s">
        <v>3691</v>
      </c>
      <c r="B3492">
        <v>-32737712</v>
      </c>
    </row>
    <row r="3493" spans="1:2" x14ac:dyDescent="0.45">
      <c r="A3493" s="2" t="s">
        <v>3955</v>
      </c>
      <c r="B3493">
        <v>-32778006</v>
      </c>
    </row>
    <row r="3494" spans="1:2" x14ac:dyDescent="0.45">
      <c r="A3494" s="2" t="s">
        <v>4007</v>
      </c>
      <c r="B3494">
        <v>-32900538</v>
      </c>
    </row>
    <row r="3495" spans="1:2" x14ac:dyDescent="0.45">
      <c r="A3495" s="2" t="s">
        <v>3227</v>
      </c>
      <c r="B3495">
        <v>-32945076</v>
      </c>
    </row>
    <row r="3496" spans="1:2" x14ac:dyDescent="0.45">
      <c r="A3496" s="2" t="s">
        <v>3639</v>
      </c>
      <c r="B3496">
        <v>-32973330</v>
      </c>
    </row>
    <row r="3497" spans="1:2" x14ac:dyDescent="0.45">
      <c r="A3497" s="2" t="s">
        <v>3864</v>
      </c>
      <c r="B3497">
        <v>-33045595</v>
      </c>
    </row>
    <row r="3498" spans="1:2" x14ac:dyDescent="0.45">
      <c r="A3498" s="2" t="s">
        <v>3162</v>
      </c>
      <c r="B3498">
        <v>-33068911</v>
      </c>
    </row>
    <row r="3499" spans="1:2" x14ac:dyDescent="0.45">
      <c r="A3499" s="2" t="s">
        <v>3809</v>
      </c>
      <c r="B3499">
        <v>-33118496</v>
      </c>
    </row>
    <row r="3500" spans="1:2" x14ac:dyDescent="0.45">
      <c r="A3500" s="2" t="s">
        <v>3531</v>
      </c>
      <c r="B3500">
        <v>-33328495</v>
      </c>
    </row>
    <row r="3501" spans="1:2" x14ac:dyDescent="0.45">
      <c r="A3501" s="2" t="s">
        <v>3310</v>
      </c>
      <c r="B3501">
        <v>-33383410</v>
      </c>
    </row>
    <row r="3502" spans="1:2" x14ac:dyDescent="0.45">
      <c r="A3502" s="2" t="s">
        <v>2718</v>
      </c>
      <c r="B3502">
        <v>-33494358</v>
      </c>
    </row>
    <row r="3503" spans="1:2" x14ac:dyDescent="0.45">
      <c r="A3503" s="2" t="s">
        <v>3184</v>
      </c>
      <c r="B3503">
        <v>-33649447</v>
      </c>
    </row>
    <row r="3504" spans="1:2" x14ac:dyDescent="0.45">
      <c r="A3504" s="2" t="s">
        <v>3309</v>
      </c>
      <c r="B3504">
        <v>-33711680</v>
      </c>
    </row>
    <row r="3505" spans="1:2" x14ac:dyDescent="0.45">
      <c r="A3505" s="2" t="s">
        <v>3413</v>
      </c>
      <c r="B3505">
        <v>-33716560</v>
      </c>
    </row>
    <row r="3506" spans="1:2" x14ac:dyDescent="0.45">
      <c r="A3506" s="2" t="s">
        <v>3677</v>
      </c>
      <c r="B3506">
        <v>-33795862</v>
      </c>
    </row>
    <row r="3507" spans="1:2" x14ac:dyDescent="0.45">
      <c r="A3507" s="2" t="s">
        <v>3623</v>
      </c>
      <c r="B3507">
        <v>-33853591</v>
      </c>
    </row>
    <row r="3508" spans="1:2" x14ac:dyDescent="0.45">
      <c r="A3508" s="2" t="s">
        <v>3865</v>
      </c>
      <c r="B3508">
        <v>-33873489</v>
      </c>
    </row>
    <row r="3509" spans="1:2" x14ac:dyDescent="0.45">
      <c r="A3509" s="2" t="s">
        <v>3785</v>
      </c>
      <c r="B3509">
        <v>-33885763</v>
      </c>
    </row>
    <row r="3510" spans="1:2" x14ac:dyDescent="0.45">
      <c r="A3510" s="2" t="s">
        <v>2614</v>
      </c>
      <c r="B3510">
        <v>-33887833</v>
      </c>
    </row>
    <row r="3511" spans="1:2" x14ac:dyDescent="0.45">
      <c r="A3511" s="2" t="s">
        <v>2842</v>
      </c>
      <c r="B3511">
        <v>-33982216</v>
      </c>
    </row>
    <row r="3512" spans="1:2" x14ac:dyDescent="0.45">
      <c r="A3512" s="2" t="s">
        <v>3992</v>
      </c>
      <c r="B3512">
        <v>-33995909</v>
      </c>
    </row>
    <row r="3513" spans="1:2" x14ac:dyDescent="0.45">
      <c r="A3513" s="2" t="s">
        <v>3693</v>
      </c>
      <c r="B3513">
        <v>-34226481</v>
      </c>
    </row>
    <row r="3514" spans="1:2" x14ac:dyDescent="0.45">
      <c r="A3514" s="2" t="s">
        <v>3183</v>
      </c>
      <c r="B3514">
        <v>-34314732</v>
      </c>
    </row>
    <row r="3515" spans="1:2" x14ac:dyDescent="0.45">
      <c r="A3515" s="2" t="s">
        <v>3957</v>
      </c>
      <c r="B3515">
        <v>-34369221</v>
      </c>
    </row>
    <row r="3516" spans="1:2" x14ac:dyDescent="0.45">
      <c r="A3516" s="2" t="s">
        <v>2861</v>
      </c>
      <c r="B3516">
        <v>-34547688</v>
      </c>
    </row>
    <row r="3517" spans="1:2" x14ac:dyDescent="0.45">
      <c r="A3517" s="2" t="s">
        <v>3806</v>
      </c>
      <c r="B3517">
        <v>-34636971</v>
      </c>
    </row>
    <row r="3518" spans="1:2" x14ac:dyDescent="0.45">
      <c r="A3518" s="2" t="s">
        <v>3960</v>
      </c>
      <c r="B3518">
        <v>-34816875</v>
      </c>
    </row>
    <row r="3519" spans="1:2" x14ac:dyDescent="0.45">
      <c r="A3519" s="2" t="s">
        <v>3866</v>
      </c>
      <c r="B3519">
        <v>-34931608</v>
      </c>
    </row>
    <row r="3520" spans="1:2" x14ac:dyDescent="0.45">
      <c r="A3520" s="2" t="s">
        <v>3980</v>
      </c>
      <c r="B3520">
        <v>-34950587</v>
      </c>
    </row>
    <row r="3521" spans="1:2" x14ac:dyDescent="0.45">
      <c r="A3521" s="2" t="s">
        <v>3786</v>
      </c>
      <c r="B3521">
        <v>-35164032</v>
      </c>
    </row>
    <row r="3522" spans="1:2" x14ac:dyDescent="0.45">
      <c r="A3522" s="2" t="s">
        <v>3787</v>
      </c>
      <c r="B3522">
        <v>-35222993</v>
      </c>
    </row>
    <row r="3523" spans="1:2" x14ac:dyDescent="0.45">
      <c r="A3523" s="2" t="s">
        <v>3195</v>
      </c>
      <c r="B3523">
        <v>-35344410</v>
      </c>
    </row>
    <row r="3524" spans="1:2" x14ac:dyDescent="0.45">
      <c r="A3524" s="2" t="s">
        <v>3417</v>
      </c>
      <c r="B3524">
        <v>-35610546</v>
      </c>
    </row>
    <row r="3525" spans="1:2" x14ac:dyDescent="0.45">
      <c r="A3525" s="2" t="s">
        <v>3638</v>
      </c>
      <c r="B3525">
        <v>-35646427</v>
      </c>
    </row>
    <row r="3526" spans="1:2" x14ac:dyDescent="0.45">
      <c r="A3526" s="2" t="s">
        <v>3087</v>
      </c>
      <c r="B3526">
        <v>-35748872</v>
      </c>
    </row>
    <row r="3527" spans="1:2" x14ac:dyDescent="0.45">
      <c r="A3527" s="2" t="s">
        <v>2696</v>
      </c>
      <c r="B3527">
        <v>-35946421</v>
      </c>
    </row>
    <row r="3528" spans="1:2" x14ac:dyDescent="0.45">
      <c r="A3528" s="2" t="s">
        <v>2802</v>
      </c>
      <c r="B3528">
        <v>-35962961</v>
      </c>
    </row>
    <row r="3529" spans="1:2" x14ac:dyDescent="0.45">
      <c r="A3529" s="2" t="s">
        <v>3242</v>
      </c>
      <c r="B3529">
        <v>-36142013</v>
      </c>
    </row>
    <row r="3530" spans="1:2" x14ac:dyDescent="0.45">
      <c r="A3530" s="2" t="s">
        <v>3403</v>
      </c>
      <c r="B3530">
        <v>-36426209</v>
      </c>
    </row>
    <row r="3531" spans="1:2" x14ac:dyDescent="0.45">
      <c r="A3531" s="2" t="s">
        <v>3543</v>
      </c>
      <c r="B3531">
        <v>-36439040</v>
      </c>
    </row>
    <row r="3532" spans="1:2" x14ac:dyDescent="0.45">
      <c r="A3532" s="2" t="s">
        <v>3576</v>
      </c>
      <c r="B3532">
        <v>-36460586</v>
      </c>
    </row>
    <row r="3533" spans="1:2" x14ac:dyDescent="0.45">
      <c r="A3533" s="2" t="s">
        <v>3100</v>
      </c>
      <c r="B3533">
        <v>-36490658</v>
      </c>
    </row>
    <row r="3534" spans="1:2" x14ac:dyDescent="0.45">
      <c r="A3534" s="2" t="s">
        <v>3449</v>
      </c>
      <c r="B3534">
        <v>-36624819</v>
      </c>
    </row>
    <row r="3535" spans="1:2" x14ac:dyDescent="0.45">
      <c r="A3535" s="2" t="s">
        <v>3046</v>
      </c>
      <c r="B3535">
        <v>-36709023</v>
      </c>
    </row>
    <row r="3536" spans="1:2" x14ac:dyDescent="0.45">
      <c r="A3536" s="2" t="s">
        <v>3628</v>
      </c>
      <c r="B3536">
        <v>-36870545</v>
      </c>
    </row>
    <row r="3537" spans="1:2" x14ac:dyDescent="0.45">
      <c r="A3537" s="2" t="s">
        <v>3142</v>
      </c>
      <c r="B3537">
        <v>-36894400</v>
      </c>
    </row>
    <row r="3538" spans="1:2" x14ac:dyDescent="0.45">
      <c r="A3538" s="2" t="s">
        <v>3213</v>
      </c>
      <c r="B3538">
        <v>-36954460</v>
      </c>
    </row>
    <row r="3539" spans="1:2" x14ac:dyDescent="0.45">
      <c r="A3539" s="2" t="s">
        <v>3624</v>
      </c>
      <c r="B3539">
        <v>-37083113</v>
      </c>
    </row>
    <row r="3540" spans="1:2" x14ac:dyDescent="0.45">
      <c r="A3540" s="2" t="s">
        <v>3828</v>
      </c>
      <c r="B3540">
        <v>-37376626</v>
      </c>
    </row>
    <row r="3541" spans="1:2" x14ac:dyDescent="0.45">
      <c r="A3541" s="2" t="s">
        <v>2976</v>
      </c>
      <c r="B3541">
        <v>-37407175</v>
      </c>
    </row>
    <row r="3542" spans="1:2" x14ac:dyDescent="0.45">
      <c r="A3542" s="2" t="s">
        <v>3332</v>
      </c>
      <c r="B3542">
        <v>-37566085</v>
      </c>
    </row>
    <row r="3543" spans="1:2" x14ac:dyDescent="0.45">
      <c r="A3543" s="2" t="s">
        <v>3333</v>
      </c>
      <c r="B3543">
        <v>-37673753</v>
      </c>
    </row>
    <row r="3544" spans="1:2" x14ac:dyDescent="0.45">
      <c r="A3544" s="2" t="s">
        <v>3651</v>
      </c>
      <c r="B3544">
        <v>-37894825</v>
      </c>
    </row>
    <row r="3545" spans="1:2" x14ac:dyDescent="0.45">
      <c r="A3545" s="2" t="s">
        <v>3234</v>
      </c>
      <c r="B3545">
        <v>-37948000</v>
      </c>
    </row>
    <row r="3546" spans="1:2" x14ac:dyDescent="0.45">
      <c r="A3546" s="2" t="s">
        <v>3041</v>
      </c>
      <c r="B3546">
        <v>-37955679</v>
      </c>
    </row>
    <row r="3547" spans="1:2" x14ac:dyDescent="0.45">
      <c r="A3547" s="2" t="s">
        <v>3094</v>
      </c>
      <c r="B3547">
        <v>-38023633</v>
      </c>
    </row>
    <row r="3548" spans="1:2" x14ac:dyDescent="0.45">
      <c r="A3548" s="2" t="s">
        <v>3418</v>
      </c>
      <c r="B3548">
        <v>-38359790</v>
      </c>
    </row>
    <row r="3549" spans="1:2" x14ac:dyDescent="0.45">
      <c r="A3549" s="2" t="s">
        <v>3625</v>
      </c>
      <c r="B3549">
        <v>-38434505</v>
      </c>
    </row>
    <row r="3550" spans="1:2" x14ac:dyDescent="0.45">
      <c r="A3550" s="2" t="s">
        <v>3042</v>
      </c>
      <c r="B3550">
        <v>-38476729</v>
      </c>
    </row>
    <row r="3551" spans="1:2" x14ac:dyDescent="0.45">
      <c r="A3551" s="2" t="s">
        <v>3404</v>
      </c>
      <c r="B3551">
        <v>-38735525</v>
      </c>
    </row>
    <row r="3552" spans="1:2" x14ac:dyDescent="0.45">
      <c r="A3552" s="2" t="s">
        <v>3405</v>
      </c>
      <c r="B3552">
        <v>-38911390</v>
      </c>
    </row>
    <row r="3553" spans="1:2" x14ac:dyDescent="0.45">
      <c r="A3553" s="2" t="s">
        <v>3805</v>
      </c>
      <c r="B3553">
        <v>-38972251</v>
      </c>
    </row>
    <row r="3554" spans="1:2" x14ac:dyDescent="0.45">
      <c r="A3554" s="2" t="s">
        <v>3182</v>
      </c>
      <c r="B3554">
        <v>-39034803</v>
      </c>
    </row>
    <row r="3555" spans="1:2" x14ac:dyDescent="0.45">
      <c r="A3555" s="2" t="s">
        <v>3539</v>
      </c>
      <c r="B3555">
        <v>-39293214</v>
      </c>
    </row>
    <row r="3556" spans="1:2" x14ac:dyDescent="0.45">
      <c r="A3556" s="2" t="s">
        <v>3631</v>
      </c>
      <c r="B3556">
        <v>-39335749</v>
      </c>
    </row>
    <row r="3557" spans="1:2" x14ac:dyDescent="0.45">
      <c r="A3557" s="2" t="s">
        <v>3791</v>
      </c>
      <c r="B3557">
        <v>-39347474</v>
      </c>
    </row>
    <row r="3558" spans="1:2" x14ac:dyDescent="0.45">
      <c r="A3558" s="2" t="s">
        <v>2954</v>
      </c>
      <c r="B3558">
        <v>-39371991</v>
      </c>
    </row>
    <row r="3559" spans="1:2" x14ac:dyDescent="0.45">
      <c r="A3559" s="2" t="s">
        <v>3110</v>
      </c>
      <c r="B3559">
        <v>-39383131</v>
      </c>
    </row>
    <row r="3560" spans="1:2" x14ac:dyDescent="0.45">
      <c r="A3560" s="2" t="s">
        <v>3530</v>
      </c>
      <c r="B3560">
        <v>-39443804</v>
      </c>
    </row>
    <row r="3561" spans="1:2" x14ac:dyDescent="0.45">
      <c r="A3561" s="2" t="s">
        <v>3789</v>
      </c>
      <c r="B3561">
        <v>-39488080</v>
      </c>
    </row>
    <row r="3562" spans="1:2" x14ac:dyDescent="0.45">
      <c r="A3562" s="2" t="s">
        <v>3532</v>
      </c>
      <c r="B3562">
        <v>-39600000</v>
      </c>
    </row>
    <row r="3563" spans="1:2" x14ac:dyDescent="0.45">
      <c r="A3563" s="2" t="s">
        <v>3141</v>
      </c>
      <c r="B3563">
        <v>-39842984</v>
      </c>
    </row>
    <row r="3564" spans="1:2" x14ac:dyDescent="0.45">
      <c r="A3564" s="2" t="s">
        <v>3533</v>
      </c>
      <c r="B3564">
        <v>-39862768</v>
      </c>
    </row>
    <row r="3565" spans="1:2" x14ac:dyDescent="0.45">
      <c r="A3565" s="2" t="s">
        <v>3792</v>
      </c>
      <c r="B3565">
        <v>-39871022</v>
      </c>
    </row>
    <row r="3566" spans="1:2" x14ac:dyDescent="0.45">
      <c r="A3566" s="2" t="s">
        <v>3361</v>
      </c>
      <c r="B3566">
        <v>-40008098</v>
      </c>
    </row>
    <row r="3567" spans="1:2" x14ac:dyDescent="0.45">
      <c r="A3567" s="2" t="s">
        <v>3534</v>
      </c>
      <c r="B3567">
        <v>-40204983</v>
      </c>
    </row>
    <row r="3568" spans="1:2" x14ac:dyDescent="0.45">
      <c r="A3568" s="2" t="s">
        <v>3318</v>
      </c>
      <c r="B3568">
        <v>-40218121</v>
      </c>
    </row>
    <row r="3569" spans="1:2" x14ac:dyDescent="0.45">
      <c r="A3569" s="2" t="s">
        <v>3626</v>
      </c>
      <c r="B3569">
        <v>-40415114</v>
      </c>
    </row>
    <row r="3570" spans="1:2" x14ac:dyDescent="0.45">
      <c r="A3570" s="2" t="s">
        <v>3329</v>
      </c>
      <c r="B3570">
        <v>-40554783</v>
      </c>
    </row>
    <row r="3571" spans="1:2" x14ac:dyDescent="0.45">
      <c r="A3571" s="2" t="s">
        <v>3027</v>
      </c>
      <c r="B3571">
        <v>-40557129</v>
      </c>
    </row>
    <row r="3572" spans="1:2" x14ac:dyDescent="0.45">
      <c r="A3572" s="2" t="s">
        <v>2805</v>
      </c>
      <c r="B3572">
        <v>-40581346</v>
      </c>
    </row>
    <row r="3573" spans="1:2" x14ac:dyDescent="0.45">
      <c r="A3573" s="2" t="s">
        <v>3338</v>
      </c>
      <c r="B3573">
        <v>-40712370</v>
      </c>
    </row>
    <row r="3574" spans="1:2" x14ac:dyDescent="0.45">
      <c r="A3574" s="2" t="s">
        <v>3060</v>
      </c>
      <c r="B3574">
        <v>-40713572</v>
      </c>
    </row>
    <row r="3575" spans="1:2" x14ac:dyDescent="0.45">
      <c r="A3575" s="2" t="s">
        <v>3572</v>
      </c>
      <c r="B3575">
        <v>-40832183</v>
      </c>
    </row>
    <row r="3576" spans="1:2" x14ac:dyDescent="0.45">
      <c r="A3576" s="2" t="s">
        <v>3255</v>
      </c>
      <c r="B3576">
        <v>-40923185</v>
      </c>
    </row>
    <row r="3577" spans="1:2" x14ac:dyDescent="0.45">
      <c r="A3577" s="2" t="s">
        <v>2883</v>
      </c>
      <c r="B3577">
        <v>-41132306</v>
      </c>
    </row>
    <row r="3578" spans="1:2" x14ac:dyDescent="0.45">
      <c r="A3578" s="2" t="s">
        <v>2855</v>
      </c>
      <c r="B3578">
        <v>-41392993</v>
      </c>
    </row>
    <row r="3579" spans="1:2" x14ac:dyDescent="0.45">
      <c r="A3579" s="2" t="s">
        <v>3575</v>
      </c>
      <c r="B3579">
        <v>-41400000</v>
      </c>
    </row>
    <row r="3580" spans="1:2" x14ac:dyDescent="0.45">
      <c r="A3580" s="2" t="s">
        <v>2981</v>
      </c>
      <c r="B3580">
        <v>-41424284</v>
      </c>
    </row>
    <row r="3581" spans="1:2" x14ac:dyDescent="0.45">
      <c r="A3581" s="2" t="s">
        <v>3028</v>
      </c>
      <c r="B3581">
        <v>-41457582</v>
      </c>
    </row>
    <row r="3582" spans="1:2" x14ac:dyDescent="0.45">
      <c r="A3582" s="2" t="s">
        <v>3360</v>
      </c>
      <c r="B3582">
        <v>-41472875</v>
      </c>
    </row>
    <row r="3583" spans="1:2" x14ac:dyDescent="0.45">
      <c r="A3583" s="2" t="s">
        <v>2722</v>
      </c>
      <c r="B3583">
        <v>-41599308</v>
      </c>
    </row>
    <row r="3584" spans="1:2" x14ac:dyDescent="0.45">
      <c r="A3584" s="2" t="s">
        <v>2648</v>
      </c>
      <c r="B3584">
        <v>-41771652</v>
      </c>
    </row>
    <row r="3585" spans="1:2" x14ac:dyDescent="0.45">
      <c r="A3585" s="2" t="s">
        <v>2890</v>
      </c>
      <c r="B3585">
        <v>-41779224</v>
      </c>
    </row>
    <row r="3586" spans="1:2" x14ac:dyDescent="0.45">
      <c r="A3586" s="2" t="s">
        <v>3313</v>
      </c>
      <c r="B3586">
        <v>-41791922</v>
      </c>
    </row>
    <row r="3587" spans="1:2" x14ac:dyDescent="0.45">
      <c r="A3587" s="2" t="s">
        <v>3649</v>
      </c>
      <c r="B3587">
        <v>-42500000</v>
      </c>
    </row>
    <row r="3588" spans="1:2" x14ac:dyDescent="0.45">
      <c r="A3588" s="2" t="s">
        <v>2949</v>
      </c>
      <c r="B3588">
        <v>-42525888</v>
      </c>
    </row>
    <row r="3589" spans="1:2" x14ac:dyDescent="0.45">
      <c r="A3589" s="2" t="s">
        <v>2873</v>
      </c>
      <c r="B3589">
        <v>-42633738</v>
      </c>
    </row>
    <row r="3590" spans="1:2" x14ac:dyDescent="0.45">
      <c r="A3590" s="2" t="s">
        <v>3317</v>
      </c>
      <c r="B3590">
        <v>-42718168</v>
      </c>
    </row>
    <row r="3591" spans="1:2" x14ac:dyDescent="0.45">
      <c r="A3591" s="2" t="s">
        <v>2717</v>
      </c>
      <c r="B3591">
        <v>-42823835</v>
      </c>
    </row>
    <row r="3592" spans="1:2" x14ac:dyDescent="0.45">
      <c r="A3592" s="2" t="s">
        <v>3627</v>
      </c>
      <c r="B3592">
        <v>-42845460</v>
      </c>
    </row>
    <row r="3593" spans="1:2" x14ac:dyDescent="0.45">
      <c r="A3593" s="2" t="s">
        <v>2962</v>
      </c>
      <c r="B3593">
        <v>-43122835</v>
      </c>
    </row>
    <row r="3594" spans="1:2" x14ac:dyDescent="0.45">
      <c r="A3594" s="2" t="s">
        <v>3364</v>
      </c>
      <c r="B3594">
        <v>-43129431</v>
      </c>
    </row>
    <row r="3595" spans="1:2" x14ac:dyDescent="0.45">
      <c r="A3595" s="2" t="s">
        <v>3537</v>
      </c>
      <c r="B3595">
        <v>-43528606</v>
      </c>
    </row>
    <row r="3596" spans="1:2" x14ac:dyDescent="0.45">
      <c r="A3596" s="2" t="s">
        <v>3538</v>
      </c>
      <c r="B3596">
        <v>-43708398</v>
      </c>
    </row>
    <row r="3597" spans="1:2" x14ac:dyDescent="0.45">
      <c r="A3597" s="2" t="s">
        <v>3056</v>
      </c>
      <c r="B3597">
        <v>-43798339</v>
      </c>
    </row>
    <row r="3598" spans="1:2" x14ac:dyDescent="0.45">
      <c r="A3598" s="2" t="s">
        <v>3031</v>
      </c>
      <c r="B3598">
        <v>-43926768</v>
      </c>
    </row>
    <row r="3599" spans="1:2" x14ac:dyDescent="0.45">
      <c r="A3599" s="2" t="s">
        <v>2831</v>
      </c>
      <c r="B3599">
        <v>-43997807</v>
      </c>
    </row>
    <row r="3600" spans="1:2" x14ac:dyDescent="0.45">
      <c r="A3600" s="2" t="s">
        <v>2902</v>
      </c>
      <c r="B3600">
        <v>-44197339</v>
      </c>
    </row>
    <row r="3601" spans="1:2" x14ac:dyDescent="0.45">
      <c r="A3601" s="2" t="s">
        <v>3109</v>
      </c>
      <c r="B3601">
        <v>-44203958</v>
      </c>
    </row>
    <row r="3602" spans="1:2" x14ac:dyDescent="0.45">
      <c r="A3602" s="2" t="s">
        <v>3641</v>
      </c>
      <c r="B3602">
        <v>-44854891</v>
      </c>
    </row>
    <row r="3603" spans="1:2" x14ac:dyDescent="0.45">
      <c r="A3603" s="2" t="s">
        <v>2582</v>
      </c>
      <c r="B3603">
        <v>-44925825</v>
      </c>
    </row>
    <row r="3604" spans="1:2" x14ac:dyDescent="0.45">
      <c r="A3604" s="2" t="s">
        <v>2979</v>
      </c>
      <c r="B3604">
        <v>-44951668</v>
      </c>
    </row>
    <row r="3605" spans="1:2" x14ac:dyDescent="0.45">
      <c r="A3605" s="2" t="s">
        <v>3090</v>
      </c>
      <c r="B3605">
        <v>-44986654</v>
      </c>
    </row>
    <row r="3606" spans="1:2" x14ac:dyDescent="0.45">
      <c r="A3606" s="2" t="s">
        <v>2953</v>
      </c>
      <c r="B3606">
        <v>-45393665</v>
      </c>
    </row>
    <row r="3607" spans="1:2" x14ac:dyDescent="0.45">
      <c r="A3607" s="2" t="s">
        <v>3029</v>
      </c>
      <c r="B3607">
        <v>-45433254</v>
      </c>
    </row>
    <row r="3608" spans="1:2" x14ac:dyDescent="0.45">
      <c r="A3608" s="2" t="s">
        <v>3218</v>
      </c>
      <c r="B3608">
        <v>-45451936</v>
      </c>
    </row>
    <row r="3609" spans="1:2" x14ac:dyDescent="0.45">
      <c r="A3609" s="2" t="s">
        <v>3408</v>
      </c>
      <c r="B3609">
        <v>-45516179</v>
      </c>
    </row>
    <row r="3610" spans="1:2" x14ac:dyDescent="0.45">
      <c r="A3610" s="2" t="s">
        <v>2992</v>
      </c>
      <c r="B3610">
        <v>-45618284</v>
      </c>
    </row>
    <row r="3611" spans="1:2" x14ac:dyDescent="0.45">
      <c r="A3611" s="2" t="s">
        <v>3216</v>
      </c>
      <c r="B3611">
        <v>-45940982</v>
      </c>
    </row>
    <row r="3612" spans="1:2" x14ac:dyDescent="0.45">
      <c r="A3612" s="2" t="s">
        <v>2588</v>
      </c>
      <c r="B3612">
        <v>-45979146</v>
      </c>
    </row>
    <row r="3613" spans="1:2" x14ac:dyDescent="0.45">
      <c r="A3613" s="2" t="s">
        <v>3334</v>
      </c>
      <c r="B3613">
        <v>-46604061</v>
      </c>
    </row>
    <row r="3614" spans="1:2" x14ac:dyDescent="0.45">
      <c r="A3614" s="2" t="s">
        <v>3414</v>
      </c>
      <c r="B3614">
        <v>-46644185</v>
      </c>
    </row>
    <row r="3615" spans="1:2" x14ac:dyDescent="0.45">
      <c r="A3615" s="2" t="s">
        <v>3166</v>
      </c>
      <c r="B3615">
        <v>-46840695</v>
      </c>
    </row>
    <row r="3616" spans="1:2" x14ac:dyDescent="0.45">
      <c r="A3616" s="2" t="s">
        <v>3312</v>
      </c>
      <c r="B3616">
        <v>-46917712</v>
      </c>
    </row>
    <row r="3617" spans="1:2" x14ac:dyDescent="0.45">
      <c r="A3617" s="2" t="s">
        <v>3030</v>
      </c>
      <c r="B3617">
        <v>-47114435</v>
      </c>
    </row>
    <row r="3618" spans="1:2" x14ac:dyDescent="0.45">
      <c r="A3618" s="2" t="s">
        <v>3416</v>
      </c>
      <c r="B3618">
        <v>-47128307</v>
      </c>
    </row>
    <row r="3619" spans="1:2" x14ac:dyDescent="0.45">
      <c r="A3619" s="2" t="s">
        <v>2841</v>
      </c>
      <c r="B3619">
        <v>-47362515</v>
      </c>
    </row>
    <row r="3620" spans="1:2" x14ac:dyDescent="0.45">
      <c r="A3620" s="2" t="s">
        <v>2990</v>
      </c>
      <c r="B3620">
        <v>-47456299</v>
      </c>
    </row>
    <row r="3621" spans="1:2" x14ac:dyDescent="0.45">
      <c r="A3621" s="2" t="s">
        <v>3167</v>
      </c>
      <c r="B3621">
        <v>-47468302</v>
      </c>
    </row>
    <row r="3622" spans="1:2" x14ac:dyDescent="0.45">
      <c r="A3622" s="2" t="s">
        <v>3409</v>
      </c>
      <c r="B3622">
        <v>-47778542</v>
      </c>
    </row>
    <row r="3623" spans="1:2" x14ac:dyDescent="0.45">
      <c r="A3623" s="2" t="s">
        <v>3456</v>
      </c>
      <c r="B3623">
        <v>-47791061</v>
      </c>
    </row>
    <row r="3624" spans="1:2" x14ac:dyDescent="0.45">
      <c r="A3624" s="2" t="s">
        <v>3471</v>
      </c>
      <c r="B3624">
        <v>-47824688</v>
      </c>
    </row>
    <row r="3625" spans="1:2" x14ac:dyDescent="0.45">
      <c r="A3625" s="2" t="s">
        <v>3321</v>
      </c>
      <c r="B3625">
        <v>-47934015</v>
      </c>
    </row>
    <row r="3626" spans="1:2" x14ac:dyDescent="0.45">
      <c r="A3626" s="2" t="s">
        <v>3455</v>
      </c>
      <c r="B3626">
        <v>-48012713</v>
      </c>
    </row>
    <row r="3627" spans="1:2" x14ac:dyDescent="0.45">
      <c r="A3627" s="2" t="s">
        <v>3316</v>
      </c>
      <c r="B3627">
        <v>-48197944</v>
      </c>
    </row>
    <row r="3628" spans="1:2" x14ac:dyDescent="0.45">
      <c r="A3628" s="2" t="s">
        <v>3425</v>
      </c>
      <c r="B3628">
        <v>-48339916</v>
      </c>
    </row>
    <row r="3629" spans="1:2" x14ac:dyDescent="0.45">
      <c r="A3629" s="2" t="s">
        <v>2833</v>
      </c>
      <c r="B3629">
        <v>-48343151</v>
      </c>
    </row>
    <row r="3630" spans="1:2" x14ac:dyDescent="0.45">
      <c r="A3630" s="2" t="s">
        <v>2755</v>
      </c>
      <c r="B3630">
        <v>-48651080</v>
      </c>
    </row>
    <row r="3631" spans="1:2" x14ac:dyDescent="0.45">
      <c r="A3631" s="2" t="s">
        <v>3540</v>
      </c>
      <c r="B3631">
        <v>-48793865</v>
      </c>
    </row>
    <row r="3632" spans="1:2" x14ac:dyDescent="0.45">
      <c r="A3632" s="2" t="s">
        <v>2838</v>
      </c>
      <c r="B3632">
        <v>-48816034</v>
      </c>
    </row>
    <row r="3633" spans="1:2" x14ac:dyDescent="0.45">
      <c r="A3633" s="2" t="s">
        <v>2806</v>
      </c>
      <c r="B3633">
        <v>-48844258</v>
      </c>
    </row>
    <row r="3634" spans="1:2" x14ac:dyDescent="0.45">
      <c r="A3634" s="2" t="s">
        <v>3411</v>
      </c>
      <c r="B3634">
        <v>-49244714</v>
      </c>
    </row>
    <row r="3635" spans="1:2" x14ac:dyDescent="0.45">
      <c r="A3635" s="2" t="s">
        <v>3550</v>
      </c>
      <c r="B3635">
        <v>-49300000</v>
      </c>
    </row>
    <row r="3636" spans="1:2" x14ac:dyDescent="0.45">
      <c r="A3636" s="2" t="s">
        <v>2617</v>
      </c>
      <c r="B3636">
        <v>-49649808</v>
      </c>
    </row>
    <row r="3637" spans="1:2" x14ac:dyDescent="0.45">
      <c r="A3637" s="2" t="s">
        <v>3549</v>
      </c>
      <c r="B3637">
        <v>-49793600</v>
      </c>
    </row>
    <row r="3638" spans="1:2" x14ac:dyDescent="0.45">
      <c r="A3638" s="2" t="s">
        <v>3548</v>
      </c>
      <c r="B3638">
        <v>-49976894</v>
      </c>
    </row>
    <row r="3639" spans="1:2" x14ac:dyDescent="0.45">
      <c r="A3639" s="2" t="s">
        <v>3058</v>
      </c>
      <c r="B3639">
        <v>-49999390</v>
      </c>
    </row>
    <row r="3640" spans="1:2" x14ac:dyDescent="0.45">
      <c r="A3640" s="2" t="s">
        <v>2959</v>
      </c>
      <c r="B3640">
        <v>-50100362</v>
      </c>
    </row>
    <row r="3641" spans="1:2" x14ac:dyDescent="0.45">
      <c r="A3641" s="2" t="s">
        <v>3433</v>
      </c>
      <c r="B3641">
        <v>-50108179</v>
      </c>
    </row>
    <row r="3642" spans="1:2" x14ac:dyDescent="0.45">
      <c r="A3642" s="2" t="s">
        <v>3146</v>
      </c>
      <c r="B3642">
        <v>-50180506</v>
      </c>
    </row>
    <row r="3643" spans="1:2" x14ac:dyDescent="0.45">
      <c r="A3643" s="2" t="s">
        <v>3358</v>
      </c>
      <c r="B3643">
        <v>-50231945</v>
      </c>
    </row>
    <row r="3644" spans="1:2" x14ac:dyDescent="0.45">
      <c r="A3644" s="2" t="s">
        <v>2844</v>
      </c>
      <c r="B3644">
        <v>-50299935</v>
      </c>
    </row>
    <row r="3645" spans="1:2" x14ac:dyDescent="0.45">
      <c r="A3645" s="2" t="s">
        <v>2878</v>
      </c>
      <c r="B3645">
        <v>-50607905</v>
      </c>
    </row>
    <row r="3646" spans="1:2" x14ac:dyDescent="0.45">
      <c r="A3646" s="2" t="s">
        <v>2674</v>
      </c>
      <c r="B3646">
        <v>-50616376</v>
      </c>
    </row>
    <row r="3647" spans="1:2" x14ac:dyDescent="0.45">
      <c r="A3647" s="2" t="s">
        <v>2928</v>
      </c>
      <c r="B3647">
        <v>-50707978</v>
      </c>
    </row>
    <row r="3648" spans="1:2" x14ac:dyDescent="0.45">
      <c r="A3648" s="2" t="s">
        <v>3223</v>
      </c>
      <c r="B3648">
        <v>-50781132</v>
      </c>
    </row>
    <row r="3649" spans="1:2" x14ac:dyDescent="0.45">
      <c r="A3649" s="2" t="s">
        <v>3144</v>
      </c>
      <c r="B3649">
        <v>-51009458</v>
      </c>
    </row>
    <row r="3650" spans="1:2" x14ac:dyDescent="0.45">
      <c r="A3650" s="2" t="s">
        <v>3152</v>
      </c>
      <c r="B3650">
        <v>-51178721</v>
      </c>
    </row>
    <row r="3651" spans="1:2" x14ac:dyDescent="0.45">
      <c r="A3651" s="2" t="s">
        <v>3217</v>
      </c>
      <c r="B3651">
        <v>-51249444</v>
      </c>
    </row>
    <row r="3652" spans="1:2" x14ac:dyDescent="0.45">
      <c r="A3652" s="2" t="s">
        <v>2748</v>
      </c>
      <c r="B3652">
        <v>-51975100</v>
      </c>
    </row>
    <row r="3653" spans="1:2" x14ac:dyDescent="0.45">
      <c r="A3653" s="2" t="s">
        <v>3089</v>
      </c>
      <c r="B3653">
        <v>-52248021</v>
      </c>
    </row>
    <row r="3654" spans="1:2" x14ac:dyDescent="0.45">
      <c r="A3654" s="2" t="s">
        <v>2964</v>
      </c>
      <c r="B3654">
        <v>-52305212</v>
      </c>
    </row>
    <row r="3655" spans="1:2" x14ac:dyDescent="0.45">
      <c r="A3655" s="2" t="s">
        <v>3319</v>
      </c>
      <c r="B3655">
        <v>-52394332</v>
      </c>
    </row>
    <row r="3656" spans="1:2" x14ac:dyDescent="0.45">
      <c r="A3656" s="2" t="s">
        <v>3118</v>
      </c>
      <c r="B3656">
        <v>-52526755</v>
      </c>
    </row>
    <row r="3657" spans="1:2" x14ac:dyDescent="0.45">
      <c r="A3657" s="2" t="s">
        <v>3158</v>
      </c>
      <c r="B3657">
        <v>-52781920</v>
      </c>
    </row>
    <row r="3658" spans="1:2" x14ac:dyDescent="0.45">
      <c r="A3658" s="2" t="s">
        <v>2753</v>
      </c>
      <c r="B3658">
        <v>-53361326</v>
      </c>
    </row>
    <row r="3659" spans="1:2" x14ac:dyDescent="0.45">
      <c r="A3659" s="2" t="s">
        <v>2893</v>
      </c>
      <c r="B3659">
        <v>-53559509</v>
      </c>
    </row>
    <row r="3660" spans="1:2" x14ac:dyDescent="0.45">
      <c r="A3660" s="2" t="s">
        <v>2628</v>
      </c>
      <c r="B3660">
        <v>-54531374</v>
      </c>
    </row>
    <row r="3661" spans="1:2" x14ac:dyDescent="0.45">
      <c r="A3661" s="2" t="s">
        <v>3063</v>
      </c>
      <c r="B3661">
        <v>-54684676</v>
      </c>
    </row>
    <row r="3662" spans="1:2" x14ac:dyDescent="0.45">
      <c r="A3662" s="2" t="s">
        <v>3215</v>
      </c>
      <c r="B3662">
        <v>-54985766</v>
      </c>
    </row>
    <row r="3663" spans="1:2" x14ac:dyDescent="0.45">
      <c r="A3663" s="2" t="s">
        <v>2793</v>
      </c>
      <c r="B3663">
        <v>-55263886</v>
      </c>
    </row>
    <row r="3664" spans="1:2" x14ac:dyDescent="0.45">
      <c r="A3664" s="2" t="s">
        <v>3320</v>
      </c>
      <c r="B3664">
        <v>-55464883</v>
      </c>
    </row>
    <row r="3665" spans="1:2" x14ac:dyDescent="0.45">
      <c r="A3665" s="2" t="s">
        <v>3145</v>
      </c>
      <c r="B3665">
        <v>-55705158</v>
      </c>
    </row>
    <row r="3666" spans="1:2" x14ac:dyDescent="0.45">
      <c r="A3666" s="2" t="s">
        <v>2632</v>
      </c>
      <c r="B3666">
        <v>-55948241</v>
      </c>
    </row>
    <row r="3667" spans="1:2" x14ac:dyDescent="0.45">
      <c r="A3667" s="2" t="s">
        <v>2710</v>
      </c>
      <c r="B3667">
        <v>-56073614</v>
      </c>
    </row>
    <row r="3668" spans="1:2" x14ac:dyDescent="0.45">
      <c r="A3668" s="2" t="s">
        <v>2651</v>
      </c>
      <c r="B3668">
        <v>-56254592</v>
      </c>
    </row>
    <row r="3669" spans="1:2" x14ac:dyDescent="0.45">
      <c r="A3669" s="2" t="s">
        <v>3147</v>
      </c>
      <c r="B3669">
        <v>-56403089</v>
      </c>
    </row>
    <row r="3670" spans="1:2" x14ac:dyDescent="0.45">
      <c r="A3670" s="2" t="s">
        <v>2956</v>
      </c>
      <c r="B3670">
        <v>-56425668</v>
      </c>
    </row>
    <row r="3671" spans="1:2" x14ac:dyDescent="0.45">
      <c r="A3671" s="2" t="s">
        <v>3037</v>
      </c>
      <c r="B3671">
        <v>-56780252</v>
      </c>
    </row>
    <row r="3672" spans="1:2" x14ac:dyDescent="0.45">
      <c r="A3672" s="2" t="s">
        <v>2751</v>
      </c>
      <c r="B3672">
        <v>-57435963</v>
      </c>
    </row>
    <row r="3673" spans="1:2" x14ac:dyDescent="0.45">
      <c r="A3673" s="2" t="s">
        <v>3032</v>
      </c>
      <c r="B3673">
        <v>-59049180</v>
      </c>
    </row>
    <row r="3674" spans="1:2" x14ac:dyDescent="0.45">
      <c r="A3674" s="2" t="s">
        <v>2573</v>
      </c>
      <c r="B3674">
        <v>-59192738</v>
      </c>
    </row>
    <row r="3675" spans="1:2" x14ac:dyDescent="0.45">
      <c r="A3675" s="2" t="s">
        <v>3335</v>
      </c>
      <c r="B3675">
        <v>-59331829</v>
      </c>
    </row>
    <row r="3676" spans="1:2" x14ac:dyDescent="0.45">
      <c r="A3676" s="2" t="s">
        <v>3113</v>
      </c>
      <c r="B3676">
        <v>-59533912</v>
      </c>
    </row>
    <row r="3677" spans="1:2" x14ac:dyDescent="0.45">
      <c r="A3677" s="2" t="s">
        <v>3337</v>
      </c>
      <c r="B3677">
        <v>-59768583</v>
      </c>
    </row>
    <row r="3678" spans="1:2" x14ac:dyDescent="0.45">
      <c r="A3678" s="2" t="s">
        <v>2876</v>
      </c>
      <c r="B3678">
        <v>-59801290</v>
      </c>
    </row>
    <row r="3679" spans="1:2" x14ac:dyDescent="0.45">
      <c r="A3679" s="2" t="s">
        <v>2830</v>
      </c>
      <c r="B3679">
        <v>-59973647</v>
      </c>
    </row>
    <row r="3680" spans="1:2" x14ac:dyDescent="0.45">
      <c r="A3680" s="2" t="s">
        <v>3314</v>
      </c>
      <c r="B3680">
        <v>-59977549</v>
      </c>
    </row>
    <row r="3681" spans="1:2" x14ac:dyDescent="0.45">
      <c r="A3681" s="2" t="s">
        <v>3033</v>
      </c>
      <c r="B3681">
        <v>-60326576</v>
      </c>
    </row>
    <row r="3682" spans="1:2" x14ac:dyDescent="0.45">
      <c r="A3682" s="2" t="s">
        <v>3091</v>
      </c>
      <c r="B3682">
        <v>-60432117</v>
      </c>
    </row>
    <row r="3683" spans="1:2" x14ac:dyDescent="0.45">
      <c r="A3683" s="2" t="s">
        <v>3034</v>
      </c>
      <c r="B3683">
        <v>-60519261</v>
      </c>
    </row>
    <row r="3684" spans="1:2" x14ac:dyDescent="0.45">
      <c r="A3684" s="2" t="s">
        <v>2961</v>
      </c>
      <c r="B3684">
        <v>-60917086</v>
      </c>
    </row>
    <row r="3685" spans="1:2" x14ac:dyDescent="0.45">
      <c r="A3685" s="2" t="s">
        <v>2759</v>
      </c>
      <c r="B3685">
        <v>-61357548</v>
      </c>
    </row>
    <row r="3686" spans="1:2" x14ac:dyDescent="0.45">
      <c r="A3686" s="2" t="s">
        <v>3148</v>
      </c>
      <c r="B3686">
        <v>-61539010</v>
      </c>
    </row>
    <row r="3687" spans="1:2" x14ac:dyDescent="0.45">
      <c r="A3687" s="2" t="s">
        <v>3036</v>
      </c>
      <c r="B3687">
        <v>-61682000</v>
      </c>
    </row>
    <row r="3688" spans="1:2" x14ac:dyDescent="0.45">
      <c r="A3688" s="2" t="s">
        <v>2615</v>
      </c>
      <c r="B3688">
        <v>-62149904</v>
      </c>
    </row>
    <row r="3689" spans="1:2" x14ac:dyDescent="0.45">
      <c r="A3689" s="2" t="s">
        <v>3035</v>
      </c>
      <c r="B3689">
        <v>-62406609</v>
      </c>
    </row>
    <row r="3690" spans="1:2" x14ac:dyDescent="0.45">
      <c r="A3690" s="2" t="s">
        <v>2955</v>
      </c>
      <c r="B3690">
        <v>-62643910</v>
      </c>
    </row>
    <row r="3691" spans="1:2" x14ac:dyDescent="0.45">
      <c r="A3691" s="2" t="s">
        <v>2662</v>
      </c>
      <c r="B3691">
        <v>-62684455</v>
      </c>
    </row>
    <row r="3692" spans="1:2" x14ac:dyDescent="0.45">
      <c r="A3692" s="2" t="s">
        <v>3149</v>
      </c>
      <c r="B3692">
        <v>-62902875</v>
      </c>
    </row>
    <row r="3693" spans="1:2" x14ac:dyDescent="0.45">
      <c r="A3693" s="2" t="s">
        <v>2798</v>
      </c>
      <c r="B3693">
        <v>-63885779</v>
      </c>
    </row>
    <row r="3694" spans="1:2" x14ac:dyDescent="0.45">
      <c r="A3694" s="2" t="s">
        <v>3151</v>
      </c>
      <c r="B3694">
        <v>-64148812</v>
      </c>
    </row>
    <row r="3695" spans="1:2" x14ac:dyDescent="0.45">
      <c r="A3695" s="2" t="s">
        <v>2891</v>
      </c>
      <c r="B3695">
        <v>-64831323</v>
      </c>
    </row>
    <row r="3696" spans="1:2" x14ac:dyDescent="0.45">
      <c r="A3696" s="2" t="s">
        <v>3219</v>
      </c>
      <c r="B3696">
        <v>-64927587</v>
      </c>
    </row>
    <row r="3697" spans="1:2" x14ac:dyDescent="0.45">
      <c r="A3697" s="2" t="s">
        <v>3038</v>
      </c>
      <c r="B3697">
        <v>-64928486</v>
      </c>
    </row>
    <row r="3698" spans="1:2" x14ac:dyDescent="0.45">
      <c r="A3698" s="2" t="s">
        <v>2881</v>
      </c>
      <c r="B3698">
        <v>-64975525</v>
      </c>
    </row>
    <row r="3699" spans="1:2" x14ac:dyDescent="0.45">
      <c r="A3699" s="2" t="s">
        <v>2673</v>
      </c>
      <c r="B3699">
        <v>-65267965</v>
      </c>
    </row>
    <row r="3700" spans="1:2" x14ac:dyDescent="0.45">
      <c r="A3700" s="2" t="s">
        <v>2698</v>
      </c>
      <c r="B3700">
        <v>-66359574</v>
      </c>
    </row>
    <row r="3701" spans="1:2" x14ac:dyDescent="0.45">
      <c r="A3701" s="2" t="s">
        <v>2986</v>
      </c>
      <c r="B3701">
        <v>-66989354</v>
      </c>
    </row>
    <row r="3702" spans="1:2" x14ac:dyDescent="0.45">
      <c r="A3702" s="2" t="s">
        <v>2812</v>
      </c>
      <c r="B3702">
        <v>-67047980</v>
      </c>
    </row>
    <row r="3703" spans="1:2" x14ac:dyDescent="0.45">
      <c r="A3703" s="2" t="s">
        <v>2708</v>
      </c>
      <c r="B3703">
        <v>-67838031</v>
      </c>
    </row>
    <row r="3704" spans="1:2" x14ac:dyDescent="0.45">
      <c r="A3704" s="2" t="s">
        <v>2816</v>
      </c>
      <c r="B3704">
        <v>-69223741</v>
      </c>
    </row>
    <row r="3705" spans="1:2" x14ac:dyDescent="0.45">
      <c r="A3705" s="2" t="s">
        <v>3153</v>
      </c>
      <c r="B3705">
        <v>-69382160</v>
      </c>
    </row>
    <row r="3706" spans="1:2" x14ac:dyDescent="0.45">
      <c r="A3706" s="2" t="s">
        <v>2767</v>
      </c>
      <c r="B3706">
        <v>-69477903</v>
      </c>
    </row>
    <row r="3707" spans="1:2" x14ac:dyDescent="0.45">
      <c r="A3707" s="2" t="s">
        <v>3092</v>
      </c>
      <c r="B3707">
        <v>-69590483</v>
      </c>
    </row>
    <row r="3708" spans="1:2" x14ac:dyDescent="0.45">
      <c r="A3708" s="2" t="s">
        <v>3047</v>
      </c>
      <c r="B3708">
        <v>-69833498</v>
      </c>
    </row>
    <row r="3709" spans="1:2" x14ac:dyDescent="0.45">
      <c r="A3709" s="2" t="s">
        <v>2963</v>
      </c>
      <c r="B3709">
        <v>-70868670</v>
      </c>
    </row>
    <row r="3710" spans="1:2" x14ac:dyDescent="0.45">
      <c r="A3710" s="2" t="s">
        <v>2746</v>
      </c>
      <c r="B3710">
        <v>-71007672</v>
      </c>
    </row>
    <row r="3711" spans="1:2" x14ac:dyDescent="0.45">
      <c r="A3711" s="2" t="s">
        <v>2811</v>
      </c>
      <c r="B3711">
        <v>-74088170</v>
      </c>
    </row>
    <row r="3712" spans="1:2" x14ac:dyDescent="0.45">
      <c r="A3712" s="2" t="s">
        <v>2611</v>
      </c>
      <c r="B3712">
        <v>-74679997</v>
      </c>
    </row>
    <row r="3713" spans="1:2" x14ac:dyDescent="0.45">
      <c r="A3713" s="2" t="s">
        <v>2642</v>
      </c>
      <c r="B3713">
        <v>-74710310</v>
      </c>
    </row>
    <row r="3714" spans="1:2" x14ac:dyDescent="0.45">
      <c r="A3714" s="2" t="s">
        <v>2852</v>
      </c>
      <c r="B3714">
        <v>-74901420</v>
      </c>
    </row>
    <row r="3715" spans="1:2" x14ac:dyDescent="0.45">
      <c r="A3715" s="2" t="s">
        <v>2732</v>
      </c>
      <c r="B3715">
        <v>-74992955</v>
      </c>
    </row>
    <row r="3716" spans="1:2" x14ac:dyDescent="0.45">
      <c r="A3716" s="2" t="s">
        <v>2879</v>
      </c>
      <c r="B3716">
        <v>-75014388</v>
      </c>
    </row>
    <row r="3717" spans="1:2" x14ac:dyDescent="0.45">
      <c r="A3717" s="2" t="s">
        <v>2794</v>
      </c>
      <c r="B3717">
        <v>-76070659</v>
      </c>
    </row>
    <row r="3718" spans="1:2" x14ac:dyDescent="0.45">
      <c r="A3718" s="2" t="s">
        <v>2845</v>
      </c>
      <c r="B3718">
        <v>-76227778</v>
      </c>
    </row>
    <row r="3719" spans="1:2" x14ac:dyDescent="0.45">
      <c r="A3719" s="2" t="s">
        <v>2705</v>
      </c>
      <c r="B3719">
        <v>-76896216</v>
      </c>
    </row>
    <row r="3720" spans="1:2" x14ac:dyDescent="0.45">
      <c r="A3720" s="2" t="s">
        <v>2885</v>
      </c>
      <c r="B3720">
        <v>-76985496</v>
      </c>
    </row>
    <row r="3721" spans="1:2" x14ac:dyDescent="0.45">
      <c r="A3721" s="2" t="s">
        <v>2637</v>
      </c>
      <c r="B3721">
        <v>-77810499</v>
      </c>
    </row>
    <row r="3722" spans="1:2" x14ac:dyDescent="0.45">
      <c r="A3722" s="2" t="s">
        <v>2905</v>
      </c>
      <c r="B3722">
        <v>-77823100</v>
      </c>
    </row>
    <row r="3723" spans="1:2" x14ac:dyDescent="0.45">
      <c r="A3723" s="2" t="s">
        <v>2993</v>
      </c>
      <c r="B3723">
        <v>-79860848</v>
      </c>
    </row>
    <row r="3724" spans="1:2" x14ac:dyDescent="0.45">
      <c r="A3724" s="2" t="s">
        <v>2766</v>
      </c>
      <c r="B3724">
        <v>-80448338</v>
      </c>
    </row>
    <row r="3725" spans="1:2" x14ac:dyDescent="0.45">
      <c r="A3725" s="2" t="s">
        <v>2772</v>
      </c>
      <c r="B3725">
        <v>-82603302</v>
      </c>
    </row>
    <row r="3726" spans="1:2" x14ac:dyDescent="0.45">
      <c r="A3726" s="2" t="s">
        <v>2926</v>
      </c>
      <c r="B3726">
        <v>-83287549</v>
      </c>
    </row>
    <row r="3727" spans="1:2" x14ac:dyDescent="0.45">
      <c r="A3727" s="2" t="s">
        <v>2587</v>
      </c>
      <c r="B3727">
        <v>-83385977</v>
      </c>
    </row>
    <row r="3728" spans="1:2" x14ac:dyDescent="0.45">
      <c r="A3728" s="2" t="s">
        <v>2609</v>
      </c>
      <c r="B3728">
        <v>-83406809</v>
      </c>
    </row>
    <row r="3729" spans="1:2" x14ac:dyDescent="0.45">
      <c r="A3729" s="2" t="s">
        <v>2985</v>
      </c>
      <c r="B3729">
        <v>-83832772</v>
      </c>
    </row>
    <row r="3730" spans="1:2" x14ac:dyDescent="0.45">
      <c r="A3730" s="2" t="s">
        <v>2716</v>
      </c>
      <c r="B3730">
        <v>-84540684</v>
      </c>
    </row>
    <row r="3731" spans="1:2" x14ac:dyDescent="0.45">
      <c r="A3731" s="2" t="s">
        <v>2839</v>
      </c>
      <c r="B3731">
        <v>-84593638</v>
      </c>
    </row>
    <row r="3732" spans="1:2" x14ac:dyDescent="0.45">
      <c r="A3732" s="2" t="s">
        <v>2835</v>
      </c>
      <c r="B3732">
        <v>-85995841</v>
      </c>
    </row>
    <row r="3733" spans="1:2" x14ac:dyDescent="0.45">
      <c r="A3733" s="2" t="s">
        <v>2643</v>
      </c>
      <c r="B3733">
        <v>-86753780</v>
      </c>
    </row>
    <row r="3734" spans="1:2" x14ac:dyDescent="0.45">
      <c r="A3734" s="2" t="s">
        <v>2678</v>
      </c>
      <c r="B3734">
        <v>-86856188</v>
      </c>
    </row>
    <row r="3735" spans="1:2" x14ac:dyDescent="0.45">
      <c r="A3735" s="2" t="s">
        <v>2900</v>
      </c>
      <c r="B3735">
        <v>-87000000</v>
      </c>
    </row>
    <row r="3736" spans="1:2" x14ac:dyDescent="0.45">
      <c r="A3736" s="2" t="s">
        <v>2736</v>
      </c>
      <c r="B3736">
        <v>-87207693</v>
      </c>
    </row>
    <row r="3737" spans="1:2" x14ac:dyDescent="0.45">
      <c r="A3737" s="2" t="s">
        <v>2700</v>
      </c>
      <c r="B3737">
        <v>-88062505</v>
      </c>
    </row>
    <row r="3738" spans="1:2" x14ac:dyDescent="0.45">
      <c r="A3738" s="2" t="s">
        <v>2624</v>
      </c>
      <c r="B3738">
        <v>-88214518</v>
      </c>
    </row>
    <row r="3739" spans="1:2" x14ac:dyDescent="0.45">
      <c r="A3739" s="2" t="s">
        <v>2897</v>
      </c>
      <c r="B3739">
        <v>-88958772</v>
      </c>
    </row>
    <row r="3740" spans="1:2" x14ac:dyDescent="0.45">
      <c r="A3740" s="2" t="s">
        <v>2795</v>
      </c>
      <c r="B3740">
        <v>-89787380</v>
      </c>
    </row>
    <row r="3741" spans="1:2" x14ac:dyDescent="0.45">
      <c r="A3741" s="2" t="s">
        <v>2950</v>
      </c>
      <c r="B3741">
        <v>-89809438</v>
      </c>
    </row>
    <row r="3742" spans="1:2" x14ac:dyDescent="0.45">
      <c r="A3742" s="2" t="s">
        <v>2775</v>
      </c>
      <c r="B3742">
        <v>-90200974</v>
      </c>
    </row>
    <row r="3743" spans="1:2" x14ac:dyDescent="0.45">
      <c r="A3743" s="2" t="s">
        <v>2924</v>
      </c>
      <c r="B3743">
        <v>-91973129</v>
      </c>
    </row>
    <row r="3744" spans="1:2" x14ac:dyDescent="0.45">
      <c r="A3744" s="2" t="s">
        <v>2656</v>
      </c>
      <c r="B3744">
        <v>-93153376</v>
      </c>
    </row>
    <row r="3745" spans="1:2" x14ac:dyDescent="0.45">
      <c r="A3745" s="2" t="s">
        <v>2910</v>
      </c>
      <c r="B3745">
        <v>-93990787</v>
      </c>
    </row>
    <row r="3746" spans="1:2" x14ac:dyDescent="0.45">
      <c r="A3746" s="2" t="s">
        <v>2599</v>
      </c>
      <c r="B3746">
        <v>-94780265</v>
      </c>
    </row>
    <row r="3747" spans="1:2" x14ac:dyDescent="0.45">
      <c r="A3747" s="2" t="s">
        <v>2880</v>
      </c>
      <c r="B3747">
        <v>-95588898</v>
      </c>
    </row>
    <row r="3748" spans="1:2" x14ac:dyDescent="0.45">
      <c r="A3748" s="2" t="s">
        <v>2650</v>
      </c>
      <c r="B3748">
        <v>-96179906</v>
      </c>
    </row>
    <row r="3749" spans="1:2" x14ac:dyDescent="0.45">
      <c r="A3749" s="2" t="s">
        <v>2769</v>
      </c>
      <c r="B3749">
        <v>-96407585</v>
      </c>
    </row>
    <row r="3750" spans="1:2" x14ac:dyDescent="0.45">
      <c r="A3750" s="2" t="s">
        <v>2625</v>
      </c>
      <c r="B3750">
        <v>-96582135</v>
      </c>
    </row>
    <row r="3751" spans="1:2" x14ac:dyDescent="0.45">
      <c r="A3751" s="2" t="s">
        <v>2896</v>
      </c>
      <c r="B3751">
        <v>-96941620</v>
      </c>
    </row>
    <row r="3752" spans="1:2" x14ac:dyDescent="0.45">
      <c r="A3752" s="2" t="s">
        <v>2668</v>
      </c>
      <c r="B3752">
        <v>-99344497</v>
      </c>
    </row>
    <row r="3753" spans="1:2" x14ac:dyDescent="0.45">
      <c r="A3753" s="2" t="s">
        <v>2739</v>
      </c>
      <c r="B3753">
        <v>-101879446</v>
      </c>
    </row>
    <row r="3754" spans="1:2" x14ac:dyDescent="0.45">
      <c r="A3754" s="2" t="s">
        <v>2849</v>
      </c>
      <c r="B3754">
        <v>-102725701</v>
      </c>
    </row>
    <row r="3755" spans="1:2" x14ac:dyDescent="0.45">
      <c r="A3755" s="2" t="s">
        <v>2744</v>
      </c>
      <c r="B3755">
        <v>-103295584</v>
      </c>
    </row>
    <row r="3756" spans="1:2" x14ac:dyDescent="0.45">
      <c r="A3756" s="2" t="s">
        <v>2743</v>
      </c>
      <c r="B3756">
        <v>-104868170</v>
      </c>
    </row>
    <row r="3757" spans="1:2" x14ac:dyDescent="0.45">
      <c r="A3757" s="2" t="s">
        <v>2733</v>
      </c>
      <c r="B3757">
        <v>-108858926</v>
      </c>
    </row>
    <row r="3758" spans="1:2" x14ac:dyDescent="0.45">
      <c r="A3758" s="2" t="s">
        <v>2613</v>
      </c>
      <c r="B3758">
        <v>-109244357</v>
      </c>
    </row>
    <row r="3759" spans="1:2" x14ac:dyDescent="0.45">
      <c r="A3759" s="2" t="s">
        <v>2630</v>
      </c>
      <c r="B3759">
        <v>-109916481</v>
      </c>
    </row>
    <row r="3760" spans="1:2" x14ac:dyDescent="0.45">
      <c r="A3760" s="2" t="s">
        <v>2671</v>
      </c>
      <c r="B3760">
        <v>-111931604</v>
      </c>
    </row>
    <row r="3761" spans="1:2" x14ac:dyDescent="0.45">
      <c r="A3761" s="2" t="s">
        <v>2670</v>
      </c>
      <c r="B3761">
        <v>-113021005</v>
      </c>
    </row>
    <row r="3762" spans="1:2" x14ac:dyDescent="0.45">
      <c r="A3762" s="2" t="s">
        <v>2707</v>
      </c>
      <c r="B3762">
        <v>-115035182</v>
      </c>
    </row>
    <row r="3763" spans="1:2" x14ac:dyDescent="0.45">
      <c r="A3763" s="2" t="s">
        <v>2675</v>
      </c>
      <c r="B3763">
        <v>-120706229</v>
      </c>
    </row>
    <row r="3764" spans="1:2" x14ac:dyDescent="0.45">
      <c r="A3764" s="2" t="s">
        <v>2591</v>
      </c>
      <c r="B3764">
        <v>-125710090</v>
      </c>
    </row>
    <row r="3765" spans="1:2" x14ac:dyDescent="0.45">
      <c r="A3765" s="2" t="s">
        <v>2706</v>
      </c>
      <c r="B3765">
        <v>-128620685</v>
      </c>
    </row>
    <row r="3766" spans="1:2" x14ac:dyDescent="0.45">
      <c r="A3766" s="2" t="s">
        <v>2638</v>
      </c>
      <c r="B3766">
        <v>-128624673</v>
      </c>
    </row>
    <row r="3767" spans="1:2" x14ac:dyDescent="0.45">
      <c r="A3767" s="2" t="s">
        <v>2619</v>
      </c>
      <c r="B3767">
        <v>-129828140</v>
      </c>
    </row>
    <row r="3768" spans="1:2" x14ac:dyDescent="0.45">
      <c r="A3768" s="2" t="s">
        <v>2647</v>
      </c>
      <c r="B3768">
        <v>-136702695</v>
      </c>
    </row>
    <row r="3769" spans="1:2" x14ac:dyDescent="0.45">
      <c r="A3769" s="2" t="s">
        <v>2740</v>
      </c>
      <c r="B3769">
        <v>-139853928</v>
      </c>
    </row>
    <row r="3770" spans="1:2" x14ac:dyDescent="0.45">
      <c r="A3770" s="2" t="s">
        <v>2596</v>
      </c>
      <c r="B3770">
        <v>-143826840</v>
      </c>
    </row>
    <row r="3771" spans="1:2" x14ac:dyDescent="0.45">
      <c r="A3771" s="2" t="s">
        <v>2672</v>
      </c>
      <c r="B3771">
        <v>-149237822</v>
      </c>
    </row>
    <row r="3772" spans="1:2" x14ac:dyDescent="0.45">
      <c r="A3772" s="2" t="s">
        <v>2715</v>
      </c>
      <c r="B3772">
        <v>-149800772</v>
      </c>
    </row>
    <row r="3773" spans="1:2" x14ac:dyDescent="0.45">
      <c r="A3773" s="2" t="s">
        <v>2661</v>
      </c>
      <c r="B3773">
        <v>-164334574</v>
      </c>
    </row>
    <row r="3774" spans="1:2" x14ac:dyDescent="0.45">
      <c r="A3774" s="2" t="s">
        <v>2618</v>
      </c>
      <c r="B3774">
        <v>-188094481</v>
      </c>
    </row>
    <row r="3775" spans="1:2" x14ac:dyDescent="0.45">
      <c r="A3775" s="2" t="s">
        <v>2572</v>
      </c>
      <c r="B3775">
        <v>-190641321</v>
      </c>
    </row>
    <row r="3776" spans="1:2" x14ac:dyDescent="0.45">
      <c r="A3776" s="2" t="s">
        <v>2571</v>
      </c>
      <c r="B3776">
        <v>-299897945</v>
      </c>
    </row>
    <row r="3777" spans="1:2" x14ac:dyDescent="0.45">
      <c r="A3777" s="2" t="s">
        <v>2569</v>
      </c>
      <c r="B3777">
        <v>-375868702</v>
      </c>
    </row>
    <row r="3778" spans="1:2" x14ac:dyDescent="0.45">
      <c r="A3778" s="2" t="s">
        <v>2568</v>
      </c>
      <c r="B3778">
        <v>-399545745</v>
      </c>
    </row>
    <row r="3779" spans="1:2" x14ac:dyDescent="0.45">
      <c r="A3779" s="2" t="s">
        <v>2567</v>
      </c>
      <c r="B3779">
        <v>-553005191</v>
      </c>
    </row>
    <row r="3780" spans="1:2" x14ac:dyDescent="0.45">
      <c r="A3780" s="2" t="s">
        <v>2566</v>
      </c>
      <c r="B3780">
        <v>-598397534</v>
      </c>
    </row>
    <row r="3781" spans="1:2" x14ac:dyDescent="0.45">
      <c r="A3781" s="2" t="s">
        <v>2564</v>
      </c>
      <c r="B3781">
        <v>-696724557</v>
      </c>
    </row>
    <row r="3782" spans="1:2" x14ac:dyDescent="0.45">
      <c r="A3782" s="2" t="s">
        <v>2565</v>
      </c>
      <c r="B3782">
        <v>-698312689</v>
      </c>
    </row>
    <row r="3783" spans="1:2" x14ac:dyDescent="0.45">
      <c r="A3783" s="2" t="s">
        <v>2563</v>
      </c>
      <c r="B3783">
        <v>-989962610</v>
      </c>
    </row>
    <row r="3784" spans="1:2" x14ac:dyDescent="0.45">
      <c r="A3784" s="2" t="s">
        <v>2562</v>
      </c>
      <c r="B3784">
        <v>-1099560838</v>
      </c>
    </row>
    <row r="3785" spans="1:2" x14ac:dyDescent="0.45">
      <c r="A3785" s="2" t="s">
        <v>2561</v>
      </c>
      <c r="B3785">
        <v>-2127109510</v>
      </c>
    </row>
    <row r="3786" spans="1:2" x14ac:dyDescent="0.45">
      <c r="A3786" s="2" t="s">
        <v>2560</v>
      </c>
      <c r="B3786">
        <v>-2397701809</v>
      </c>
    </row>
    <row r="3787" spans="1:2" x14ac:dyDescent="0.45">
      <c r="A3787" s="2" t="s">
        <v>2559</v>
      </c>
      <c r="B3787">
        <v>-2499804112</v>
      </c>
    </row>
    <row r="3788" spans="1:2" x14ac:dyDescent="0.45">
      <c r="A3788" s="2" t="s">
        <v>2558</v>
      </c>
      <c r="B3788">
        <v>-4199788333</v>
      </c>
    </row>
    <row r="3789" spans="1:2" x14ac:dyDescent="0.45">
      <c r="A3789" s="2" t="s">
        <v>6344</v>
      </c>
      <c r="B3789">
        <v>523505847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IMDB_Movies</vt:lpstr>
      <vt:lpstr>1. Genre analysis</vt:lpstr>
      <vt:lpstr>1. GENRE </vt:lpstr>
      <vt:lpstr>Language</vt:lpstr>
      <vt:lpstr>2. DURATION</vt:lpstr>
      <vt:lpstr>3. Lang</vt:lpstr>
      <vt:lpstr>LANGUAGE ANALS</vt:lpstr>
      <vt:lpstr>4. Best directors</vt:lpstr>
      <vt:lpstr>5.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Kanal Yoginath Ji</dc:creator>
  <cp:lastModifiedBy>Kanal Yoginath Ji</cp:lastModifiedBy>
  <dcterms:created xsi:type="dcterms:W3CDTF">2023-11-25T05:15:44Z</dcterms:created>
  <dcterms:modified xsi:type="dcterms:W3CDTF">2023-11-29T17:12:20Z</dcterms:modified>
</cp:coreProperties>
</file>