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noj kumar\Desktop\training\Regression\"/>
    </mc:Choice>
  </mc:AlternateContent>
  <bookViews>
    <workbookView xWindow="0" yWindow="0" windowWidth="19560" windowHeight="7830" activeTab="1"/>
  </bookViews>
  <sheets>
    <sheet name="Problem" sheetId="1" r:id="rId1"/>
    <sheet name="Probelm-1" sheetId="3" r:id="rId2"/>
    <sheet name="problem 2" sheetId="4" r:id="rId3"/>
    <sheet name="p1" sheetId="5" r:id="rId4"/>
    <sheet name="p2" sheetId="6" r:id="rId5"/>
    <sheet name="Hint" sheetId="2" r:id="rId6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'Probelm-1'!$F$21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3" l="1"/>
  <c r="O7" i="4" l="1"/>
  <c r="O8" i="4"/>
  <c r="O9" i="4"/>
  <c r="O11" i="4"/>
  <c r="O12" i="4"/>
  <c r="O13" i="4"/>
  <c r="O5" i="4"/>
  <c r="N6" i="4"/>
  <c r="N7" i="4"/>
  <c r="N10" i="4"/>
  <c r="N11" i="4"/>
  <c r="N14" i="4"/>
  <c r="N5" i="4"/>
  <c r="M9" i="4"/>
  <c r="M13" i="4"/>
  <c r="K9" i="4"/>
  <c r="K8" i="4"/>
  <c r="H5" i="4"/>
  <c r="N17" i="4"/>
  <c r="L22" i="4" s="1"/>
  <c r="C19" i="4"/>
  <c r="D19" i="4"/>
  <c r="B19" i="4"/>
  <c r="C16" i="4"/>
  <c r="D16" i="4"/>
  <c r="B16" i="4"/>
  <c r="D18" i="4"/>
  <c r="C18" i="4"/>
  <c r="B18" i="4"/>
  <c r="D17" i="4"/>
  <c r="O6" i="4" s="1"/>
  <c r="C17" i="4"/>
  <c r="N8" i="4" s="1"/>
  <c r="B17" i="4"/>
  <c r="M6" i="4" s="1"/>
  <c r="L22" i="3"/>
  <c r="L20" i="3"/>
  <c r="N18" i="3"/>
  <c r="N17" i="3"/>
  <c r="N16" i="3"/>
  <c r="O6" i="3"/>
  <c r="O7" i="3"/>
  <c r="O8" i="3"/>
  <c r="O9" i="3"/>
  <c r="O10" i="3"/>
  <c r="O11" i="3"/>
  <c r="O12" i="3"/>
  <c r="O13" i="3"/>
  <c r="O14" i="3"/>
  <c r="O5" i="3"/>
  <c r="N6" i="3"/>
  <c r="N7" i="3"/>
  <c r="N8" i="3"/>
  <c r="N9" i="3"/>
  <c r="N10" i="3"/>
  <c r="N11" i="3"/>
  <c r="N12" i="3"/>
  <c r="N13" i="3"/>
  <c r="N14" i="3"/>
  <c r="N5" i="3"/>
  <c r="M6" i="3"/>
  <c r="M7" i="3"/>
  <c r="M8" i="3"/>
  <c r="M9" i="3"/>
  <c r="M10" i="3"/>
  <c r="M11" i="3"/>
  <c r="M12" i="3"/>
  <c r="M13" i="3"/>
  <c r="M14" i="3"/>
  <c r="M5" i="3"/>
  <c r="K13" i="3"/>
  <c r="M12" i="4" l="1"/>
  <c r="M8" i="4"/>
  <c r="M5" i="4"/>
  <c r="M11" i="4"/>
  <c r="M7" i="4"/>
  <c r="N13" i="4"/>
  <c r="N9" i="4"/>
  <c r="K7" i="4"/>
  <c r="K10" i="4" s="1"/>
  <c r="K13" i="4" s="1"/>
  <c r="M14" i="4"/>
  <c r="M10" i="4"/>
  <c r="N12" i="4"/>
  <c r="O14" i="4"/>
  <c r="O10" i="4"/>
  <c r="N16" i="4"/>
  <c r="N18" i="4" s="1"/>
  <c r="L20" i="4" l="1"/>
  <c r="L21" i="4" s="1"/>
  <c r="K10" i="3" l="1"/>
  <c r="K9" i="3"/>
  <c r="K8" i="3"/>
  <c r="K7" i="3"/>
  <c r="H5" i="3"/>
  <c r="C20" i="3"/>
  <c r="D20" i="3"/>
  <c r="B20" i="3"/>
  <c r="C17" i="3"/>
  <c r="D17" i="3"/>
  <c r="B17" i="3"/>
  <c r="D19" i="3"/>
  <c r="C19" i="3"/>
  <c r="B19" i="3"/>
  <c r="D18" i="3"/>
  <c r="C18" i="3"/>
  <c r="B18" i="3"/>
  <c r="J19" i="1" l="1"/>
  <c r="I19" i="1"/>
  <c r="H19" i="1"/>
  <c r="J18" i="1"/>
  <c r="I18" i="1"/>
  <c r="H18" i="1"/>
  <c r="C18" i="1"/>
  <c r="D18" i="1"/>
  <c r="C19" i="1"/>
  <c r="D19" i="1"/>
  <c r="B19" i="1"/>
  <c r="B18" i="1"/>
</calcChain>
</file>

<file path=xl/sharedStrings.xml><?xml version="1.0" encoding="utf-8"?>
<sst xmlns="http://schemas.openxmlformats.org/spreadsheetml/2006/main" count="212" uniqueCount="82">
  <si>
    <t>Car-1</t>
  </si>
  <si>
    <t>Car-2</t>
  </si>
  <si>
    <t>Car-3</t>
  </si>
  <si>
    <t>Daywise mileage for three cars</t>
  </si>
  <si>
    <t>Day-1</t>
  </si>
  <si>
    <t>Day-2</t>
  </si>
  <si>
    <t>Day-3</t>
  </si>
  <si>
    <t>Day-4</t>
  </si>
  <si>
    <t>Day-5</t>
  </si>
  <si>
    <t>Day-6</t>
  </si>
  <si>
    <t>Day-7</t>
  </si>
  <si>
    <t>Day-8</t>
  </si>
  <si>
    <t>Day-9</t>
  </si>
  <si>
    <t>Day-10</t>
  </si>
  <si>
    <t>Car-4</t>
  </si>
  <si>
    <t>Car-5</t>
  </si>
  <si>
    <t>Car-6</t>
  </si>
  <si>
    <t>Mean</t>
  </si>
  <si>
    <t>Std. Dev</t>
  </si>
  <si>
    <t>Problem-1</t>
  </si>
  <si>
    <t>Problem-2</t>
  </si>
  <si>
    <t>Use ANOVA F-Test to determine, if the performance is different.</t>
  </si>
  <si>
    <t>Do the three cars have similar performance?</t>
  </si>
  <si>
    <t>Use alpha = 0.05</t>
  </si>
  <si>
    <t>sum</t>
  </si>
  <si>
    <t>Hypothesis</t>
  </si>
  <si>
    <t>H0=</t>
  </si>
  <si>
    <r>
      <rPr>
        <sz val="11"/>
        <color theme="1"/>
        <rFont val="Calibri"/>
        <family val="2"/>
      </rPr>
      <t>µ1=µ2=</t>
    </r>
    <r>
      <rPr>
        <sz val="11"/>
        <color theme="1"/>
        <rFont val="Symbol"/>
        <family val="1"/>
        <charset val="2"/>
      </rPr>
      <t>m3</t>
    </r>
  </si>
  <si>
    <t>H1=</t>
  </si>
  <si>
    <r>
      <t>µ1</t>
    </r>
    <r>
      <rPr>
        <sz val="11"/>
        <color theme="1"/>
        <rFont val="Symbol"/>
        <family val="1"/>
        <charset val="2"/>
      </rPr>
      <t>¹m</t>
    </r>
    <r>
      <rPr>
        <sz val="11"/>
        <color theme="1"/>
        <rFont val="Calibri"/>
        <family val="2"/>
        <scheme val="minor"/>
      </rPr>
      <t>2</t>
    </r>
    <r>
      <rPr>
        <sz val="11"/>
        <color theme="1"/>
        <rFont val="Symbol"/>
        <family val="1"/>
        <charset val="2"/>
      </rPr>
      <t>¹m</t>
    </r>
    <r>
      <rPr>
        <sz val="11"/>
        <color theme="1"/>
        <rFont val="Calibri"/>
        <family val="2"/>
        <scheme val="minor"/>
      </rPr>
      <t>3</t>
    </r>
  </si>
  <si>
    <t>Variance</t>
  </si>
  <si>
    <t>Grand Mean</t>
  </si>
  <si>
    <t>average of the entire table</t>
  </si>
  <si>
    <t>sum of squares of car-1</t>
  </si>
  <si>
    <t>sum of squares of car-2</t>
  </si>
  <si>
    <t>sum of squares of car-3</t>
  </si>
  <si>
    <t>Sum of Squares between</t>
  </si>
  <si>
    <t>Anova: Single Factor</t>
  </si>
  <si>
    <t>SUMMARY</t>
  </si>
  <si>
    <t>Groups</t>
  </si>
  <si>
    <t>Count</t>
  </si>
  <si>
    <t>Sum</t>
  </si>
  <si>
    <t>Average</t>
  </si>
  <si>
    <t>Column 1</t>
  </si>
  <si>
    <t>Column 2</t>
  </si>
  <si>
    <t>Column 3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</si>
  <si>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</si>
  <si>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</si>
  <si>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</si>
  <si>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</si>
  <si>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</si>
  <si>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</si>
  <si>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</si>
  <si>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</si>
  <si>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</si>
  <si>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</si>
  <si>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</si>
  <si>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degrees of freedom</t>
  </si>
  <si>
    <t>dof=(k-1)</t>
  </si>
  <si>
    <t>mean square between</t>
  </si>
  <si>
    <t>sum of squares within groups</t>
  </si>
  <si>
    <t>car1</t>
  </si>
  <si>
    <t>car 2</t>
  </si>
  <si>
    <t>car 3</t>
  </si>
  <si>
    <t>sum of squares within</t>
  </si>
  <si>
    <t>dof =k(n-1)</t>
  </si>
  <si>
    <t>F test</t>
  </si>
  <si>
    <t>p-value</t>
  </si>
  <si>
    <t>******</t>
  </si>
  <si>
    <t>variance</t>
  </si>
  <si>
    <t xml:space="preserve">Since Ftest is greater than Fcrit the hypothesis is rejected </t>
  </si>
  <si>
    <t>So the cars do not have similar performance</t>
  </si>
  <si>
    <t xml:space="preserve">Since Ftest falls well below Fcrit Value "the three cars have similar performance"  </t>
  </si>
  <si>
    <t>*</t>
  </si>
  <si>
    <t>for annova table I have used Toolpack</t>
  </si>
  <si>
    <t>mean square within</t>
  </si>
  <si>
    <t>day</t>
  </si>
  <si>
    <t>step 1</t>
  </si>
  <si>
    <t>step 2</t>
  </si>
  <si>
    <t>step 3</t>
  </si>
  <si>
    <t>step 4</t>
  </si>
  <si>
    <t>step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</si>
</sst>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Symbol"/>
      <family val="1"/>
      <charset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164" fontId="0" fillId="0" borderId="0" xfId="0" applyNumberFormat="1"/>
    <xf numFmtId="2" fontId="0" fillId="0" borderId="1" xfId="0" applyNumberFormat="1" applyBorder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Fill="1" applyBorder="1"/>
    <xf numFmtId="0" fontId="3" fillId="0" borderId="0" xfId="0" applyFont="1" applyAlignment="1">
      <alignment vertical="top"/>
    </xf>
    <xf numFmtId="0" fontId="1" fillId="0" borderId="0" xfId="0" applyFont="1" applyBorder="1"/>
    <xf numFmtId="2" fontId="0" fillId="0" borderId="0" xfId="0" applyNumberFormat="1" applyBorder="1"/>
    <xf numFmtId="2" fontId="0" fillId="0" borderId="0" xfId="0" applyNumberFormat="1"/>
    <xf numFmtId="0" fontId="1" fillId="0" borderId="2" xfId="0" applyFont="1" applyFill="1" applyBorder="1" applyAlignment="1">
      <alignment horizontal="center"/>
    </xf>
    <xf numFmtId="0" fontId="4" fillId="0" borderId="0" xfId="0" applyFont="1"/>
    <xf numFmtId="0" fontId="0" fillId="0" borderId="0" xfId="0" applyFill="1" applyBorder="1" applyAlignment="1"/>
    <xf numFmtId="0" fontId="0" fillId="0" borderId="3" xfId="0" applyFill="1" applyBorder="1" applyAlignment="1"/>
    <xf numFmtId="0" fontId="6" fillId="0" borderId="4" xfId="0" applyFont="1" applyFill="1" applyBorder="1" applyAlignment="1">
      <alignment horizontal="center"/>
    </xf>
    <xf numFmtId="0" fontId="1" fillId="0" borderId="5" xfId="0" applyFont="1" applyFill="1" applyBorder="1"/>
    <xf numFmtId="0" fontId="1" fillId="0" borderId="5" xfId="0" applyFont="1" applyBorder="1"/>
    <xf numFmtId="2" fontId="0" fillId="0" borderId="5" xfId="0" applyNumberFormat="1" applyFill="1" applyBorder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J20"/>
  <sheetViews>
    <sheetView workbookViewId="0">
      <selection activeCell="G6" sqref="G6:J16"/>
    </sheetView>
  </sheetViews>
  <sheetFormatPr defaultRowHeight="15" x14ac:dyDescent="0.25"/>
  <sheetData>
    <row r="2" spans="1:10" ht="31.5" x14ac:dyDescent="0.5">
      <c r="A2" s="1" t="s">
        <v>22</v>
      </c>
    </row>
    <row r="4" spans="1:10" ht="26.25" x14ac:dyDescent="0.25">
      <c r="A4" s="7" t="s">
        <v>19</v>
      </c>
      <c r="G4" s="7" t="s">
        <v>20</v>
      </c>
    </row>
    <row r="5" spans="1:10" x14ac:dyDescent="0.25">
      <c r="B5" t="s">
        <v>3</v>
      </c>
      <c r="G5" t="s">
        <v>3</v>
      </c>
    </row>
    <row r="6" spans="1:10" x14ac:dyDescent="0.25">
      <c r="A6" s="4"/>
      <c r="B6" s="5" t="s">
        <v>0</v>
      </c>
      <c r="C6" s="5" t="s">
        <v>1</v>
      </c>
      <c r="D6" s="5" t="s">
        <v>2</v>
      </c>
      <c r="G6" s="4"/>
      <c r="H6" s="5" t="s">
        <v>14</v>
      </c>
      <c r="I6" s="5" t="s">
        <v>15</v>
      </c>
      <c r="J6" s="5" t="s">
        <v>16</v>
      </c>
    </row>
    <row r="7" spans="1:10" x14ac:dyDescent="0.25">
      <c r="A7" s="4" t="s">
        <v>4</v>
      </c>
      <c r="B7" s="3">
        <v>16.476699096853949</v>
      </c>
      <c r="C7" s="3">
        <v>12.329992243826208</v>
      </c>
      <c r="D7" s="3">
        <v>12.304579842685323</v>
      </c>
      <c r="G7" s="4" t="s">
        <v>4</v>
      </c>
      <c r="H7" s="3">
        <v>9.3816661745919312</v>
      </c>
      <c r="I7" s="3">
        <v>11.299187445006499</v>
      </c>
      <c r="J7" s="3">
        <v>8.0177535236300876</v>
      </c>
    </row>
    <row r="8" spans="1:10" x14ac:dyDescent="0.25">
      <c r="A8" s="4" t="s">
        <v>5</v>
      </c>
      <c r="B8" s="3">
        <v>16.111189462548303</v>
      </c>
      <c r="C8" s="3">
        <v>14.9069070023987</v>
      </c>
      <c r="D8" s="3">
        <v>14.314672076898844</v>
      </c>
      <c r="G8" s="4" t="s">
        <v>5</v>
      </c>
      <c r="H8" s="3">
        <v>10.564738224416066</v>
      </c>
      <c r="I8" s="3">
        <v>10.485501139809994</v>
      </c>
      <c r="J8" s="3">
        <v>9.6201809735499566</v>
      </c>
    </row>
    <row r="9" spans="1:10" x14ac:dyDescent="0.25">
      <c r="A9" s="4" t="s">
        <v>6</v>
      </c>
      <c r="B9" s="3">
        <v>13.464109426166665</v>
      </c>
      <c r="C9" s="3">
        <v>13.214246128011096</v>
      </c>
      <c r="D9" s="3">
        <v>12.953682708697427</v>
      </c>
      <c r="G9" s="4" t="s">
        <v>6</v>
      </c>
      <c r="H9" s="3">
        <v>9.8258496664320845</v>
      </c>
      <c r="I9" s="3">
        <v>12.418214844489658</v>
      </c>
      <c r="J9" s="3">
        <v>6.7326783620008595</v>
      </c>
    </row>
    <row r="10" spans="1:10" x14ac:dyDescent="0.25">
      <c r="A10" s="4" t="s">
        <v>7</v>
      </c>
      <c r="B10" s="3">
        <v>19.948921775649424</v>
      </c>
      <c r="C10" s="3">
        <v>17.668713053557557</v>
      </c>
      <c r="D10" s="3">
        <v>16.604484891698675</v>
      </c>
      <c r="G10" s="4" t="s">
        <v>7</v>
      </c>
      <c r="H10" s="3">
        <v>8.6352210057946248</v>
      </c>
      <c r="I10" s="3">
        <v>11.817938777029099</v>
      </c>
      <c r="J10" s="3">
        <v>10.368508402690249</v>
      </c>
    </row>
    <row r="11" spans="1:10" x14ac:dyDescent="0.25">
      <c r="A11" s="4" t="s">
        <v>8</v>
      </c>
      <c r="B11" s="3">
        <v>12.165221799817672</v>
      </c>
      <c r="C11" s="3">
        <v>18.861756457201629</v>
      </c>
      <c r="D11" s="3">
        <v>14.394024063270011</v>
      </c>
      <c r="G11" s="4" t="s">
        <v>8</v>
      </c>
      <c r="H11" s="3">
        <v>10.23927988893313</v>
      </c>
      <c r="I11" s="3">
        <v>10.303146417660267</v>
      </c>
      <c r="J11" s="3">
        <v>10.767202785351767</v>
      </c>
    </row>
    <row r="12" spans="1:10" x14ac:dyDescent="0.25">
      <c r="A12" s="4" t="s">
        <v>9</v>
      </c>
      <c r="B12" s="3">
        <v>14.770587915405301</v>
      </c>
      <c r="C12" s="3">
        <v>12.153299614674983</v>
      </c>
      <c r="D12" s="3">
        <v>17.457697332394634</v>
      </c>
      <c r="G12" s="4" t="s">
        <v>9</v>
      </c>
      <c r="H12" s="3">
        <v>10.942550478213608</v>
      </c>
      <c r="I12" s="3">
        <v>14.006729027025226</v>
      </c>
      <c r="J12" s="3">
        <v>10.739549299136351</v>
      </c>
    </row>
    <row r="13" spans="1:10" x14ac:dyDescent="0.25">
      <c r="A13" s="4" t="s">
        <v>10</v>
      </c>
      <c r="B13" s="3">
        <v>15.923047563491062</v>
      </c>
      <c r="C13" s="3">
        <v>14.192780889441735</v>
      </c>
      <c r="D13" s="3">
        <v>15.10478404919693</v>
      </c>
      <c r="G13" s="4" t="s">
        <v>10</v>
      </c>
      <c r="H13" s="3">
        <v>8.0758290713378589</v>
      </c>
      <c r="I13" s="3">
        <v>11.365642123994363</v>
      </c>
      <c r="J13" s="3">
        <v>8.3359730350544456</v>
      </c>
    </row>
    <row r="14" spans="1:10" x14ac:dyDescent="0.25">
      <c r="A14" s="4" t="s">
        <v>11</v>
      </c>
      <c r="B14" s="3">
        <v>13.872811795144566</v>
      </c>
      <c r="C14" s="3">
        <v>12.989096288685715</v>
      </c>
      <c r="D14" s="3">
        <v>17.968797480006351</v>
      </c>
      <c r="G14" s="4" t="s">
        <v>11</v>
      </c>
      <c r="H14" s="3">
        <v>10.702717634870972</v>
      </c>
      <c r="I14" s="3">
        <v>10.24217295348609</v>
      </c>
      <c r="J14" s="3">
        <v>12.152054768050851</v>
      </c>
    </row>
    <row r="15" spans="1:10" x14ac:dyDescent="0.25">
      <c r="A15" s="4" t="s">
        <v>12</v>
      </c>
      <c r="B15" s="3">
        <v>18.061875846369201</v>
      </c>
      <c r="C15" s="3">
        <v>13.498231887021579</v>
      </c>
      <c r="D15" s="3">
        <v>16.292698277265156</v>
      </c>
      <c r="G15" s="4" t="s">
        <v>12</v>
      </c>
      <c r="H15" s="3">
        <v>9.304688453697171</v>
      </c>
      <c r="I15" s="3">
        <v>10.068959179878885</v>
      </c>
      <c r="J15" s="3">
        <v>11.974953842835138</v>
      </c>
    </row>
    <row r="16" spans="1:10" x14ac:dyDescent="0.25">
      <c r="A16" s="4" t="s">
        <v>13</v>
      </c>
      <c r="B16" s="3">
        <v>16.025744014260553</v>
      </c>
      <c r="C16" s="3">
        <v>14.265081983604173</v>
      </c>
      <c r="D16" s="3">
        <v>12.873361692603039</v>
      </c>
      <c r="G16" s="4" t="s">
        <v>13</v>
      </c>
      <c r="H16" s="3">
        <v>9.7077834496573594</v>
      </c>
      <c r="I16" s="3">
        <v>11.697802855661678</v>
      </c>
      <c r="J16" s="3">
        <v>12.876618237650966</v>
      </c>
    </row>
    <row r="18" spans="1:10" x14ac:dyDescent="0.25">
      <c r="A18" s="6" t="s">
        <v>17</v>
      </c>
      <c r="B18" s="2">
        <f>AVERAGE(B7:B16)</f>
        <v>15.682020869570669</v>
      </c>
      <c r="C18" s="2">
        <f t="shared" ref="C18:D18" si="0">AVERAGE(C7:C16)</f>
        <v>14.408010554842338</v>
      </c>
      <c r="D18" s="2">
        <f t="shared" si="0"/>
        <v>15.026878241471636</v>
      </c>
      <c r="G18" s="6" t="s">
        <v>17</v>
      </c>
      <c r="H18" s="2">
        <f t="shared" ref="H18:J18" si="1">AVERAGE(H7:H16)</f>
        <v>9.7380324047944793</v>
      </c>
      <c r="I18" s="2">
        <f t="shared" si="1"/>
        <v>11.370529476404176</v>
      </c>
      <c r="J18" s="2">
        <f t="shared" si="1"/>
        <v>10.158547322995066</v>
      </c>
    </row>
    <row r="19" spans="1:10" x14ac:dyDescent="0.25">
      <c r="A19" s="6" t="s">
        <v>18</v>
      </c>
      <c r="B19" s="2">
        <f>STDEV(B7:B16)</f>
        <v>2.2669864004666134</v>
      </c>
      <c r="C19" s="2">
        <f t="shared" ref="C19:D19" si="2">STDEV(C7:C16)</f>
        <v>2.2224024375326517</v>
      </c>
      <c r="D19" s="2">
        <f t="shared" si="2"/>
        <v>1.9976487992614185</v>
      </c>
      <c r="G19" s="6" t="s">
        <v>18</v>
      </c>
      <c r="H19" s="2">
        <f t="shared" ref="H19:J19" si="3">STDEV(H7:H16)</f>
        <v>0.92006621616180595</v>
      </c>
      <c r="I19" s="2">
        <f t="shared" si="3"/>
        <v>1.2133262202257502</v>
      </c>
      <c r="J19" s="2">
        <f t="shared" si="3"/>
        <v>1.9817112159167678</v>
      </c>
    </row>
    <row r="20" spans="1:10" x14ac:dyDescent="0.25">
      <c r="A20" s="6" t="s">
        <v>23</v>
      </c>
      <c r="G20" s="6" t="s">
        <v>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R37"/>
  <sheetViews>
    <sheetView tabSelected="1" workbookViewId="0">
      <selection activeCell="L22" sqref="L22"/>
    </sheetView>
  </sheetViews>
  <sheetFormatPr defaultRowHeight="15" x14ac:dyDescent="0.25"/>
  <cols>
    <col min="6" max="6" width="10.85546875" bestFit="1" customWidth="1"/>
    <col min="7" max="7" width="13.42578125" customWidth="1"/>
    <col min="11" max="11" width="12" customWidth="1"/>
    <col min="12" max="12" width="19.7109375" customWidth="1"/>
    <col min="13" max="13" width="12" customWidth="1"/>
  </cols>
  <sheetData>
    <row r="2" spans="1:18" ht="31.5" x14ac:dyDescent="0.5">
      <c r="A2" s="1" t="s">
        <v>22</v>
      </c>
      <c r="M2" s="19" t="s">
        <v>80</v>
      </c>
    </row>
    <row r="3" spans="1:18" x14ac:dyDescent="0.25">
      <c r="H3" s="19" t="s">
        <v>78</v>
      </c>
      <c r="M3" t="s">
        <v>60</v>
      </c>
    </row>
    <row r="4" spans="1:18" x14ac:dyDescent="0.25">
      <c r="B4" t="s">
        <v>3</v>
      </c>
      <c r="F4" s="19" t="s">
        <v>77</v>
      </c>
      <c r="H4" t="s">
        <v>31</v>
      </c>
      <c r="M4" t="s">
        <v>61</v>
      </c>
      <c r="N4" t="s">
        <v>62</v>
      </c>
      <c r="O4" t="s">
        <v>63</v>
      </c>
    </row>
    <row r="5" spans="1:18" x14ac:dyDescent="0.25">
      <c r="A5" s="4"/>
      <c r="B5" s="5" t="s">
        <v>0</v>
      </c>
      <c r="C5" s="5" t="s">
        <v>1</v>
      </c>
      <c r="D5" s="5" t="s">
        <v>2</v>
      </c>
      <c r="F5" s="11" t="s">
        <v>25</v>
      </c>
      <c r="H5" s="10">
        <f>AVERAGE(B6:D15)</f>
        <v>15.038969888628221</v>
      </c>
      <c r="I5" t="s">
        <v>32</v>
      </c>
      <c r="M5" s="10">
        <f>(B6-$B$18)^2</f>
        <v>0.63151348491809567</v>
      </c>
      <c r="N5">
        <f>(C6-$C$18)^2</f>
        <v>4.3181601009183312</v>
      </c>
      <c r="O5">
        <f>(D6-$D$18)^2</f>
        <v>7.410908572034522</v>
      </c>
    </row>
    <row r="6" spans="1:18" x14ac:dyDescent="0.25">
      <c r="A6" s="4" t="s">
        <v>4</v>
      </c>
      <c r="B6" s="3">
        <v>16.476699096853949</v>
      </c>
      <c r="C6" s="3">
        <v>12.329992243826208</v>
      </c>
      <c r="D6" s="3">
        <v>12.304579842685323</v>
      </c>
      <c r="F6" t="s">
        <v>26</v>
      </c>
      <c r="G6" s="12" t="s">
        <v>27</v>
      </c>
      <c r="H6" s="19" t="s">
        <v>79</v>
      </c>
      <c r="M6" s="10">
        <f t="shared" ref="M6:M14" si="0">(B7-$B$18)^2</f>
        <v>0.18418568119840198</v>
      </c>
      <c r="N6">
        <f t="shared" ref="N6:N14" si="1">(C7-$C$18)^2</f>
        <v>0.24889766538435784</v>
      </c>
      <c r="O6">
        <f t="shared" ref="O6:O14" si="2">(D7-$D$18)^2</f>
        <v>0.50723762085548552</v>
      </c>
    </row>
    <row r="7" spans="1:18" x14ac:dyDescent="0.25">
      <c r="A7" s="4" t="s">
        <v>5</v>
      </c>
      <c r="B7" s="3">
        <v>16.111189462548303</v>
      </c>
      <c r="C7" s="3">
        <v>14.9069070023987</v>
      </c>
      <c r="D7" s="3">
        <v>14.314672076898844</v>
      </c>
      <c r="F7" t="s">
        <v>28</v>
      </c>
      <c r="G7" t="s">
        <v>29</v>
      </c>
      <c r="H7" t="s">
        <v>33</v>
      </c>
      <c r="K7">
        <f>COUNT(B6:B15)*(B18-H5)^2</f>
        <v>4.1351456409104443</v>
      </c>
      <c r="M7" s="10">
        <f t="shared" si="0"/>
        <v>4.9191311707824328</v>
      </c>
      <c r="N7">
        <f t="shared" si="1"/>
        <v>1.4250735067677243</v>
      </c>
      <c r="O7">
        <f t="shared" si="2"/>
        <v>4.2981397171149354</v>
      </c>
      <c r="R7">
        <v>0</v>
      </c>
    </row>
    <row r="8" spans="1:18" x14ac:dyDescent="0.25">
      <c r="A8" s="4" t="s">
        <v>6</v>
      </c>
      <c r="B8" s="3">
        <v>13.464109426166665</v>
      </c>
      <c r="C8" s="3">
        <v>13.214246128011096</v>
      </c>
      <c r="D8" s="3">
        <v>12.953682708697427</v>
      </c>
      <c r="H8" t="s">
        <v>34</v>
      </c>
      <c r="K8">
        <f>COUNT(C6:C15)*(C18-H5)^2</f>
        <v>3.9810968089152561</v>
      </c>
      <c r="M8" s="10">
        <f t="shared" si="0"/>
        <v>18.206443342295699</v>
      </c>
      <c r="N8">
        <f t="shared" si="1"/>
        <v>10.632180785127671</v>
      </c>
      <c r="O8">
        <f t="shared" si="2"/>
        <v>2.488842742840581</v>
      </c>
    </row>
    <row r="9" spans="1:18" x14ac:dyDescent="0.25">
      <c r="A9" s="4" t="s">
        <v>7</v>
      </c>
      <c r="B9" s="3">
        <v>19.948921775649424</v>
      </c>
      <c r="C9" s="3">
        <v>17.668713053557557</v>
      </c>
      <c r="D9" s="3">
        <v>16.604484891698675</v>
      </c>
      <c r="H9" t="s">
        <v>35</v>
      </c>
      <c r="K9">
        <f>COUNT(D6:D15)*(D18-H5)^2</f>
        <v>1.4620793095937307E-3</v>
      </c>
      <c r="M9" s="10">
        <f t="shared" si="0"/>
        <v>12.367875697015545</v>
      </c>
      <c r="N9">
        <f t="shared" si="1"/>
        <v>19.835852562782176</v>
      </c>
      <c r="O9">
        <f t="shared" si="2"/>
        <v>0.40050441086725308</v>
      </c>
    </row>
    <row r="10" spans="1:18" x14ac:dyDescent="0.25">
      <c r="A10" s="4" t="s">
        <v>8</v>
      </c>
      <c r="B10" s="3">
        <v>12.165221799817672</v>
      </c>
      <c r="C10" s="3">
        <v>18.861756457201629</v>
      </c>
      <c r="D10" s="3">
        <v>14.394024063270011</v>
      </c>
      <c r="H10" t="s">
        <v>36</v>
      </c>
      <c r="K10">
        <f>SUM(K7:K9)</f>
        <v>8.1177045291352936</v>
      </c>
      <c r="M10" s="10">
        <f t="shared" si="0"/>
        <v>0.83071002993861076</v>
      </c>
      <c r="N10">
        <f t="shared" si="1"/>
        <v>5.0837214237103572</v>
      </c>
      <c r="O10">
        <f t="shared" si="2"/>
        <v>5.908881452795713</v>
      </c>
    </row>
    <row r="11" spans="1:18" x14ac:dyDescent="0.25">
      <c r="A11" s="4" t="s">
        <v>9</v>
      </c>
      <c r="B11" s="3">
        <v>14.770587915405301</v>
      </c>
      <c r="C11" s="3">
        <v>12.153299614674983</v>
      </c>
      <c r="D11" s="3">
        <v>17.457697332394634</v>
      </c>
      <c r="M11" s="10">
        <f t="shared" si="0"/>
        <v>5.809386718219476E-2</v>
      </c>
      <c r="N11">
        <f t="shared" si="1"/>
        <v>4.6323808868455503E-2</v>
      </c>
      <c r="O11">
        <f t="shared" si="2"/>
        <v>6.0693148773304931E-3</v>
      </c>
    </row>
    <row r="12" spans="1:18" x14ac:dyDescent="0.25">
      <c r="A12" s="4" t="s">
        <v>10</v>
      </c>
      <c r="B12" s="3">
        <v>15.923047563491062</v>
      </c>
      <c r="C12" s="3">
        <v>14.192780889441735</v>
      </c>
      <c r="D12" s="3">
        <v>15.10478404919693</v>
      </c>
      <c r="H12" t="s">
        <v>57</v>
      </c>
      <c r="J12" t="s">
        <v>58</v>
      </c>
      <c r="K12">
        <v>2</v>
      </c>
      <c r="M12" s="10">
        <f t="shared" si="0"/>
        <v>3.2732374749857582</v>
      </c>
      <c r="N12">
        <f t="shared" si="1"/>
        <v>2.013317694702788</v>
      </c>
      <c r="O12">
        <f t="shared" si="2"/>
        <v>8.6548888060606828</v>
      </c>
    </row>
    <row r="13" spans="1:18" x14ac:dyDescent="0.25">
      <c r="A13" s="4" t="s">
        <v>11</v>
      </c>
      <c r="B13" s="3">
        <v>13.872811795144566</v>
      </c>
      <c r="C13" s="3">
        <v>12.989096288685715</v>
      </c>
      <c r="D13" s="3">
        <v>17.968797480006351</v>
      </c>
      <c r="H13" t="s">
        <v>59</v>
      </c>
      <c r="K13">
        <f>K10/K12</f>
        <v>4.0588522645676468</v>
      </c>
      <c r="M13" s="10">
        <f t="shared" si="0"/>
        <v>5.6637097105927401</v>
      </c>
      <c r="N13">
        <f t="shared" si="1"/>
        <v>0.82769722442171634</v>
      </c>
      <c r="O13">
        <f t="shared" si="2"/>
        <v>1.6023003630163102</v>
      </c>
    </row>
    <row r="14" spans="1:18" x14ac:dyDescent="0.25">
      <c r="A14" s="4" t="s">
        <v>12</v>
      </c>
      <c r="B14" s="3">
        <v>18.061875846369201</v>
      </c>
      <c r="C14" s="3">
        <v>13.498231887021579</v>
      </c>
      <c r="D14" s="3">
        <v>16.292698277265156</v>
      </c>
      <c r="M14" s="10">
        <f t="shared" si="0"/>
        <v>0.11814560019550283</v>
      </c>
      <c r="N14">
        <f t="shared" si="1"/>
        <v>2.0428576476183378E-2</v>
      </c>
      <c r="O14">
        <f t="shared" si="2"/>
        <v>4.6376335262509105</v>
      </c>
    </row>
    <row r="15" spans="1:18" x14ac:dyDescent="0.25">
      <c r="A15" s="4" t="s">
        <v>13</v>
      </c>
      <c r="B15" s="3">
        <v>16.025744014260553</v>
      </c>
      <c r="C15" s="3">
        <v>14.265081983604173</v>
      </c>
      <c r="D15" s="3">
        <v>12.873361692603039</v>
      </c>
      <c r="M15" s="10"/>
    </row>
    <row r="16" spans="1:18" x14ac:dyDescent="0.25">
      <c r="A16" s="8"/>
      <c r="B16" s="9"/>
      <c r="C16" s="9"/>
      <c r="D16" s="9"/>
      <c r="L16" t="s">
        <v>64</v>
      </c>
      <c r="N16" s="10">
        <f>SUM(M5:O14)</f>
        <v>126.62010593497848</v>
      </c>
    </row>
    <row r="17" spans="1:14" x14ac:dyDescent="0.25">
      <c r="A17" s="6" t="s">
        <v>24</v>
      </c>
      <c r="B17" s="10">
        <f>SUM(B6:B15)</f>
        <v>156.8202086957067</v>
      </c>
      <c r="C17" s="10">
        <f t="shared" ref="C17:D17" si="3">SUM(C6:C15)</f>
        <v>144.08010554842338</v>
      </c>
      <c r="D17" s="10">
        <f t="shared" si="3"/>
        <v>150.26878241471636</v>
      </c>
      <c r="L17" t="s">
        <v>65</v>
      </c>
      <c r="N17">
        <f>3*(10-1)</f>
        <v>27</v>
      </c>
    </row>
    <row r="18" spans="1:14" x14ac:dyDescent="0.25">
      <c r="A18" s="6" t="s">
        <v>17</v>
      </c>
      <c r="B18" s="2">
        <f>AVERAGE(B6:B15)</f>
        <v>15.682020869570669</v>
      </c>
      <c r="C18" s="2">
        <f t="shared" ref="C18:D18" si="4">AVERAGE(C6:C15)</f>
        <v>14.408010554842338</v>
      </c>
      <c r="D18" s="2">
        <f t="shared" si="4"/>
        <v>15.026878241471636</v>
      </c>
      <c r="L18" t="s">
        <v>59</v>
      </c>
      <c r="N18">
        <f>N16/N17</f>
        <v>4.6896335531473516</v>
      </c>
    </row>
    <row r="19" spans="1:14" x14ac:dyDescent="0.25">
      <c r="A19" s="6" t="s">
        <v>18</v>
      </c>
      <c r="B19" s="2">
        <f>STDEV(B6:B15)</f>
        <v>2.2669864004666134</v>
      </c>
      <c r="C19" s="2">
        <f t="shared" ref="C19:D19" si="5">STDEV(C6:C15)</f>
        <v>2.2224024375326517</v>
      </c>
      <c r="D19" s="2">
        <f t="shared" si="5"/>
        <v>1.9976487992614185</v>
      </c>
      <c r="K19" s="19" t="s">
        <v>81</v>
      </c>
    </row>
    <row r="20" spans="1:14" x14ac:dyDescent="0.25">
      <c r="A20" s="6" t="s">
        <v>30</v>
      </c>
      <c r="B20" s="2">
        <f>VAR(B6:B15)</f>
        <v>5.1392273399005717</v>
      </c>
      <c r="C20" s="2">
        <f t="shared" ref="C20:D20" si="6">VAR(C6:C15)</f>
        <v>4.9390725943510709</v>
      </c>
      <c r="D20" s="2">
        <f t="shared" si="6"/>
        <v>3.9906007251905873</v>
      </c>
      <c r="K20" t="s">
        <v>66</v>
      </c>
      <c r="L20">
        <f>K13/N18</f>
        <v>0.86549454633691603</v>
      </c>
    </row>
    <row r="21" spans="1:14" x14ac:dyDescent="0.25">
      <c r="A21" s="6" t="s">
        <v>23</v>
      </c>
      <c r="K21" t="s">
        <v>67</v>
      </c>
      <c r="L21">
        <f>_xlfn.F.DIST.RT(L20,K12,N17)</f>
        <v>0.43219329306623699</v>
      </c>
    </row>
    <row r="22" spans="1:14" x14ac:dyDescent="0.25">
      <c r="K22" t="s">
        <v>53</v>
      </c>
      <c r="L22">
        <f>FINV(0.05,K12,N17)</f>
        <v>3.3541308285291991</v>
      </c>
    </row>
    <row r="23" spans="1:14" x14ac:dyDescent="0.25">
      <c r="A23" t="s">
        <v>37</v>
      </c>
    </row>
    <row r="24" spans="1:14" x14ac:dyDescent="0.25">
      <c r="F24" t="s">
        <v>68</v>
      </c>
      <c r="G24" s="20" t="s">
        <v>72</v>
      </c>
      <c r="H24" s="20"/>
      <c r="I24" s="20"/>
      <c r="J24" s="20"/>
      <c r="K24" s="20"/>
      <c r="L24" s="20"/>
      <c r="M24" t="s">
        <v>68</v>
      </c>
    </row>
    <row r="25" spans="1:14" ht="15.75" thickBot="1" x14ac:dyDescent="0.3">
      <c r="A25" t="s">
        <v>38</v>
      </c>
      <c r="F25" t="s">
        <v>73</v>
      </c>
      <c r="G25" t="s">
        <v>74</v>
      </c>
    </row>
    <row r="26" spans="1:14" x14ac:dyDescent="0.25">
      <c r="A26" s="15" t="s">
        <v>39</v>
      </c>
      <c r="B26" s="15" t="s">
        <v>40</v>
      </c>
      <c r="C26" s="15" t="s">
        <v>41</v>
      </c>
      <c r="D26" s="15" t="s">
        <v>42</v>
      </c>
      <c r="E26" s="15" t="s">
        <v>30</v>
      </c>
    </row>
    <row r="27" spans="1:14" x14ac:dyDescent="0.25">
      <c r="A27" s="13" t="s">
        <v>43</v>
      </c>
      <c r="B27" s="13">
        <v>10</v>
      </c>
      <c r="C27" s="13">
        <v>156.8202086957067</v>
      </c>
      <c r="D27" s="13">
        <v>15.682020869570669</v>
      </c>
      <c r="E27" s="13">
        <v>5.1392273399005717</v>
      </c>
    </row>
    <row r="28" spans="1:14" x14ac:dyDescent="0.25">
      <c r="A28" s="13" t="s">
        <v>44</v>
      </c>
      <c r="B28" s="13">
        <v>10</v>
      </c>
      <c r="C28" s="13">
        <v>144.08010554842338</v>
      </c>
      <c r="D28" s="13">
        <v>14.408010554842338</v>
      </c>
      <c r="E28" s="13">
        <v>4.9390725943510709</v>
      </c>
    </row>
    <row r="29" spans="1:14" ht="15.75" thickBot="1" x14ac:dyDescent="0.3">
      <c r="A29" s="14" t="s">
        <v>45</v>
      </c>
      <c r="B29" s="14">
        <v>10</v>
      </c>
      <c r="C29" s="14">
        <v>150.26878241471636</v>
      </c>
      <c r="D29" s="14">
        <v>15.026878241471636</v>
      </c>
      <c r="E29" s="14">
        <v>3.9906007251905873</v>
      </c>
    </row>
    <row r="32" spans="1:14" ht="15.75" thickBot="1" x14ac:dyDescent="0.3">
      <c r="A32" t="s">
        <v>46</v>
      </c>
    </row>
    <row r="33" spans="1:7" x14ac:dyDescent="0.25">
      <c r="A33" s="15" t="s">
        <v>47</v>
      </c>
      <c r="B33" s="15" t="s">
        <v>48</v>
      </c>
      <c r="C33" s="15" t="s">
        <v>49</v>
      </c>
      <c r="D33" s="15" t="s">
        <v>50</v>
      </c>
      <c r="E33" s="15" t="s">
        <v>51</v>
      </c>
      <c r="F33" s="15" t="s">
        <v>52</v>
      </c>
      <c r="G33" s="15" t="s">
        <v>53</v>
      </c>
    </row>
    <row r="34" spans="1:7" x14ac:dyDescent="0.25">
      <c r="A34" s="13" t="s">
        <v>54</v>
      </c>
      <c r="B34" s="13">
        <v>8.117704529135338</v>
      </c>
      <c r="C34" s="13">
        <v>2</v>
      </c>
      <c r="D34" s="13">
        <v>4.058852264567669</v>
      </c>
      <c r="E34" s="13">
        <v>0.86549454633692091</v>
      </c>
      <c r="F34" s="13">
        <v>0.43219329306623511</v>
      </c>
      <c r="G34" s="13">
        <v>3.3541308285291991</v>
      </c>
    </row>
    <row r="35" spans="1:7" x14ac:dyDescent="0.25">
      <c r="A35" s="13" t="s">
        <v>55</v>
      </c>
      <c r="B35" s="13">
        <v>126.62010593497847</v>
      </c>
      <c r="C35" s="13">
        <v>27</v>
      </c>
      <c r="D35" s="13">
        <v>4.6896335531473508</v>
      </c>
      <c r="E35" s="13"/>
      <c r="F35" s="13"/>
      <c r="G35" s="13"/>
    </row>
    <row r="36" spans="1:7" x14ac:dyDescent="0.25">
      <c r="A36" s="13"/>
      <c r="B36" s="13"/>
      <c r="C36" s="13"/>
      <c r="D36" s="13"/>
      <c r="E36" s="13"/>
      <c r="F36" s="13"/>
      <c r="G36" s="13"/>
    </row>
    <row r="37" spans="1:7" ht="15.75" thickBot="1" x14ac:dyDescent="0.3">
      <c r="A37" s="14" t="s">
        <v>56</v>
      </c>
      <c r="B37" s="14">
        <v>134.73781046411381</v>
      </c>
      <c r="C37" s="14">
        <v>29</v>
      </c>
      <c r="D37" s="14"/>
      <c r="E37" s="14"/>
      <c r="F37" s="14"/>
      <c r="G37" s="14"/>
    </row>
  </sheetData>
  <mergeCells count="1">
    <mergeCell ref="G24:L2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36"/>
  <sheetViews>
    <sheetView topLeftCell="A2" workbookViewId="0">
      <selection activeCell="L22" sqref="L22"/>
    </sheetView>
  </sheetViews>
  <sheetFormatPr defaultRowHeight="15" x14ac:dyDescent="0.25"/>
  <sheetData>
    <row r="1" spans="1:15" ht="31.5" x14ac:dyDescent="0.5">
      <c r="A1" s="1" t="s">
        <v>22</v>
      </c>
    </row>
    <row r="2" spans="1:15" ht="26.25" x14ac:dyDescent="0.25">
      <c r="A2" s="7" t="s">
        <v>20</v>
      </c>
      <c r="M2" s="19">
        <v>3</v>
      </c>
    </row>
    <row r="3" spans="1:15" x14ac:dyDescent="0.25">
      <c r="A3" t="s">
        <v>3</v>
      </c>
      <c r="H3" s="19">
        <v>2</v>
      </c>
      <c r="M3" t="s">
        <v>60</v>
      </c>
    </row>
    <row r="4" spans="1:15" x14ac:dyDescent="0.25">
      <c r="A4" s="4"/>
      <c r="B4" s="5" t="s">
        <v>14</v>
      </c>
      <c r="C4" s="5" t="s">
        <v>15</v>
      </c>
      <c r="D4" s="5" t="s">
        <v>16</v>
      </c>
      <c r="F4" s="19">
        <v>1</v>
      </c>
      <c r="H4" t="s">
        <v>31</v>
      </c>
      <c r="M4" t="s">
        <v>61</v>
      </c>
      <c r="N4" t="s">
        <v>62</v>
      </c>
      <c r="O4" t="s">
        <v>63</v>
      </c>
    </row>
    <row r="5" spans="1:15" x14ac:dyDescent="0.25">
      <c r="A5" s="4" t="s">
        <v>4</v>
      </c>
      <c r="B5" s="3">
        <v>9.3816661745919312</v>
      </c>
      <c r="C5" s="3">
        <v>11.299187445006499</v>
      </c>
      <c r="D5" s="3">
        <v>8.0177535236300876</v>
      </c>
      <c r="E5" s="18"/>
      <c r="F5" s="11" t="s">
        <v>25</v>
      </c>
      <c r="H5" s="10">
        <f>AVERAGE(B5:D14)</f>
        <v>10.422369734731241</v>
      </c>
      <c r="I5" t="s">
        <v>32</v>
      </c>
      <c r="M5" s="10">
        <f>(B5-$B$17)^2</f>
        <v>0.12699689002877551</v>
      </c>
      <c r="N5">
        <f>(C5-$C$17)^2</f>
        <v>5.0896854439471196E-3</v>
      </c>
      <c r="O5">
        <f>(D5-$D$17)^2</f>
        <v>4.5829980913995385</v>
      </c>
    </row>
    <row r="6" spans="1:15" x14ac:dyDescent="0.25">
      <c r="A6" s="4" t="s">
        <v>5</v>
      </c>
      <c r="B6" s="3">
        <v>10.564738224416066</v>
      </c>
      <c r="C6" s="3">
        <v>10.485501139809994</v>
      </c>
      <c r="D6" s="3">
        <v>9.6201809735499566</v>
      </c>
      <c r="F6" t="s">
        <v>26</v>
      </c>
      <c r="G6" s="12" t="s">
        <v>27</v>
      </c>
      <c r="H6">
        <v>3</v>
      </c>
      <c r="M6" s="10">
        <f t="shared" ref="M6:M14" si="0">(B6-$B$17)^2</f>
        <v>0.6834425121962</v>
      </c>
      <c r="N6">
        <f t="shared" ref="N6:N14" si="1">(C6-$C$17)^2</f>
        <v>0.78327515657466473</v>
      </c>
      <c r="O6">
        <f t="shared" ref="O6:O14" si="2">(D6-$D$17)^2</f>
        <v>0.28983832621485345</v>
      </c>
    </row>
    <row r="7" spans="1:15" x14ac:dyDescent="0.25">
      <c r="A7" s="4" t="s">
        <v>6</v>
      </c>
      <c r="B7" s="3">
        <v>9.8258496664320845</v>
      </c>
      <c r="C7" s="3">
        <v>12.418214844489658</v>
      </c>
      <c r="D7" s="3">
        <v>6.7326783620008595</v>
      </c>
      <c r="F7" t="s">
        <v>28</v>
      </c>
      <c r="G7" t="s">
        <v>29</v>
      </c>
      <c r="H7" t="s">
        <v>33</v>
      </c>
      <c r="K7">
        <f>COUNT(B5:B14)*(B17-H5)^2</f>
        <v>4.6831758114497619</v>
      </c>
      <c r="M7" s="10">
        <f t="shared" si="0"/>
        <v>7.7118714415276004E-3</v>
      </c>
      <c r="N7">
        <f t="shared" si="1"/>
        <v>1.0976446305004111</v>
      </c>
      <c r="O7">
        <f t="shared" si="2"/>
        <v>11.736578137903523</v>
      </c>
    </row>
    <row r="8" spans="1:15" x14ac:dyDescent="0.25">
      <c r="A8" s="4" t="s">
        <v>7</v>
      </c>
      <c r="B8" s="3">
        <v>8.6352210057946248</v>
      </c>
      <c r="C8" s="3">
        <v>11.817938777029099</v>
      </c>
      <c r="D8" s="3">
        <v>10.368508402690249</v>
      </c>
      <c r="H8" t="s">
        <v>34</v>
      </c>
      <c r="K8">
        <f>COUNT(C5:C14)*(C17-H5)^2</f>
        <v>8.9900689572928698</v>
      </c>
      <c r="M8" s="10">
        <f t="shared" si="0"/>
        <v>1.2161929817640162</v>
      </c>
      <c r="N8">
        <f t="shared" si="1"/>
        <v>0.20017508228568243</v>
      </c>
      <c r="O8">
        <f t="shared" si="2"/>
        <v>4.4083654986767251E-2</v>
      </c>
    </row>
    <row r="9" spans="1:15" x14ac:dyDescent="0.25">
      <c r="A9" s="4" t="s">
        <v>8</v>
      </c>
      <c r="B9" s="3">
        <v>10.23927988893313</v>
      </c>
      <c r="C9" s="3">
        <v>10.303146417660267</v>
      </c>
      <c r="D9" s="3">
        <v>10.767202785351767</v>
      </c>
      <c r="H9" t="s">
        <v>35</v>
      </c>
      <c r="K9">
        <f>COUNT(D5:D14)*(D17-H5)^2</f>
        <v>0.69602264934291935</v>
      </c>
      <c r="M9" s="10">
        <f t="shared" si="0"/>
        <v>0.25124904035532647</v>
      </c>
      <c r="N9">
        <f t="shared" si="1"/>
        <v>1.1393065940935028</v>
      </c>
      <c r="O9">
        <f t="shared" si="2"/>
        <v>0.37046147185664957</v>
      </c>
    </row>
    <row r="10" spans="1:15" x14ac:dyDescent="0.25">
      <c r="A10" s="4" t="s">
        <v>9</v>
      </c>
      <c r="B10" s="3">
        <v>10.942550478213608</v>
      </c>
      <c r="C10" s="3">
        <v>14.006729027025226</v>
      </c>
      <c r="D10" s="3">
        <v>10.739549299136351</v>
      </c>
      <c r="H10" t="s">
        <v>36</v>
      </c>
      <c r="K10">
        <f>SUM(K7:K9)</f>
        <v>14.369267418085551</v>
      </c>
      <c r="M10" s="10">
        <f t="shared" si="0"/>
        <v>1.4508637891933296</v>
      </c>
      <c r="N10">
        <f t="shared" si="1"/>
        <v>6.9495480706946289</v>
      </c>
      <c r="O10">
        <f t="shared" si="2"/>
        <v>0.33756329628007908</v>
      </c>
    </row>
    <row r="11" spans="1:15" x14ac:dyDescent="0.25">
      <c r="A11" s="4" t="s">
        <v>10</v>
      </c>
      <c r="B11" s="3">
        <v>8.0758290713378589</v>
      </c>
      <c r="C11" s="3">
        <v>11.365642123994363</v>
      </c>
      <c r="D11" s="3">
        <v>8.3359730350544456</v>
      </c>
      <c r="M11" s="10">
        <f t="shared" si="0"/>
        <v>2.762919921754301</v>
      </c>
      <c r="N11">
        <f t="shared" si="1"/>
        <v>2.3886213577709014E-5</v>
      </c>
      <c r="O11">
        <f t="shared" si="2"/>
        <v>3.3217770350622584</v>
      </c>
    </row>
    <row r="12" spans="1:15" x14ac:dyDescent="0.25">
      <c r="A12" s="4" t="s">
        <v>11</v>
      </c>
      <c r="B12" s="3">
        <v>10.702717634870972</v>
      </c>
      <c r="C12" s="3">
        <v>10.24217295348609</v>
      </c>
      <c r="D12" s="3">
        <v>12.152054768050851</v>
      </c>
      <c r="H12" t="s">
        <v>57</v>
      </c>
      <c r="J12" t="s">
        <v>58</v>
      </c>
      <c r="K12">
        <v>2</v>
      </c>
      <c r="M12" s="10">
        <f t="shared" si="0"/>
        <v>0.93061759312773495</v>
      </c>
      <c r="N12">
        <f t="shared" si="1"/>
        <v>1.2731884428117928</v>
      </c>
      <c r="O12">
        <f t="shared" si="2"/>
        <v>3.9740719334928447</v>
      </c>
    </row>
    <row r="13" spans="1:15" x14ac:dyDescent="0.25">
      <c r="A13" s="4" t="s">
        <v>12</v>
      </c>
      <c r="B13" s="3">
        <v>9.304688453697171</v>
      </c>
      <c r="C13" s="3">
        <v>10.068959179878885</v>
      </c>
      <c r="D13" s="3">
        <v>11.974953842835138</v>
      </c>
      <c r="H13" t="s">
        <v>59</v>
      </c>
      <c r="K13">
        <f>K10/K12</f>
        <v>7.1846337090427754</v>
      </c>
      <c r="M13" s="10">
        <f t="shared" si="0"/>
        <v>0.1877869799526263</v>
      </c>
      <c r="N13">
        <f t="shared" si="1"/>
        <v>1.6940852367969348</v>
      </c>
      <c r="O13">
        <f t="shared" si="2"/>
        <v>3.2993326453175222</v>
      </c>
    </row>
    <row r="14" spans="1:15" x14ac:dyDescent="0.25">
      <c r="A14" s="4" t="s">
        <v>13</v>
      </c>
      <c r="B14" s="3">
        <v>9.7077834496573594</v>
      </c>
      <c r="C14" s="3">
        <v>11.697802855661678</v>
      </c>
      <c r="D14" s="3">
        <v>12.876618237650966</v>
      </c>
      <c r="M14" s="10">
        <f t="shared" si="0"/>
        <v>9.1499928688749195E-4</v>
      </c>
      <c r="N14">
        <f t="shared" si="1"/>
        <v>0.10710786477062459</v>
      </c>
      <c r="O14">
        <f t="shared" si="2"/>
        <v>7.387909497098363</v>
      </c>
    </row>
    <row r="15" spans="1:15" x14ac:dyDescent="0.25">
      <c r="A15" s="17"/>
      <c r="B15" s="9"/>
      <c r="C15" s="9"/>
      <c r="D15" s="9"/>
      <c r="M15" s="10"/>
    </row>
    <row r="16" spans="1:15" x14ac:dyDescent="0.25">
      <c r="A16" s="16" t="s">
        <v>24</v>
      </c>
      <c r="B16" s="10">
        <f>SUM(B5:B14)</f>
        <v>97.380324047944796</v>
      </c>
      <c r="C16" s="10">
        <f t="shared" ref="C16:D16" si="3">SUM(C5:C14)</f>
        <v>113.70529476404175</v>
      </c>
      <c r="D16" s="10">
        <f t="shared" si="3"/>
        <v>101.58547322995065</v>
      </c>
      <c r="L16" t="s">
        <v>64</v>
      </c>
      <c r="N16" s="10">
        <f>SUM(M5:O14)</f>
        <v>56.2127553188989</v>
      </c>
    </row>
    <row r="17" spans="1:14" x14ac:dyDescent="0.25">
      <c r="A17" s="6" t="s">
        <v>17</v>
      </c>
      <c r="B17" s="2">
        <f t="shared" ref="B17:D17" si="4">AVERAGE(B5:B14)</f>
        <v>9.7380324047944793</v>
      </c>
      <c r="C17" s="2">
        <f t="shared" si="4"/>
        <v>11.370529476404176</v>
      </c>
      <c r="D17" s="2">
        <f t="shared" si="4"/>
        <v>10.158547322995066</v>
      </c>
      <c r="L17" t="s">
        <v>65</v>
      </c>
      <c r="N17">
        <f>3*(10-1)</f>
        <v>27</v>
      </c>
    </row>
    <row r="18" spans="1:14" x14ac:dyDescent="0.25">
      <c r="A18" s="6" t="s">
        <v>18</v>
      </c>
      <c r="B18" s="2">
        <f t="shared" ref="B18:D18" si="5">STDEV(B5:B14)</f>
        <v>0.92006621616180595</v>
      </c>
      <c r="C18" s="2">
        <f t="shared" si="5"/>
        <v>1.2133262202257502</v>
      </c>
      <c r="D18" s="2">
        <f t="shared" si="5"/>
        <v>1.9817112159167678</v>
      </c>
      <c r="L18" t="s">
        <v>75</v>
      </c>
      <c r="N18">
        <f>N16/N17</f>
        <v>2.0819539006999594</v>
      </c>
    </row>
    <row r="19" spans="1:14" x14ac:dyDescent="0.25">
      <c r="A19" s="6" t="s">
        <v>69</v>
      </c>
      <c r="B19" s="2">
        <f>VAR(B5:B14)</f>
        <v>0.84652184212230297</v>
      </c>
      <c r="C19" s="2">
        <f t="shared" ref="C19:D19" si="6">VAR(C5:C14)</f>
        <v>1.4721605166873057</v>
      </c>
      <c r="D19" s="2">
        <f t="shared" si="6"/>
        <v>3.9271793432903146</v>
      </c>
      <c r="K19" s="19">
        <v>4</v>
      </c>
    </row>
    <row r="20" spans="1:14" x14ac:dyDescent="0.25">
      <c r="A20" s="6" t="s">
        <v>23</v>
      </c>
      <c r="K20" t="s">
        <v>66</v>
      </c>
      <c r="L20">
        <f>K13/N18</f>
        <v>3.4509091227367135</v>
      </c>
    </row>
    <row r="21" spans="1:14" x14ac:dyDescent="0.25">
      <c r="K21" t="s">
        <v>67</v>
      </c>
      <c r="L21">
        <f>_xlfn.F.DIST.RT(L20,K12,N17)</f>
        <v>4.6280754965336013E-2</v>
      </c>
    </row>
    <row r="22" spans="1:14" x14ac:dyDescent="0.25">
      <c r="A22" t="s">
        <v>37</v>
      </c>
      <c r="K22" t="s">
        <v>53</v>
      </c>
      <c r="L22">
        <f>FINV(0.05,K12,N17)</f>
        <v>3.3541308285291991</v>
      </c>
    </row>
    <row r="24" spans="1:14" ht="15.75" thickBot="1" x14ac:dyDescent="0.3">
      <c r="A24" t="s">
        <v>38</v>
      </c>
      <c r="F24" t="s">
        <v>68</v>
      </c>
      <c r="G24" s="20" t="s">
        <v>70</v>
      </c>
      <c r="H24" s="20"/>
      <c r="I24" s="20"/>
      <c r="J24" s="20"/>
      <c r="K24" s="20"/>
      <c r="L24" s="20"/>
      <c r="M24" t="s">
        <v>68</v>
      </c>
    </row>
    <row r="25" spans="1:14" x14ac:dyDescent="0.25">
      <c r="A25" s="15" t="s">
        <v>39</v>
      </c>
      <c r="B25" s="15" t="s">
        <v>40</v>
      </c>
      <c r="C25" s="15" t="s">
        <v>41</v>
      </c>
      <c r="D25" s="15" t="s">
        <v>42</v>
      </c>
      <c r="E25" s="15" t="s">
        <v>30</v>
      </c>
      <c r="G25" s="21" t="s">
        <v>71</v>
      </c>
      <c r="H25" s="21"/>
      <c r="I25" s="21"/>
      <c r="J25" s="21"/>
      <c r="K25" s="21"/>
      <c r="L25" s="21"/>
    </row>
    <row r="26" spans="1:14" x14ac:dyDescent="0.25">
      <c r="A26" s="13" t="s">
        <v>43</v>
      </c>
      <c r="B26" s="13">
        <v>10</v>
      </c>
      <c r="C26" s="13">
        <v>97.380324047944796</v>
      </c>
      <c r="D26" s="13">
        <v>9.7380324047944793</v>
      </c>
      <c r="E26" s="13">
        <v>0.84652184212230297</v>
      </c>
      <c r="F26" t="s">
        <v>73</v>
      </c>
      <c r="G26" t="s">
        <v>74</v>
      </c>
    </row>
    <row r="27" spans="1:14" x14ac:dyDescent="0.25">
      <c r="A27" s="13" t="s">
        <v>44</v>
      </c>
      <c r="B27" s="13">
        <v>10</v>
      </c>
      <c r="C27" s="13">
        <v>113.70529476404175</v>
      </c>
      <c r="D27" s="13">
        <v>11.370529476404176</v>
      </c>
      <c r="E27" s="13">
        <v>1.4721605166873057</v>
      </c>
    </row>
    <row r="28" spans="1:14" ht="15.75" thickBot="1" x14ac:dyDescent="0.3">
      <c r="A28" s="14" t="s">
        <v>45</v>
      </c>
      <c r="B28" s="14">
        <v>10</v>
      </c>
      <c r="C28" s="14">
        <v>101.58547322995065</v>
      </c>
      <c r="D28" s="14">
        <v>10.158547322995066</v>
      </c>
      <c r="E28" s="14">
        <v>3.9271793432903146</v>
      </c>
    </row>
    <row r="31" spans="1:14" ht="15.75" thickBot="1" x14ac:dyDescent="0.3">
      <c r="A31" t="s">
        <v>46</v>
      </c>
    </row>
    <row r="32" spans="1:14" x14ac:dyDescent="0.25">
      <c r="A32" s="15" t="s">
        <v>47</v>
      </c>
      <c r="B32" s="15" t="s">
        <v>48</v>
      </c>
      <c r="C32" s="15" t="s">
        <v>49</v>
      </c>
      <c r="D32" s="15" t="s">
        <v>50</v>
      </c>
      <c r="E32" s="15" t="s">
        <v>51</v>
      </c>
      <c r="F32" s="15" t="s">
        <v>52</v>
      </c>
      <c r="G32" s="15" t="s">
        <v>53</v>
      </c>
    </row>
    <row r="33" spans="1:7" x14ac:dyDescent="0.25">
      <c r="A33" s="13" t="s">
        <v>54</v>
      </c>
      <c r="B33" s="13">
        <v>14.369267418085514</v>
      </c>
      <c r="C33" s="13">
        <v>2</v>
      </c>
      <c r="D33" s="13">
        <v>7.1846337090427568</v>
      </c>
      <c r="E33" s="13">
        <v>3.4509091227367046</v>
      </c>
      <c r="F33" s="13">
        <v>4.628075496533636E-2</v>
      </c>
      <c r="G33" s="13">
        <v>3.3541308285291991</v>
      </c>
    </row>
    <row r="34" spans="1:7" x14ac:dyDescent="0.25">
      <c r="A34" s="13" t="s">
        <v>55</v>
      </c>
      <c r="B34" s="13">
        <v>56.2127553188989</v>
      </c>
      <c r="C34" s="13">
        <v>27</v>
      </c>
      <c r="D34" s="13">
        <v>2.0819539006999594</v>
      </c>
      <c r="E34" s="13"/>
      <c r="F34" s="13"/>
      <c r="G34" s="13"/>
    </row>
    <row r="35" spans="1:7" x14ac:dyDescent="0.25">
      <c r="A35" s="13"/>
      <c r="B35" s="13"/>
      <c r="C35" s="13"/>
      <c r="D35" s="13"/>
      <c r="E35" s="13"/>
      <c r="F35" s="13"/>
      <c r="G35" s="13"/>
    </row>
    <row r="36" spans="1:7" ht="15.75" thickBot="1" x14ac:dyDescent="0.3">
      <c r="A36" s="14" t="s">
        <v>56</v>
      </c>
      <c r="B36" s="14">
        <v>70.582022736984413</v>
      </c>
      <c r="C36" s="14">
        <v>29</v>
      </c>
      <c r="D36" s="14"/>
      <c r="E36" s="14"/>
      <c r="F36" s="14"/>
      <c r="G36" s="14"/>
    </row>
  </sheetData>
  <mergeCells count="2">
    <mergeCell ref="G24:L24"/>
    <mergeCell ref="G25:L2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2" sqref="B2"/>
    </sheetView>
  </sheetViews>
  <sheetFormatPr defaultRowHeight="15" x14ac:dyDescent="0.25"/>
  <sheetData>
    <row r="1" spans="1:4" x14ac:dyDescent="0.25">
      <c r="A1" s="4"/>
      <c r="B1" s="5" t="s">
        <v>0</v>
      </c>
      <c r="C1" s="5" t="s">
        <v>1</v>
      </c>
      <c r="D1" s="5" t="s">
        <v>2</v>
      </c>
    </row>
    <row r="2" spans="1:4" x14ac:dyDescent="0.25">
      <c r="A2" s="4" t="s">
        <v>4</v>
      </c>
      <c r="B2" s="3">
        <v>16.476699096853949</v>
      </c>
      <c r="C2" s="3">
        <v>12.329992243826208</v>
      </c>
      <c r="D2" s="3">
        <v>12.304579842685323</v>
      </c>
    </row>
    <row r="3" spans="1:4" x14ac:dyDescent="0.25">
      <c r="A3" s="4" t="s">
        <v>5</v>
      </c>
      <c r="B3" s="3">
        <v>16.111189462548303</v>
      </c>
      <c r="C3" s="3">
        <v>14.9069070023987</v>
      </c>
      <c r="D3" s="3">
        <v>14.314672076898844</v>
      </c>
    </row>
    <row r="4" spans="1:4" x14ac:dyDescent="0.25">
      <c r="A4" s="4" t="s">
        <v>6</v>
      </c>
      <c r="B4" s="3">
        <v>13.464109426166665</v>
      </c>
      <c r="C4" s="3">
        <v>13.214246128011096</v>
      </c>
      <c r="D4" s="3">
        <v>12.953682708697427</v>
      </c>
    </row>
    <row r="5" spans="1:4" x14ac:dyDescent="0.25">
      <c r="A5" s="4" t="s">
        <v>7</v>
      </c>
      <c r="B5" s="3">
        <v>19.948921775649424</v>
      </c>
      <c r="C5" s="3">
        <v>17.668713053557557</v>
      </c>
      <c r="D5" s="3">
        <v>16.604484891698675</v>
      </c>
    </row>
    <row r="6" spans="1:4" x14ac:dyDescent="0.25">
      <c r="A6" s="4" t="s">
        <v>8</v>
      </c>
      <c r="B6" s="3">
        <v>12.165221799817672</v>
      </c>
      <c r="C6" s="3">
        <v>18.861756457201629</v>
      </c>
      <c r="D6" s="3">
        <v>14.394024063270011</v>
      </c>
    </row>
    <row r="7" spans="1:4" x14ac:dyDescent="0.25">
      <c r="A7" s="4" t="s">
        <v>9</v>
      </c>
      <c r="B7" s="3">
        <v>14.770587915405301</v>
      </c>
      <c r="C7" s="3">
        <v>12.153299614674983</v>
      </c>
      <c r="D7" s="3">
        <v>17.457697332394634</v>
      </c>
    </row>
    <row r="8" spans="1:4" x14ac:dyDescent="0.25">
      <c r="A8" s="4" t="s">
        <v>10</v>
      </c>
      <c r="B8" s="3">
        <v>15.923047563491062</v>
      </c>
      <c r="C8" s="3">
        <v>14.192780889441735</v>
      </c>
      <c r="D8" s="3">
        <v>15.10478404919693</v>
      </c>
    </row>
    <row r="9" spans="1:4" x14ac:dyDescent="0.25">
      <c r="A9" s="4" t="s">
        <v>11</v>
      </c>
      <c r="B9" s="3">
        <v>13.872811795144566</v>
      </c>
      <c r="C9" s="3">
        <v>12.989096288685715</v>
      </c>
      <c r="D9" s="3">
        <v>17.968797480006351</v>
      </c>
    </row>
    <row r="10" spans="1:4" x14ac:dyDescent="0.25">
      <c r="A10" s="4" t="s">
        <v>12</v>
      </c>
      <c r="B10" s="3">
        <v>18.061875846369201</v>
      </c>
      <c r="C10" s="3">
        <v>13.498231887021579</v>
      </c>
      <c r="D10" s="3">
        <v>16.292698277265156</v>
      </c>
    </row>
    <row r="11" spans="1:4" x14ac:dyDescent="0.25">
      <c r="A11" s="4" t="s">
        <v>13</v>
      </c>
      <c r="B11" s="3">
        <v>16.025744014260553</v>
      </c>
      <c r="C11" s="3">
        <v>14.265081983604173</v>
      </c>
      <c r="D11" s="3">
        <v>12.873361692603039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2" sqref="A2"/>
    </sheetView>
  </sheetViews>
  <sheetFormatPr defaultRowHeight="15" x14ac:dyDescent="0.25"/>
  <sheetData>
    <row r="1" spans="1:4" x14ac:dyDescent="0.25">
      <c r="A1" s="4" t="s">
        <v>76</v>
      </c>
      <c r="B1" s="5" t="s">
        <v>14</v>
      </c>
      <c r="C1" s="5" t="s">
        <v>15</v>
      </c>
      <c r="D1" s="5" t="s">
        <v>16</v>
      </c>
    </row>
    <row r="2" spans="1:4" x14ac:dyDescent="0.25">
      <c r="A2" s="4" t="s">
        <v>4</v>
      </c>
      <c r="B2" s="3">
        <v>9.3816661745919312</v>
      </c>
      <c r="C2" s="3">
        <v>11.299187445006499</v>
      </c>
      <c r="D2" s="3">
        <v>8.0177535236300876</v>
      </c>
    </row>
    <row r="3" spans="1:4" x14ac:dyDescent="0.25">
      <c r="A3" s="4" t="s">
        <v>5</v>
      </c>
      <c r="B3" s="3">
        <v>10.564738224416066</v>
      </c>
      <c r="C3" s="3">
        <v>10.485501139809994</v>
      </c>
      <c r="D3" s="3">
        <v>9.6201809735499566</v>
      </c>
    </row>
    <row r="4" spans="1:4" x14ac:dyDescent="0.25">
      <c r="A4" s="4" t="s">
        <v>6</v>
      </c>
      <c r="B4" s="3">
        <v>9.8258496664320845</v>
      </c>
      <c r="C4" s="3">
        <v>12.418214844489658</v>
      </c>
      <c r="D4" s="3">
        <v>6.7326783620008595</v>
      </c>
    </row>
    <row r="5" spans="1:4" x14ac:dyDescent="0.25">
      <c r="A5" s="4" t="s">
        <v>7</v>
      </c>
      <c r="B5" s="3">
        <v>8.6352210057946248</v>
      </c>
      <c r="C5" s="3">
        <v>11.817938777029099</v>
      </c>
      <c r="D5" s="3">
        <v>10.368508402690249</v>
      </c>
    </row>
    <row r="6" spans="1:4" x14ac:dyDescent="0.25">
      <c r="A6" s="4" t="s">
        <v>8</v>
      </c>
      <c r="B6" s="3">
        <v>10.23927988893313</v>
      </c>
      <c r="C6" s="3">
        <v>10.303146417660267</v>
      </c>
      <c r="D6" s="3">
        <v>10.767202785351767</v>
      </c>
    </row>
    <row r="7" spans="1:4" x14ac:dyDescent="0.25">
      <c r="A7" s="4" t="s">
        <v>9</v>
      </c>
      <c r="B7" s="3">
        <v>10.942550478213608</v>
      </c>
      <c r="C7" s="3">
        <v>14.006729027025226</v>
      </c>
      <c r="D7" s="3">
        <v>10.739549299136351</v>
      </c>
    </row>
    <row r="8" spans="1:4" x14ac:dyDescent="0.25">
      <c r="A8" s="4" t="s">
        <v>10</v>
      </c>
      <c r="B8" s="3">
        <v>8.0758290713378589</v>
      </c>
      <c r="C8" s="3">
        <v>11.365642123994363</v>
      </c>
      <c r="D8" s="3">
        <v>8.3359730350544456</v>
      </c>
    </row>
    <row r="9" spans="1:4" x14ac:dyDescent="0.25">
      <c r="A9" s="4" t="s">
        <v>11</v>
      </c>
      <c r="B9" s="3">
        <v>10.702717634870972</v>
      </c>
      <c r="C9" s="3">
        <v>10.24217295348609</v>
      </c>
      <c r="D9" s="3">
        <v>12.152054768050851</v>
      </c>
    </row>
    <row r="10" spans="1:4" x14ac:dyDescent="0.25">
      <c r="A10" s="4" t="s">
        <v>12</v>
      </c>
      <c r="B10" s="3">
        <v>9.304688453697171</v>
      </c>
      <c r="C10" s="3">
        <v>10.068959179878885</v>
      </c>
      <c r="D10" s="3">
        <v>11.974953842835138</v>
      </c>
    </row>
    <row r="11" spans="1:4" x14ac:dyDescent="0.25">
      <c r="A11" s="4" t="s">
        <v>13</v>
      </c>
      <c r="B11" s="3">
        <v>9.7077834496573594</v>
      </c>
      <c r="C11" s="3">
        <v>11.697802855661678</v>
      </c>
      <c r="D11" s="3">
        <v>12.876618237650966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4"/>
  <sheetViews>
    <sheetView workbookViewId="0">
      <selection activeCell="B5" sqref="B5"/>
    </sheetView>
  </sheetViews>
  <sheetFormatPr defaultRowHeight="15" x14ac:dyDescent="0.25"/>
  <sheetData>
    <row r="4" spans="2:2" x14ac:dyDescent="0.25">
      <c r="B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Problem</vt:lpstr>
      <vt:lpstr>Probelm-1</vt:lpstr>
      <vt:lpstr>problem 2</vt:lpstr>
      <vt:lpstr>p1</vt:lpstr>
      <vt:lpstr>p2</vt:lpstr>
      <vt:lpstr>Hint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Ranjan Mittal</dc:creator>
  <cp:lastModifiedBy>manoj kumar katta</cp:lastModifiedBy>
  <dcterms:created xsi:type="dcterms:W3CDTF">2018-06-25T09:23:20Z</dcterms:created>
  <dcterms:modified xsi:type="dcterms:W3CDTF">2018-07-06T10:11:03Z</dcterms:modified>
</cp:coreProperties>
</file>