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oj kumar\Desktop\training\Regression\"/>
    </mc:Choice>
  </mc:AlternateContent>
  <bookViews>
    <workbookView xWindow="0" yWindow="0" windowWidth="19560" windowHeight="7830" tabRatio="746"/>
  </bookViews>
  <sheets>
    <sheet name="Problem" sheetId="1" r:id="rId1"/>
    <sheet name="tool-1" sheetId="11" r:id="rId2"/>
    <sheet name="tool-2" sheetId="12" r:id="rId3"/>
    <sheet name="toold 3" sheetId="13" r:id="rId4"/>
    <sheet name="sol 1" sheetId="14" r:id="rId5"/>
    <sheet name="sol 2" sheetId="15" r:id="rId6"/>
    <sheet name="Sol 3" sheetId="16" r:id="rId7"/>
    <sheet name="Sheet1" sheetId="17" r:id="rId8"/>
    <sheet name="Sheet2" sheetId="19" r:id="rId9"/>
    <sheet name="Sheet3" sheetId="18" r:id="rId10"/>
    <sheet name="Problem in Excel Format" sheetId="10" state="hidden" r:id="rId11"/>
  </sheets>
  <definedNames>
    <definedName name="_xlnm._FilterDatabase" localSheetId="0" hidden="1">Problem!$L$6:$O$26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16" l="1"/>
  <c r="J37" i="16" s="1"/>
  <c r="K37" i="16" s="1"/>
  <c r="O4" i="16"/>
  <c r="J32" i="16" s="1"/>
  <c r="K32" i="16" s="1"/>
  <c r="P3" i="16"/>
  <c r="O3" i="16"/>
  <c r="O5" i="16" s="1"/>
  <c r="P14" i="16" s="1"/>
  <c r="I48" i="15"/>
  <c r="I47" i="15"/>
  <c r="K47" i="15" s="1"/>
  <c r="I46" i="15"/>
  <c r="K46" i="15" s="1"/>
  <c r="I45" i="15"/>
  <c r="I44" i="15"/>
  <c r="K48" i="15"/>
  <c r="K45" i="15"/>
  <c r="K44" i="15"/>
  <c r="C11" i="15"/>
  <c r="C10" i="15"/>
  <c r="P4" i="15"/>
  <c r="O4" i="15"/>
  <c r="P3" i="15"/>
  <c r="O3" i="15"/>
  <c r="L47" i="14"/>
  <c r="L45" i="14"/>
  <c r="L44" i="14"/>
  <c r="K45" i="14"/>
  <c r="K46" i="14"/>
  <c r="K47" i="14"/>
  <c r="K48" i="14"/>
  <c r="K44" i="14"/>
  <c r="H41" i="14"/>
  <c r="O40" i="14"/>
  <c r="S38" i="14"/>
  <c r="S29" i="14"/>
  <c r="S30" i="14"/>
  <c r="S31" i="14"/>
  <c r="S32" i="14"/>
  <c r="S33" i="14"/>
  <c r="S34" i="14"/>
  <c r="S35" i="14"/>
  <c r="S36" i="14"/>
  <c r="S37" i="14"/>
  <c r="S28" i="14"/>
  <c r="R29" i="14"/>
  <c r="R30" i="14"/>
  <c r="R31" i="14"/>
  <c r="R32" i="14"/>
  <c r="R33" i="14"/>
  <c r="R34" i="14"/>
  <c r="R35" i="14"/>
  <c r="R36" i="14"/>
  <c r="R37" i="14"/>
  <c r="R28" i="14"/>
  <c r="O38" i="14"/>
  <c r="O29" i="14"/>
  <c r="O30" i="14"/>
  <c r="O31" i="14"/>
  <c r="O32" i="14"/>
  <c r="O33" i="14"/>
  <c r="O34" i="14"/>
  <c r="O35" i="14"/>
  <c r="O36" i="14"/>
  <c r="O37" i="14"/>
  <c r="O28" i="14"/>
  <c r="N29" i="14"/>
  <c r="N30" i="14"/>
  <c r="N31" i="14"/>
  <c r="N32" i="14"/>
  <c r="N33" i="14"/>
  <c r="N34" i="14"/>
  <c r="N35" i="14"/>
  <c r="N36" i="14"/>
  <c r="N37" i="14"/>
  <c r="N28" i="14"/>
  <c r="H40" i="14"/>
  <c r="K38" i="14"/>
  <c r="G38" i="14"/>
  <c r="G29" i="14"/>
  <c r="G30" i="14"/>
  <c r="G31" i="14"/>
  <c r="G32" i="14"/>
  <c r="G33" i="14"/>
  <c r="G34" i="14"/>
  <c r="G35" i="14"/>
  <c r="G36" i="14"/>
  <c r="G37" i="14"/>
  <c r="G28" i="14"/>
  <c r="K29" i="14"/>
  <c r="K30" i="14"/>
  <c r="K31" i="14"/>
  <c r="K32" i="14"/>
  <c r="K33" i="14"/>
  <c r="K34" i="14"/>
  <c r="K35" i="14"/>
  <c r="K36" i="14"/>
  <c r="K37" i="14"/>
  <c r="K28" i="14"/>
  <c r="J34" i="14"/>
  <c r="J35" i="14"/>
  <c r="J36" i="14"/>
  <c r="J37" i="14"/>
  <c r="J33" i="14"/>
  <c r="J29" i="14"/>
  <c r="J30" i="14"/>
  <c r="J31" i="14"/>
  <c r="J32" i="14"/>
  <c r="J28" i="14"/>
  <c r="F34" i="14"/>
  <c r="F35" i="14"/>
  <c r="F36" i="14"/>
  <c r="F37" i="14"/>
  <c r="F33" i="14"/>
  <c r="F29" i="14"/>
  <c r="F30" i="14"/>
  <c r="F31" i="14"/>
  <c r="F32" i="14"/>
  <c r="F28" i="14"/>
  <c r="R24" i="14"/>
  <c r="W23" i="14"/>
  <c r="R23" i="14"/>
  <c r="W14" i="14"/>
  <c r="W15" i="14"/>
  <c r="W16" i="14"/>
  <c r="W17" i="14"/>
  <c r="W18" i="14"/>
  <c r="W19" i="14"/>
  <c r="W20" i="14"/>
  <c r="W21" i="14"/>
  <c r="W22" i="14"/>
  <c r="W13" i="14"/>
  <c r="V14" i="14"/>
  <c r="V15" i="14"/>
  <c r="V16" i="14"/>
  <c r="V17" i="14"/>
  <c r="V18" i="14"/>
  <c r="V19" i="14"/>
  <c r="V20" i="14"/>
  <c r="V21" i="14"/>
  <c r="V22" i="14"/>
  <c r="V13" i="14"/>
  <c r="U14" i="14"/>
  <c r="U15" i="14"/>
  <c r="U16" i="14"/>
  <c r="U17" i="14"/>
  <c r="U18" i="14"/>
  <c r="U19" i="14"/>
  <c r="U20" i="14"/>
  <c r="U21" i="14"/>
  <c r="U22" i="14"/>
  <c r="U13" i="14"/>
  <c r="R14" i="14"/>
  <c r="R15" i="14"/>
  <c r="R16" i="14"/>
  <c r="R17" i="14"/>
  <c r="R18" i="14"/>
  <c r="R19" i="14"/>
  <c r="R20" i="14"/>
  <c r="R21" i="14"/>
  <c r="R22" i="14"/>
  <c r="R13" i="14"/>
  <c r="Q14" i="14"/>
  <c r="Q15" i="14"/>
  <c r="Q16" i="14"/>
  <c r="Q17" i="14"/>
  <c r="Q18" i="14"/>
  <c r="Q19" i="14"/>
  <c r="Q20" i="14"/>
  <c r="Q21" i="14"/>
  <c r="Q22" i="14"/>
  <c r="Q13" i="14"/>
  <c r="P14" i="14"/>
  <c r="P15" i="14"/>
  <c r="P16" i="14"/>
  <c r="P17" i="14"/>
  <c r="P18" i="14"/>
  <c r="P19" i="14"/>
  <c r="P20" i="14"/>
  <c r="P21" i="14"/>
  <c r="P22" i="14"/>
  <c r="P13" i="14"/>
  <c r="H24" i="14"/>
  <c r="M23" i="14"/>
  <c r="M14" i="14"/>
  <c r="M15" i="14"/>
  <c r="M16" i="14"/>
  <c r="M17" i="14"/>
  <c r="M18" i="14"/>
  <c r="M19" i="14"/>
  <c r="M20" i="14"/>
  <c r="M21" i="14"/>
  <c r="M22" i="14"/>
  <c r="M13" i="14"/>
  <c r="L14" i="14"/>
  <c r="L15" i="14"/>
  <c r="L16" i="14"/>
  <c r="L17" i="14"/>
  <c r="L18" i="14"/>
  <c r="L19" i="14"/>
  <c r="L20" i="14"/>
  <c r="L21" i="14"/>
  <c r="L22" i="14"/>
  <c r="L13" i="14"/>
  <c r="K14" i="14"/>
  <c r="K15" i="14"/>
  <c r="K16" i="14"/>
  <c r="K17" i="14"/>
  <c r="K18" i="14"/>
  <c r="K19" i="14"/>
  <c r="K20" i="14"/>
  <c r="K21" i="14"/>
  <c r="K22" i="14"/>
  <c r="K13" i="14"/>
  <c r="H23" i="14"/>
  <c r="H14" i="14"/>
  <c r="H15" i="14"/>
  <c r="H16" i="14"/>
  <c r="H17" i="14"/>
  <c r="H18" i="14"/>
  <c r="H19" i="14"/>
  <c r="H20" i="14"/>
  <c r="H21" i="14"/>
  <c r="H22" i="14"/>
  <c r="H13" i="14"/>
  <c r="G14" i="14"/>
  <c r="G15" i="14"/>
  <c r="G16" i="14"/>
  <c r="G17" i="14"/>
  <c r="G18" i="14"/>
  <c r="G19" i="14"/>
  <c r="G20" i="14"/>
  <c r="G21" i="14"/>
  <c r="G22" i="14"/>
  <c r="G13" i="14"/>
  <c r="F14" i="14"/>
  <c r="F15" i="14"/>
  <c r="F16" i="14"/>
  <c r="F17" i="14"/>
  <c r="F18" i="14"/>
  <c r="F19" i="14"/>
  <c r="F20" i="14"/>
  <c r="F21" i="14"/>
  <c r="F22" i="14"/>
  <c r="F13" i="14"/>
  <c r="P3" i="14"/>
  <c r="Q3" i="14"/>
  <c r="Q4" i="14"/>
  <c r="P5" i="14"/>
  <c r="Q5" i="14" s="1"/>
  <c r="O5" i="14"/>
  <c r="O3" i="14"/>
  <c r="C11" i="14"/>
  <c r="P4" i="14"/>
  <c r="O4" i="14"/>
  <c r="C10" i="14"/>
  <c r="F29" i="16" l="1"/>
  <c r="G29" i="16" s="1"/>
  <c r="F30" i="16"/>
  <c r="G30" i="16" s="1"/>
  <c r="Q4" i="16"/>
  <c r="K20" i="16" s="1"/>
  <c r="P15" i="16"/>
  <c r="F31" i="16"/>
  <c r="G31" i="16" s="1"/>
  <c r="F28" i="16"/>
  <c r="G28" i="16" s="1"/>
  <c r="F32" i="16"/>
  <c r="G32" i="16" s="1"/>
  <c r="P20" i="16"/>
  <c r="P19" i="16"/>
  <c r="P17" i="16"/>
  <c r="P16" i="16"/>
  <c r="P22" i="16"/>
  <c r="P21" i="16"/>
  <c r="P18" i="16"/>
  <c r="K22" i="16"/>
  <c r="K21" i="16"/>
  <c r="K18" i="16"/>
  <c r="K17" i="16"/>
  <c r="K14" i="16"/>
  <c r="K13" i="16"/>
  <c r="P13" i="16"/>
  <c r="P5" i="16"/>
  <c r="Q5" i="16" s="1"/>
  <c r="F37" i="16"/>
  <c r="G37" i="16" s="1"/>
  <c r="F36" i="16"/>
  <c r="G36" i="16" s="1"/>
  <c r="F35" i="16"/>
  <c r="G35" i="16" s="1"/>
  <c r="F34" i="16"/>
  <c r="G34" i="16" s="1"/>
  <c r="F33" i="16"/>
  <c r="G33" i="16" s="1"/>
  <c r="Q3" i="16"/>
  <c r="J28" i="16"/>
  <c r="K28" i="16" s="1"/>
  <c r="J29" i="16"/>
  <c r="K29" i="16" s="1"/>
  <c r="J30" i="16"/>
  <c r="K30" i="16" s="1"/>
  <c r="J31" i="16"/>
  <c r="K31" i="16" s="1"/>
  <c r="J33" i="16"/>
  <c r="K33" i="16" s="1"/>
  <c r="J34" i="16"/>
  <c r="K34" i="16" s="1"/>
  <c r="J35" i="16"/>
  <c r="K35" i="16" s="1"/>
  <c r="J36" i="16"/>
  <c r="K36" i="16" s="1"/>
  <c r="L45" i="15"/>
  <c r="Q4" i="15"/>
  <c r="K22" i="15" s="1"/>
  <c r="K20" i="15"/>
  <c r="K19" i="15"/>
  <c r="K17" i="15"/>
  <c r="K16" i="15"/>
  <c r="K15" i="15"/>
  <c r="K13" i="15"/>
  <c r="L47" i="15"/>
  <c r="O5" i="15"/>
  <c r="Q3" i="15"/>
  <c r="F32" i="15"/>
  <c r="G32" i="15" s="1"/>
  <c r="F31" i="15"/>
  <c r="G31" i="15" s="1"/>
  <c r="F30" i="15"/>
  <c r="G30" i="15" s="1"/>
  <c r="F29" i="15"/>
  <c r="G29" i="15" s="1"/>
  <c r="F28" i="15"/>
  <c r="G28" i="15" s="1"/>
  <c r="F37" i="15"/>
  <c r="G37" i="15" s="1"/>
  <c r="F36" i="15"/>
  <c r="G36" i="15" s="1"/>
  <c r="F35" i="15"/>
  <c r="G35" i="15" s="1"/>
  <c r="F34" i="15"/>
  <c r="G34" i="15" s="1"/>
  <c r="F33" i="15"/>
  <c r="G33" i="15" s="1"/>
  <c r="P5" i="15"/>
  <c r="J32" i="15"/>
  <c r="K32" i="15" s="1"/>
  <c r="J31" i="15"/>
  <c r="K31" i="15" s="1"/>
  <c r="J30" i="15"/>
  <c r="K30" i="15" s="1"/>
  <c r="J29" i="15"/>
  <c r="K29" i="15" s="1"/>
  <c r="J28" i="15"/>
  <c r="K28" i="15" s="1"/>
  <c r="J37" i="15"/>
  <c r="K37" i="15" s="1"/>
  <c r="J36" i="15"/>
  <c r="K36" i="15" s="1"/>
  <c r="J35" i="15"/>
  <c r="K35" i="15" s="1"/>
  <c r="J34" i="15"/>
  <c r="K34" i="15" s="1"/>
  <c r="J33" i="15"/>
  <c r="K33" i="15" s="1"/>
  <c r="L44" i="15"/>
  <c r="K15" i="16" l="1"/>
  <c r="K19" i="16"/>
  <c r="K16" i="16"/>
  <c r="G38" i="16"/>
  <c r="G22" i="16"/>
  <c r="G21" i="16"/>
  <c r="G20" i="16"/>
  <c r="G19" i="16"/>
  <c r="G18" i="16"/>
  <c r="G17" i="16"/>
  <c r="G16" i="16"/>
  <c r="G15" i="16"/>
  <c r="G14" i="16"/>
  <c r="G13" i="16"/>
  <c r="N35" i="16"/>
  <c r="O35" i="16" s="1"/>
  <c r="N30" i="16"/>
  <c r="O30" i="16" s="1"/>
  <c r="N29" i="16"/>
  <c r="O29" i="16" s="1"/>
  <c r="N28" i="16"/>
  <c r="O28" i="16" s="1"/>
  <c r="V19" i="16"/>
  <c r="V18" i="16"/>
  <c r="R37" i="16"/>
  <c r="S37" i="16" s="1"/>
  <c r="R36" i="16"/>
  <c r="S36" i="16" s="1"/>
  <c r="R35" i="16"/>
  <c r="S35" i="16" s="1"/>
  <c r="R34" i="16"/>
  <c r="S34" i="16" s="1"/>
  <c r="R33" i="16"/>
  <c r="S33" i="16" s="1"/>
  <c r="R32" i="16"/>
  <c r="S32" i="16" s="1"/>
  <c r="R31" i="16"/>
  <c r="S31" i="16" s="1"/>
  <c r="R30" i="16"/>
  <c r="S30" i="16" s="1"/>
  <c r="R29" i="16"/>
  <c r="S29" i="16" s="1"/>
  <c r="R28" i="16"/>
  <c r="S28" i="16" s="1"/>
  <c r="L22" i="16"/>
  <c r="M22" i="16" s="1"/>
  <c r="L21" i="16"/>
  <c r="M21" i="16" s="1"/>
  <c r="L20" i="16"/>
  <c r="L19" i="16"/>
  <c r="L18" i="16"/>
  <c r="L17" i="16"/>
  <c r="M17" i="16" s="1"/>
  <c r="L16" i="16"/>
  <c r="L15" i="16"/>
  <c r="L14" i="16"/>
  <c r="M14" i="16" s="1"/>
  <c r="L13" i="16"/>
  <c r="M13" i="16" s="1"/>
  <c r="Q22" i="16"/>
  <c r="Q21" i="16"/>
  <c r="Q20" i="16"/>
  <c r="R20" i="16" s="1"/>
  <c r="Q19" i="16"/>
  <c r="R19" i="16" s="1"/>
  <c r="Q18" i="16"/>
  <c r="Q17" i="16"/>
  <c r="Q16" i="16"/>
  <c r="R16" i="16" s="1"/>
  <c r="Q15" i="16"/>
  <c r="R15" i="16" s="1"/>
  <c r="Q14" i="16"/>
  <c r="R14" i="16" s="1"/>
  <c r="Q13" i="16"/>
  <c r="N37" i="16"/>
  <c r="O37" i="16" s="1"/>
  <c r="N36" i="16"/>
  <c r="O36" i="16" s="1"/>
  <c r="N34" i="16"/>
  <c r="O34" i="16" s="1"/>
  <c r="N33" i="16"/>
  <c r="O33" i="16" s="1"/>
  <c r="N32" i="16"/>
  <c r="O32" i="16" s="1"/>
  <c r="N31" i="16"/>
  <c r="O31" i="16" s="1"/>
  <c r="V22" i="16"/>
  <c r="V21" i="16"/>
  <c r="V20" i="16"/>
  <c r="V17" i="16"/>
  <c r="V16" i="16"/>
  <c r="V13" i="16"/>
  <c r="V14" i="16"/>
  <c r="V15" i="16"/>
  <c r="M18" i="16"/>
  <c r="R22" i="16"/>
  <c r="K38" i="16"/>
  <c r="U22" i="16"/>
  <c r="W22" i="16" s="1"/>
  <c r="U21" i="16"/>
  <c r="W21" i="16" s="1"/>
  <c r="U20" i="16"/>
  <c r="U19" i="16"/>
  <c r="W19" i="16" s="1"/>
  <c r="U18" i="16"/>
  <c r="U17" i="16"/>
  <c r="U16" i="16"/>
  <c r="W16" i="16" s="1"/>
  <c r="U15" i="16"/>
  <c r="U14" i="16"/>
  <c r="U13" i="16"/>
  <c r="W13" i="16" s="1"/>
  <c r="M15" i="16"/>
  <c r="M19" i="16"/>
  <c r="R18" i="16"/>
  <c r="R17" i="16"/>
  <c r="F22" i="16"/>
  <c r="H22" i="16" s="1"/>
  <c r="F21" i="16"/>
  <c r="H21" i="16" s="1"/>
  <c r="F20" i="16"/>
  <c r="F19" i="16"/>
  <c r="F18" i="16"/>
  <c r="H18" i="16" s="1"/>
  <c r="F17" i="16"/>
  <c r="H17" i="16" s="1"/>
  <c r="F16" i="16"/>
  <c r="F15" i="16"/>
  <c r="F14" i="16"/>
  <c r="H14" i="16" s="1"/>
  <c r="F13" i="16"/>
  <c r="H13" i="16" s="1"/>
  <c r="R13" i="16"/>
  <c r="M16" i="16"/>
  <c r="M20" i="16"/>
  <c r="R21" i="16"/>
  <c r="K21" i="15"/>
  <c r="K14" i="15"/>
  <c r="K18" i="15"/>
  <c r="U22" i="15"/>
  <c r="U21" i="15"/>
  <c r="U20" i="15"/>
  <c r="U16" i="15"/>
  <c r="U18" i="15"/>
  <c r="U14" i="15"/>
  <c r="U17" i="15"/>
  <c r="U19" i="15"/>
  <c r="U15" i="15"/>
  <c r="U13" i="15"/>
  <c r="P22" i="15"/>
  <c r="P21" i="15"/>
  <c r="P18" i="15"/>
  <c r="P14" i="15"/>
  <c r="P20" i="15"/>
  <c r="P16" i="15"/>
  <c r="P19" i="15"/>
  <c r="P17" i="15"/>
  <c r="P13" i="15"/>
  <c r="Q5" i="15"/>
  <c r="P15" i="15"/>
  <c r="G38" i="15"/>
  <c r="K38" i="15"/>
  <c r="F19" i="15"/>
  <c r="F15" i="15"/>
  <c r="F21" i="15"/>
  <c r="F17" i="15"/>
  <c r="F13" i="15"/>
  <c r="F22" i="15"/>
  <c r="F20" i="15"/>
  <c r="F18" i="15"/>
  <c r="F14" i="15"/>
  <c r="F16" i="15"/>
  <c r="H40" i="16" l="1"/>
  <c r="I46" i="16" s="1"/>
  <c r="K46" i="16" s="1"/>
  <c r="W20" i="16"/>
  <c r="H16" i="16"/>
  <c r="H20" i="16"/>
  <c r="W14" i="16"/>
  <c r="M23" i="16"/>
  <c r="W17" i="16"/>
  <c r="R23" i="16"/>
  <c r="W18" i="16"/>
  <c r="W15" i="16"/>
  <c r="S38" i="16"/>
  <c r="O38" i="16"/>
  <c r="W23" i="16"/>
  <c r="R24" i="16" s="1"/>
  <c r="I45" i="16" s="1"/>
  <c r="K45" i="16" s="1"/>
  <c r="L45" i="16" s="1"/>
  <c r="H15" i="16"/>
  <c r="H19" i="16"/>
  <c r="R37" i="15"/>
  <c r="S37" i="15" s="1"/>
  <c r="R36" i="15"/>
  <c r="S36" i="15" s="1"/>
  <c r="R35" i="15"/>
  <c r="S35" i="15" s="1"/>
  <c r="R34" i="15"/>
  <c r="S34" i="15" s="1"/>
  <c r="R33" i="15"/>
  <c r="S33" i="15" s="1"/>
  <c r="R32" i="15"/>
  <c r="S32" i="15" s="1"/>
  <c r="R31" i="15"/>
  <c r="S31" i="15" s="1"/>
  <c r="R30" i="15"/>
  <c r="S30" i="15" s="1"/>
  <c r="R29" i="15"/>
  <c r="S29" i="15" s="1"/>
  <c r="R28" i="15"/>
  <c r="S28" i="15" s="1"/>
  <c r="L22" i="15"/>
  <c r="M22" i="15" s="1"/>
  <c r="Q22" i="15"/>
  <c r="R22" i="15" s="1"/>
  <c r="Q21" i="15"/>
  <c r="Q20" i="15"/>
  <c r="R20" i="15" s="1"/>
  <c r="Q19" i="15"/>
  <c r="R19" i="15" s="1"/>
  <c r="Q18" i="15"/>
  <c r="R18" i="15" s="1"/>
  <c r="Q17" i="15"/>
  <c r="Q16" i="15"/>
  <c r="R16" i="15" s="1"/>
  <c r="Q15" i="15"/>
  <c r="R15" i="15" s="1"/>
  <c r="Q14" i="15"/>
  <c r="R14" i="15" s="1"/>
  <c r="Q13" i="15"/>
  <c r="N37" i="15"/>
  <c r="O37" i="15" s="1"/>
  <c r="N36" i="15"/>
  <c r="O36" i="15" s="1"/>
  <c r="N35" i="15"/>
  <c r="O35" i="15" s="1"/>
  <c r="N34" i="15"/>
  <c r="O34" i="15" s="1"/>
  <c r="N33" i="15"/>
  <c r="O33" i="15" s="1"/>
  <c r="N32" i="15"/>
  <c r="O32" i="15" s="1"/>
  <c r="N31" i="15"/>
  <c r="O31" i="15" s="1"/>
  <c r="N30" i="15"/>
  <c r="O30" i="15" s="1"/>
  <c r="N29" i="15"/>
  <c r="O29" i="15" s="1"/>
  <c r="N28" i="15"/>
  <c r="O28" i="15" s="1"/>
  <c r="V22" i="15"/>
  <c r="W22" i="15" s="1"/>
  <c r="V21" i="15"/>
  <c r="L20" i="15"/>
  <c r="M20" i="15" s="1"/>
  <c r="V19" i="15"/>
  <c r="W19" i="15" s="1"/>
  <c r="G18" i="15"/>
  <c r="H18" i="15" s="1"/>
  <c r="L16" i="15"/>
  <c r="M16" i="15" s="1"/>
  <c r="V15" i="15"/>
  <c r="W15" i="15" s="1"/>
  <c r="G14" i="15"/>
  <c r="H14" i="15" s="1"/>
  <c r="G22" i="15"/>
  <c r="H22" i="15" s="1"/>
  <c r="G20" i="15"/>
  <c r="L18" i="15"/>
  <c r="M18" i="15" s="1"/>
  <c r="V17" i="15"/>
  <c r="W17" i="15" s="1"/>
  <c r="G16" i="15"/>
  <c r="H16" i="15" s="1"/>
  <c r="L14" i="15"/>
  <c r="M14" i="15" s="1"/>
  <c r="V13" i="15"/>
  <c r="W13" i="15" s="1"/>
  <c r="L21" i="15"/>
  <c r="M21" i="15" s="1"/>
  <c r="V20" i="15"/>
  <c r="W20" i="15" s="1"/>
  <c r="G19" i="15"/>
  <c r="H19" i="15" s="1"/>
  <c r="L17" i="15"/>
  <c r="M17" i="15" s="1"/>
  <c r="V16" i="15"/>
  <c r="W16" i="15" s="1"/>
  <c r="L13" i="15"/>
  <c r="M13" i="15" s="1"/>
  <c r="G21" i="15"/>
  <c r="L19" i="15"/>
  <c r="M19" i="15" s="1"/>
  <c r="V18" i="15"/>
  <c r="W18" i="15" s="1"/>
  <c r="G17" i="15"/>
  <c r="H17" i="15" s="1"/>
  <c r="L15" i="15"/>
  <c r="M15" i="15" s="1"/>
  <c r="V14" i="15"/>
  <c r="W14" i="15" s="1"/>
  <c r="G13" i="15"/>
  <c r="H13" i="15" s="1"/>
  <c r="G15" i="15"/>
  <c r="H15" i="15" s="1"/>
  <c r="R21" i="15"/>
  <c r="R13" i="15"/>
  <c r="R17" i="15"/>
  <c r="W21" i="15"/>
  <c r="H20" i="15"/>
  <c r="H21" i="15"/>
  <c r="H40" i="15"/>
  <c r="H23" i="16" l="1"/>
  <c r="H24" i="16" s="1"/>
  <c r="I44" i="16" s="1"/>
  <c r="K44" i="16" s="1"/>
  <c r="L44" i="16" s="1"/>
  <c r="O40" i="16"/>
  <c r="O38" i="15"/>
  <c r="W23" i="15"/>
  <c r="S38" i="15"/>
  <c r="O40" i="15" s="1"/>
  <c r="R23" i="15"/>
  <c r="R24" i="15" s="1"/>
  <c r="H23" i="15"/>
  <c r="M23" i="15"/>
  <c r="I48" i="16" l="1"/>
  <c r="K48" i="16" s="1"/>
  <c r="H41" i="16"/>
  <c r="I47" i="16" s="1"/>
  <c r="K47" i="16" s="1"/>
  <c r="L47" i="16" s="1"/>
  <c r="H24" i="15"/>
  <c r="H41" i="15"/>
  <c r="O29" i="1"/>
  <c r="O28" i="1"/>
  <c r="J29" i="1"/>
  <c r="J28" i="1"/>
  <c r="D28" i="1"/>
  <c r="D29" i="1"/>
</calcChain>
</file>

<file path=xl/sharedStrings.xml><?xml version="1.0" encoding="utf-8"?>
<sst xmlns="http://schemas.openxmlformats.org/spreadsheetml/2006/main" count="527" uniqueCount="68">
  <si>
    <t>Mean</t>
  </si>
  <si>
    <t>Std. Dev</t>
  </si>
  <si>
    <t>Problem-1</t>
  </si>
  <si>
    <t>Problem-2</t>
  </si>
  <si>
    <t>Use alpha = 0.05</t>
  </si>
  <si>
    <t>McRay's Burger</t>
  </si>
  <si>
    <t>MFC Nuggets</t>
  </si>
  <si>
    <t>Male</t>
  </si>
  <si>
    <t>Female</t>
  </si>
  <si>
    <t>Gender</t>
  </si>
  <si>
    <t>Company</t>
  </si>
  <si>
    <t>Salary</t>
  </si>
  <si>
    <t>Sno</t>
  </si>
  <si>
    <t>Salary ($/hr)</t>
  </si>
  <si>
    <t>Is there any discrimination happening?</t>
  </si>
  <si>
    <t>Hourly Wages ($/hr)</t>
  </si>
  <si>
    <t>Problem-3</t>
  </si>
  <si>
    <t>Companywise discrimination? (Y/N)</t>
  </si>
  <si>
    <t>Genderwise discrimination? (Y/N)</t>
  </si>
  <si>
    <t>Both (Y/N)</t>
  </si>
  <si>
    <t>Discrimination: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</si>
  <si>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</si>
  <si>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</si>
  <si>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</si>
  <si>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</si>
  <si>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</si>
  <si>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</si>
  <si>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</si>
  <si>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</si>
  <si>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</si>
  <si>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</si>
  <si>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</si>
  <si>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</si>
  <si>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</si>
  <si>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</si>
  <si>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</si>
  <si>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</si>
  <si>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</si>
  <si>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</si>
  <si>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</si>
  <si>
    <t>com</t>
  </si>
  <si>
    <t>gender</t>
  </si>
  <si>
    <t xml:space="preserve">mean </t>
  </si>
  <si>
    <t>male</t>
  </si>
  <si>
    <t>mean</t>
  </si>
  <si>
    <t>avg</t>
  </si>
  <si>
    <t>sum of 1st factor(company)</t>
  </si>
  <si>
    <t>STEP 2</t>
  </si>
  <si>
    <t>STEP 1</t>
  </si>
  <si>
    <t>STEP 3</t>
  </si>
  <si>
    <t>sum of 2nd factor(Gender)</t>
  </si>
  <si>
    <t>STEP 4</t>
  </si>
  <si>
    <t>sum of square within</t>
  </si>
  <si>
    <t>STEP 5</t>
  </si>
  <si>
    <t>Sum of squares</t>
  </si>
  <si>
    <t>sum of squares of both</t>
  </si>
  <si>
    <t>Sum of Square</t>
  </si>
  <si>
    <t>Degree of freedom</t>
  </si>
  <si>
    <t>mean square</t>
  </si>
  <si>
    <t>F score</t>
  </si>
  <si>
    <t>Sum of Square 1st Factor(Company)</t>
  </si>
  <si>
    <t>Sum of Square 2nd Factor(gender)</t>
  </si>
  <si>
    <t>Sum of Square within</t>
  </si>
  <si>
    <t>Sum of Square Both factor</t>
  </si>
  <si>
    <t>Sum of Square total</t>
  </si>
  <si>
    <t>step 6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</si>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</sst>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164" fontId="0" fillId="0" borderId="0" xfId="0" applyNumberFormat="1"/>
    <xf numFmtId="2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/>
    <xf numFmtId="0" fontId="3" fillId="0" borderId="0" xfId="0" applyFont="1" applyAlignment="1">
      <alignment vertical="top"/>
    </xf>
    <xf numFmtId="164" fontId="0" fillId="0" borderId="1" xfId="0" applyNumberFormat="1" applyBorder="1"/>
    <xf numFmtId="1" fontId="0" fillId="0" borderId="1" xfId="0" applyNumberFormat="1" applyBorder="1"/>
    <xf numFmtId="0" fontId="1" fillId="3" borderId="1" xfId="0" applyFont="1" applyFill="1" applyBorder="1"/>
    <xf numFmtId="1" fontId="1" fillId="3" borderId="1" xfId="0" applyNumberFormat="1" applyFont="1" applyFill="1" applyBorder="1"/>
    <xf numFmtId="164" fontId="5" fillId="0" borderId="0" xfId="0" applyNumberFormat="1" applyFont="1"/>
    <xf numFmtId="164" fontId="0" fillId="0" borderId="1" xfId="0" applyNumberFormat="1" applyFont="1" applyBorder="1"/>
    <xf numFmtId="0" fontId="0" fillId="0" borderId="0" xfId="0" applyBorder="1"/>
    <xf numFmtId="164" fontId="4" fillId="0" borderId="0" xfId="0" applyNumberFormat="1" applyFont="1" applyBorder="1"/>
    <xf numFmtId="0" fontId="6" fillId="0" borderId="0" xfId="0" applyFont="1"/>
    <xf numFmtId="0" fontId="7" fillId="0" borderId="0" xfId="0" applyFont="1"/>
    <xf numFmtId="0" fontId="8" fillId="0" borderId="0" xfId="0" applyFont="1" applyFill="1" applyBorder="1"/>
    <xf numFmtId="0" fontId="8" fillId="0" borderId="0" xfId="0" applyFont="1"/>
    <xf numFmtId="0" fontId="0" fillId="0" borderId="0" xfId="0" applyFont="1" applyAlignment="1"/>
    <xf numFmtId="0" fontId="0" fillId="0" borderId="0" xfId="0" applyFill="1" applyBorder="1" applyAlignment="1"/>
    <xf numFmtId="0" fontId="9" fillId="0" borderId="2" xfId="0" applyFont="1" applyFill="1" applyBorder="1" applyAlignment="1">
      <alignment horizontal="right"/>
    </xf>
    <xf numFmtId="0" fontId="0" fillId="0" borderId="3" xfId="0" applyFill="1" applyBorder="1" applyAlignment="1"/>
    <xf numFmtId="0" fontId="10" fillId="0" borderId="4" xfId="0" applyFont="1" applyFill="1" applyBorder="1" applyAlignment="1">
      <alignment horizontal="center"/>
    </xf>
    <xf numFmtId="0" fontId="0" fillId="0" borderId="1" xfId="0" applyNumberFormat="1" applyBorder="1"/>
    <xf numFmtId="0" fontId="0" fillId="0" borderId="0" xfId="0" applyNumberFormat="1"/>
    <xf numFmtId="0" fontId="0" fillId="0" borderId="0" xfId="0" applyNumberFormat="1" applyFont="1" applyAlignment="1"/>
    <xf numFmtId="0" fontId="0" fillId="0" borderId="0" xfId="0" applyNumberFormat="1" applyFont="1" applyFill="1" applyBorder="1" applyAlignment="1"/>
    <xf numFmtId="0" fontId="0" fillId="4" borderId="0" xfId="0" applyFill="1"/>
    <xf numFmtId="0" fontId="11" fillId="0" borderId="0" xfId="0" applyFont="1" applyAlignment="1"/>
    <xf numFmtId="0" fontId="0" fillId="0" borderId="1" xfId="0" applyNumberFormat="1" applyFont="1" applyBorder="1"/>
    <xf numFmtId="0" fontId="11" fillId="0" borderId="0" xfId="0" applyFont="1" applyAlignment="1">
      <alignment horizontal="center"/>
    </xf>
    <xf numFmtId="2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/>
    <xf numFmtId="1" fontId="0" fillId="0" borderId="1" xfId="0" applyNumberFormat="1" applyBorder="1"/>
    <xf numFmtId="2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Font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C00000"/>
  </sheetPr>
  <dimension ref="A1:Q35"/>
  <sheetViews>
    <sheetView tabSelected="1" workbookViewId="0">
      <pane ySplit="6" topLeftCell="A7" activePane="bottomLeft" state="frozen"/>
      <selection pane="bottomLeft" activeCell="O33" sqref="O33:O35"/>
    </sheetView>
  </sheetViews>
  <sheetFormatPr defaultRowHeight="15" x14ac:dyDescent="0.25"/>
  <cols>
    <col min="3" max="3" width="16.85546875" customWidth="1"/>
    <col min="4" max="4" width="11.85546875" bestFit="1" customWidth="1"/>
    <col min="6" max="6" width="9" customWidth="1"/>
    <col min="7" max="8" width="9.140625" customWidth="1"/>
    <col min="9" max="9" width="14.5703125" customWidth="1"/>
    <col min="10" max="12" width="9.140625" customWidth="1"/>
    <col min="13" max="13" width="12.28515625" customWidth="1"/>
    <col min="14" max="14" width="16.85546875" customWidth="1"/>
    <col min="15" max="15" width="9.140625" customWidth="1"/>
    <col min="20" max="20" width="14.7109375" customWidth="1"/>
    <col min="21" max="21" width="14.85546875" customWidth="1"/>
  </cols>
  <sheetData>
    <row r="1" spans="1:17" x14ac:dyDescent="0.25">
      <c r="H1" s="14"/>
      <c r="I1" s="14"/>
      <c r="J1" s="14"/>
    </row>
    <row r="2" spans="1:17" ht="31.5" x14ac:dyDescent="0.5">
      <c r="A2" s="1" t="s">
        <v>14</v>
      </c>
      <c r="H2" s="15"/>
      <c r="I2" s="15"/>
      <c r="J2" s="15"/>
      <c r="P2" s="16"/>
      <c r="Q2" s="16"/>
    </row>
    <row r="3" spans="1:17" x14ac:dyDescent="0.25">
      <c r="J3" s="12"/>
      <c r="O3" s="12"/>
      <c r="P3" s="16">
        <v>13</v>
      </c>
      <c r="Q3" s="16">
        <v>1.5</v>
      </c>
    </row>
    <row r="4" spans="1:17" ht="26.25" x14ac:dyDescent="0.25">
      <c r="A4" s="7" t="s">
        <v>2</v>
      </c>
      <c r="G4" s="7" t="s">
        <v>3</v>
      </c>
      <c r="J4" s="12"/>
      <c r="L4" s="7" t="s">
        <v>16</v>
      </c>
      <c r="O4" s="12"/>
      <c r="P4" s="16">
        <v>15</v>
      </c>
      <c r="Q4" s="16">
        <v>3</v>
      </c>
    </row>
    <row r="6" spans="1:17" x14ac:dyDescent="0.25">
      <c r="A6" s="4" t="s">
        <v>12</v>
      </c>
      <c r="B6" s="5" t="s">
        <v>9</v>
      </c>
      <c r="C6" s="5" t="s">
        <v>10</v>
      </c>
      <c r="D6" s="5" t="s">
        <v>13</v>
      </c>
      <c r="G6" s="4" t="s">
        <v>12</v>
      </c>
      <c r="H6" s="5" t="s">
        <v>9</v>
      </c>
      <c r="I6" s="5" t="s">
        <v>10</v>
      </c>
      <c r="J6" s="5" t="s">
        <v>11</v>
      </c>
      <c r="L6" s="4" t="s">
        <v>12</v>
      </c>
      <c r="M6" s="5" t="s">
        <v>9</v>
      </c>
      <c r="N6" s="5" t="s">
        <v>10</v>
      </c>
      <c r="O6" s="5" t="s">
        <v>11</v>
      </c>
    </row>
    <row r="7" spans="1:17" hidden="1" x14ac:dyDescent="0.25">
      <c r="A7" s="4">
        <v>1</v>
      </c>
      <c r="B7" s="9" t="s">
        <v>8</v>
      </c>
      <c r="C7" s="3" t="s">
        <v>5</v>
      </c>
      <c r="D7" s="8">
        <v>23.567593418557227</v>
      </c>
      <c r="G7" s="4">
        <v>1</v>
      </c>
      <c r="H7" s="9" t="s">
        <v>8</v>
      </c>
      <c r="I7" s="3" t="s">
        <v>5</v>
      </c>
      <c r="J7" s="8">
        <v>13.846948047552221</v>
      </c>
      <c r="L7" s="4">
        <v>1</v>
      </c>
      <c r="M7" s="9" t="s">
        <v>8</v>
      </c>
      <c r="N7" s="3" t="s">
        <v>5</v>
      </c>
      <c r="O7" s="13">
        <v>13.614613134245708</v>
      </c>
    </row>
    <row r="8" spans="1:17" hidden="1" x14ac:dyDescent="0.25">
      <c r="A8" s="4">
        <v>2</v>
      </c>
      <c r="B8" s="9" t="s">
        <v>7</v>
      </c>
      <c r="C8" s="3" t="s">
        <v>5</v>
      </c>
      <c r="D8" s="8">
        <v>15.566525181150055</v>
      </c>
      <c r="G8" s="4">
        <v>2</v>
      </c>
      <c r="H8" s="9" t="s">
        <v>7</v>
      </c>
      <c r="I8" s="3" t="s">
        <v>5</v>
      </c>
      <c r="J8" s="8">
        <v>15.25841979515244</v>
      </c>
      <c r="L8" s="4">
        <v>2</v>
      </c>
      <c r="M8" s="9" t="s">
        <v>7</v>
      </c>
      <c r="N8" s="3" t="s">
        <v>5</v>
      </c>
      <c r="O8" s="13">
        <v>17.341613467984949</v>
      </c>
    </row>
    <row r="9" spans="1:17" x14ac:dyDescent="0.25">
      <c r="A9" s="4">
        <v>3</v>
      </c>
      <c r="B9" s="9" t="s">
        <v>8</v>
      </c>
      <c r="C9" s="3" t="s">
        <v>6</v>
      </c>
      <c r="D9" s="8">
        <v>13.974823666194258</v>
      </c>
      <c r="G9" s="4">
        <v>3</v>
      </c>
      <c r="H9" s="9" t="s">
        <v>8</v>
      </c>
      <c r="I9" s="3" t="s">
        <v>6</v>
      </c>
      <c r="J9" s="13">
        <v>14.491881866765807</v>
      </c>
      <c r="L9" s="4">
        <v>3</v>
      </c>
      <c r="M9" s="9" t="s">
        <v>8</v>
      </c>
      <c r="N9" s="3" t="s">
        <v>6</v>
      </c>
      <c r="O9" s="13">
        <v>11.572048620986898</v>
      </c>
    </row>
    <row r="10" spans="1:17" hidden="1" x14ac:dyDescent="0.25">
      <c r="A10" s="4">
        <v>4</v>
      </c>
      <c r="B10" s="9" t="s">
        <v>7</v>
      </c>
      <c r="C10" s="3" t="s">
        <v>5</v>
      </c>
      <c r="D10" s="8">
        <v>16.102284985500177</v>
      </c>
      <c r="G10" s="4">
        <v>4</v>
      </c>
      <c r="H10" s="9" t="s">
        <v>7</v>
      </c>
      <c r="I10" s="3" t="s">
        <v>5</v>
      </c>
      <c r="J10" s="8">
        <v>14.96500451021595</v>
      </c>
      <c r="L10" s="4">
        <v>4</v>
      </c>
      <c r="M10" s="9" t="s">
        <v>7</v>
      </c>
      <c r="N10" s="3" t="s">
        <v>5</v>
      </c>
      <c r="O10" s="13">
        <v>14.89193422534764</v>
      </c>
    </row>
    <row r="11" spans="1:17" hidden="1" x14ac:dyDescent="0.25">
      <c r="A11" s="4">
        <v>5</v>
      </c>
      <c r="B11" s="9" t="s">
        <v>8</v>
      </c>
      <c r="C11" s="3" t="s">
        <v>5</v>
      </c>
      <c r="D11" s="8">
        <v>14.740807881126416</v>
      </c>
      <c r="G11" s="4">
        <v>5</v>
      </c>
      <c r="H11" s="9" t="s">
        <v>8</v>
      </c>
      <c r="I11" s="3" t="s">
        <v>5</v>
      </c>
      <c r="J11" s="8">
        <v>15.591215127502144</v>
      </c>
      <c r="L11" s="4">
        <v>5</v>
      </c>
      <c r="M11" s="9" t="s">
        <v>8</v>
      </c>
      <c r="N11" s="3" t="s">
        <v>5</v>
      </c>
      <c r="O11" s="13">
        <v>14.163473276376143</v>
      </c>
    </row>
    <row r="12" spans="1:17" hidden="1" x14ac:dyDescent="0.25">
      <c r="A12" s="4">
        <v>6</v>
      </c>
      <c r="B12" s="9" t="s">
        <v>7</v>
      </c>
      <c r="C12" s="3" t="s">
        <v>6</v>
      </c>
      <c r="D12" s="8">
        <v>14.646038859357802</v>
      </c>
      <c r="G12" s="4">
        <v>6</v>
      </c>
      <c r="H12" s="9" t="s">
        <v>7</v>
      </c>
      <c r="I12" s="3" t="s">
        <v>6</v>
      </c>
      <c r="J12" s="13">
        <v>14.808227835477842</v>
      </c>
      <c r="L12" s="4">
        <v>6</v>
      </c>
      <c r="M12" s="9" t="s">
        <v>7</v>
      </c>
      <c r="N12" s="3" t="s">
        <v>6</v>
      </c>
      <c r="O12" s="13">
        <v>19.091524199927932</v>
      </c>
    </row>
    <row r="13" spans="1:17" hidden="1" x14ac:dyDescent="0.25">
      <c r="A13" s="4">
        <v>7</v>
      </c>
      <c r="B13" s="9" t="s">
        <v>7</v>
      </c>
      <c r="C13" s="3" t="s">
        <v>5</v>
      </c>
      <c r="D13" s="8">
        <v>19.514718259012533</v>
      </c>
      <c r="G13" s="4">
        <v>7</v>
      </c>
      <c r="H13" s="9" t="s">
        <v>7</v>
      </c>
      <c r="I13" s="3" t="s">
        <v>5</v>
      </c>
      <c r="J13" s="8">
        <v>16.147590744671014</v>
      </c>
      <c r="L13" s="4">
        <v>7</v>
      </c>
      <c r="M13" s="9" t="s">
        <v>7</v>
      </c>
      <c r="N13" s="3" t="s">
        <v>5</v>
      </c>
      <c r="O13" s="13">
        <v>18.233140986193234</v>
      </c>
    </row>
    <row r="14" spans="1:17" hidden="1" x14ac:dyDescent="0.25">
      <c r="A14" s="4">
        <v>8</v>
      </c>
      <c r="B14" s="9" t="s">
        <v>7</v>
      </c>
      <c r="C14" s="3" t="s">
        <v>6</v>
      </c>
      <c r="D14" s="8">
        <v>18.55175278090266</v>
      </c>
      <c r="G14" s="4">
        <v>8</v>
      </c>
      <c r="H14" s="9" t="s">
        <v>7</v>
      </c>
      <c r="I14" s="3" t="s">
        <v>6</v>
      </c>
      <c r="J14" s="13">
        <v>13.073729883852131</v>
      </c>
      <c r="L14" s="4">
        <v>8</v>
      </c>
      <c r="M14" s="9" t="s">
        <v>7</v>
      </c>
      <c r="N14" s="3" t="s">
        <v>6</v>
      </c>
      <c r="O14" s="13">
        <v>14.866572874810009</v>
      </c>
    </row>
    <row r="15" spans="1:17" hidden="1" x14ac:dyDescent="0.25">
      <c r="A15" s="4">
        <v>9</v>
      </c>
      <c r="B15" s="9" t="s">
        <v>8</v>
      </c>
      <c r="C15" s="3" t="s">
        <v>5</v>
      </c>
      <c r="D15" s="8">
        <v>18.581663393428496</v>
      </c>
      <c r="G15" s="4">
        <v>9</v>
      </c>
      <c r="H15" s="9" t="s">
        <v>8</v>
      </c>
      <c r="I15" s="3" t="s">
        <v>5</v>
      </c>
      <c r="J15" s="8">
        <v>13.413314679984202</v>
      </c>
      <c r="L15" s="4">
        <v>9</v>
      </c>
      <c r="M15" s="9" t="s">
        <v>8</v>
      </c>
      <c r="N15" s="3" t="s">
        <v>5</v>
      </c>
      <c r="O15" s="13">
        <v>10.639074256742733</v>
      </c>
    </row>
    <row r="16" spans="1:17" x14ac:dyDescent="0.25">
      <c r="A16" s="4">
        <v>10</v>
      </c>
      <c r="B16" s="9" t="s">
        <v>8</v>
      </c>
      <c r="C16" s="3" t="s">
        <v>6</v>
      </c>
      <c r="D16" s="8">
        <v>15.300337886361181</v>
      </c>
      <c r="G16" s="4">
        <v>10</v>
      </c>
      <c r="H16" s="9" t="s">
        <v>8</v>
      </c>
      <c r="I16" s="3" t="s">
        <v>6</v>
      </c>
      <c r="J16" s="13">
        <v>10.319188643215483</v>
      </c>
      <c r="L16" s="4">
        <v>10</v>
      </c>
      <c r="M16" s="9" t="s">
        <v>8</v>
      </c>
      <c r="N16" s="3" t="s">
        <v>6</v>
      </c>
      <c r="O16" s="13">
        <v>13.791230744758616</v>
      </c>
    </row>
    <row r="17" spans="1:15" hidden="1" x14ac:dyDescent="0.25">
      <c r="A17" s="4">
        <v>11</v>
      </c>
      <c r="B17" s="9" t="s">
        <v>7</v>
      </c>
      <c r="C17" s="3" t="s">
        <v>6</v>
      </c>
      <c r="D17" s="8">
        <v>14.373877652611991</v>
      </c>
      <c r="G17" s="4">
        <v>11</v>
      </c>
      <c r="H17" s="9" t="s">
        <v>7</v>
      </c>
      <c r="I17" s="3" t="s">
        <v>6</v>
      </c>
      <c r="J17" s="13">
        <v>13.729858090954302</v>
      </c>
      <c r="L17" s="4">
        <v>11</v>
      </c>
      <c r="M17" s="9" t="s">
        <v>7</v>
      </c>
      <c r="N17" s="3" t="s">
        <v>6</v>
      </c>
      <c r="O17" s="13">
        <v>16.807063639953142</v>
      </c>
    </row>
    <row r="18" spans="1:15" hidden="1" x14ac:dyDescent="0.25">
      <c r="A18" s="4">
        <v>12</v>
      </c>
      <c r="B18" s="9" t="s">
        <v>7</v>
      </c>
      <c r="C18" s="3" t="s">
        <v>5</v>
      </c>
      <c r="D18" s="8">
        <v>13.743881907430657</v>
      </c>
      <c r="G18" s="4">
        <v>12</v>
      </c>
      <c r="H18" s="9" t="s">
        <v>7</v>
      </c>
      <c r="I18" s="3" t="s">
        <v>5</v>
      </c>
      <c r="J18" s="8">
        <v>17.197937356207429</v>
      </c>
      <c r="L18" s="4">
        <v>12</v>
      </c>
      <c r="M18" s="9" t="s">
        <v>7</v>
      </c>
      <c r="N18" s="3" t="s">
        <v>5</v>
      </c>
      <c r="O18" s="13">
        <v>13.092890760916054</v>
      </c>
    </row>
    <row r="19" spans="1:15" hidden="1" x14ac:dyDescent="0.25">
      <c r="A19" s="4">
        <v>13</v>
      </c>
      <c r="B19" s="9" t="s">
        <v>8</v>
      </c>
      <c r="C19" s="3" t="s">
        <v>5</v>
      </c>
      <c r="D19" s="8">
        <v>19.175979674255917</v>
      </c>
      <c r="G19" s="4">
        <v>13</v>
      </c>
      <c r="H19" s="9" t="s">
        <v>8</v>
      </c>
      <c r="I19" s="3" t="s">
        <v>5</v>
      </c>
      <c r="J19" s="8">
        <v>14.359853512746838</v>
      </c>
      <c r="L19" s="4">
        <v>13</v>
      </c>
      <c r="M19" s="9" t="s">
        <v>8</v>
      </c>
      <c r="N19" s="3" t="s">
        <v>5</v>
      </c>
      <c r="O19" s="13">
        <v>10.113867090127483</v>
      </c>
    </row>
    <row r="20" spans="1:15" x14ac:dyDescent="0.25">
      <c r="A20" s="4">
        <v>14</v>
      </c>
      <c r="B20" s="9" t="s">
        <v>8</v>
      </c>
      <c r="C20" s="3" t="s">
        <v>6</v>
      </c>
      <c r="D20" s="8">
        <v>17.676082322631892</v>
      </c>
      <c r="G20" s="4">
        <v>14</v>
      </c>
      <c r="H20" s="9" t="s">
        <v>8</v>
      </c>
      <c r="I20" s="3" t="s">
        <v>6</v>
      </c>
      <c r="J20" s="13">
        <v>13.846084255219369</v>
      </c>
      <c r="L20" s="4">
        <v>14</v>
      </c>
      <c r="M20" s="9" t="s">
        <v>8</v>
      </c>
      <c r="N20" s="3" t="s">
        <v>6</v>
      </c>
      <c r="O20" s="13">
        <v>11.456895694340787</v>
      </c>
    </row>
    <row r="21" spans="1:15" x14ac:dyDescent="0.25">
      <c r="A21" s="4">
        <v>15</v>
      </c>
      <c r="B21" s="9" t="s">
        <v>8</v>
      </c>
      <c r="C21" s="3" t="s">
        <v>6</v>
      </c>
      <c r="D21" s="8">
        <v>16.329299715825144</v>
      </c>
      <c r="G21" s="4">
        <v>15</v>
      </c>
      <c r="H21" s="9" t="s">
        <v>8</v>
      </c>
      <c r="I21" s="3" t="s">
        <v>6</v>
      </c>
      <c r="J21" s="13">
        <v>13.073149682922486</v>
      </c>
      <c r="L21" s="4">
        <v>15</v>
      </c>
      <c r="M21" s="9" t="s">
        <v>8</v>
      </c>
      <c r="N21" s="3" t="s">
        <v>6</v>
      </c>
      <c r="O21" s="13">
        <v>12.141825384607005</v>
      </c>
    </row>
    <row r="22" spans="1:15" hidden="1" x14ac:dyDescent="0.25">
      <c r="A22" s="4">
        <v>16</v>
      </c>
      <c r="B22" s="9" t="s">
        <v>8</v>
      </c>
      <c r="C22" s="3" t="s">
        <v>5</v>
      </c>
      <c r="D22" s="8">
        <v>12.386455511455553</v>
      </c>
      <c r="G22" s="4">
        <v>16</v>
      </c>
      <c r="H22" s="9" t="s">
        <v>8</v>
      </c>
      <c r="I22" s="3" t="s">
        <v>5</v>
      </c>
      <c r="J22" s="8">
        <v>14.313086579706145</v>
      </c>
      <c r="L22" s="4">
        <v>16</v>
      </c>
      <c r="M22" s="9" t="s">
        <v>8</v>
      </c>
      <c r="N22" s="3" t="s">
        <v>5</v>
      </c>
      <c r="O22" s="13">
        <v>13.119534337446703</v>
      </c>
    </row>
    <row r="23" spans="1:15" hidden="1" x14ac:dyDescent="0.25">
      <c r="A23" s="4">
        <v>17</v>
      </c>
      <c r="B23" s="9" t="s">
        <v>7</v>
      </c>
      <c r="C23" s="3" t="s">
        <v>5</v>
      </c>
      <c r="D23" s="8">
        <v>17.760839755853205</v>
      </c>
      <c r="G23" s="4">
        <v>17</v>
      </c>
      <c r="H23" s="9" t="s">
        <v>7</v>
      </c>
      <c r="I23" s="3" t="s">
        <v>5</v>
      </c>
      <c r="J23" s="8">
        <v>14.34388697603392</v>
      </c>
      <c r="L23" s="4">
        <v>17</v>
      </c>
      <c r="M23" s="9" t="s">
        <v>7</v>
      </c>
      <c r="N23" s="3" t="s">
        <v>5</v>
      </c>
      <c r="O23" s="13">
        <v>15.270411073093339</v>
      </c>
    </row>
    <row r="24" spans="1:15" hidden="1" x14ac:dyDescent="0.25">
      <c r="A24" s="4">
        <v>18</v>
      </c>
      <c r="B24" s="9" t="s">
        <v>7</v>
      </c>
      <c r="C24" s="3" t="s">
        <v>6</v>
      </c>
      <c r="D24" s="8">
        <v>14.042195939765739</v>
      </c>
      <c r="G24" s="4">
        <v>18</v>
      </c>
      <c r="H24" s="9" t="s">
        <v>7</v>
      </c>
      <c r="I24" s="3" t="s">
        <v>6</v>
      </c>
      <c r="J24" s="13">
        <v>13.374703154180009</v>
      </c>
      <c r="L24" s="4">
        <v>18</v>
      </c>
      <c r="M24" s="9" t="s">
        <v>7</v>
      </c>
      <c r="N24" s="3" t="s">
        <v>6</v>
      </c>
      <c r="O24" s="13">
        <v>17.772968143192536</v>
      </c>
    </row>
    <row r="25" spans="1:15" x14ac:dyDescent="0.25">
      <c r="A25" s="4">
        <v>19</v>
      </c>
      <c r="B25" s="9" t="s">
        <v>8</v>
      </c>
      <c r="C25" s="3" t="s">
        <v>6</v>
      </c>
      <c r="D25" s="8">
        <v>14.690700046312031</v>
      </c>
      <c r="G25" s="4">
        <v>19</v>
      </c>
      <c r="H25" s="9" t="s">
        <v>8</v>
      </c>
      <c r="I25" s="3" t="s">
        <v>6</v>
      </c>
      <c r="J25" s="13">
        <v>14.684638472497863</v>
      </c>
      <c r="L25" s="4">
        <v>19</v>
      </c>
      <c r="M25" s="9" t="s">
        <v>8</v>
      </c>
      <c r="N25" s="3" t="s">
        <v>6</v>
      </c>
      <c r="O25" s="13">
        <v>13.067304893263993</v>
      </c>
    </row>
    <row r="26" spans="1:15" hidden="1" x14ac:dyDescent="0.25">
      <c r="A26" s="4">
        <v>20</v>
      </c>
      <c r="B26" s="9" t="s">
        <v>7</v>
      </c>
      <c r="C26" s="3" t="s">
        <v>6</v>
      </c>
      <c r="D26" s="8">
        <v>16.610650407412187</v>
      </c>
      <c r="G26" s="4">
        <v>20</v>
      </c>
      <c r="H26" s="9" t="s">
        <v>7</v>
      </c>
      <c r="I26" s="3" t="s">
        <v>6</v>
      </c>
      <c r="J26" s="13">
        <v>14.458835946180647</v>
      </c>
      <c r="L26" s="4">
        <v>20</v>
      </c>
      <c r="M26" s="9" t="s">
        <v>7</v>
      </c>
      <c r="N26" s="3" t="s">
        <v>6</v>
      </c>
      <c r="O26" s="13">
        <v>11.760810396707223</v>
      </c>
    </row>
    <row r="28" spans="1:15" x14ac:dyDescent="0.25">
      <c r="B28" s="2"/>
      <c r="C28" s="6" t="s">
        <v>0</v>
      </c>
      <c r="D28" s="2">
        <f>AVERAGE(D7:D26)</f>
        <v>16.366825462257257</v>
      </c>
      <c r="G28" s="6"/>
      <c r="H28" s="2"/>
      <c r="I28" s="6" t="s">
        <v>0</v>
      </c>
      <c r="J28" s="2">
        <f>AVERAGE(J7:J26)</f>
        <v>14.264877758051915</v>
      </c>
      <c r="L28" s="6"/>
      <c r="M28" s="2"/>
      <c r="N28" s="6" t="s">
        <v>0</v>
      </c>
      <c r="O28" s="2">
        <f>AVERAGE(O7:O26)</f>
        <v>14.140439860051107</v>
      </c>
    </row>
    <row r="29" spans="1:15" x14ac:dyDescent="0.25">
      <c r="B29" s="2"/>
      <c r="C29" s="6" t="s">
        <v>1</v>
      </c>
      <c r="D29" s="2">
        <f>STDEV(D7:D26)</f>
        <v>2.6271079366698085</v>
      </c>
      <c r="G29" s="6"/>
      <c r="H29" s="2"/>
      <c r="I29" s="6" t="s">
        <v>1</v>
      </c>
      <c r="J29" s="2">
        <f>STDEV(J7:J26)</f>
        <v>1.3864659399892962</v>
      </c>
      <c r="L29" s="6"/>
      <c r="M29" s="2"/>
      <c r="N29" s="6" t="s">
        <v>1</v>
      </c>
      <c r="O29" s="2">
        <f>STDEV(O7:O26)</f>
        <v>2.6137705036037153</v>
      </c>
    </row>
    <row r="30" spans="1:15" x14ac:dyDescent="0.25">
      <c r="C30" s="6" t="s">
        <v>4</v>
      </c>
      <c r="G30" s="6"/>
      <c r="I30" s="6" t="s">
        <v>4</v>
      </c>
      <c r="L30" s="6"/>
      <c r="N30" s="6" t="s">
        <v>4</v>
      </c>
    </row>
    <row r="32" spans="1:15" ht="18.75" x14ac:dyDescent="0.3">
      <c r="A32" s="17" t="s">
        <v>20</v>
      </c>
    </row>
    <row r="33" spans="1:15" x14ac:dyDescent="0.25">
      <c r="A33" s="18" t="s">
        <v>17</v>
      </c>
      <c r="D33" s="44" t="s">
        <v>66</v>
      </c>
      <c r="J33" s="44" t="s">
        <v>66</v>
      </c>
      <c r="O33" s="44" t="s">
        <v>67</v>
      </c>
    </row>
    <row r="34" spans="1:15" x14ac:dyDescent="0.25">
      <c r="A34" s="18" t="s">
        <v>18</v>
      </c>
      <c r="D34" s="44" t="s">
        <v>66</v>
      </c>
      <c r="J34" s="44" t="s">
        <v>67</v>
      </c>
      <c r="O34" s="44" t="s">
        <v>67</v>
      </c>
    </row>
    <row r="35" spans="1:15" x14ac:dyDescent="0.25">
      <c r="A35" s="19" t="s">
        <v>19</v>
      </c>
      <c r="D35" s="44" t="s">
        <v>66</v>
      </c>
      <c r="J35" s="44" t="s">
        <v>67</v>
      </c>
      <c r="O35" s="44" t="s">
        <v>67</v>
      </c>
    </row>
  </sheetData>
  <autoFilter ref="L6:O26">
    <filterColumn colId="1">
      <filters>
        <filter val="Female"/>
      </filters>
    </filterColumn>
    <filterColumn colId="2">
      <filters>
        <filter val="MFC Nuggets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1"/>
  <sheetViews>
    <sheetView workbookViewId="0">
      <selection activeCell="A8" sqref="A8:C12"/>
    </sheetView>
  </sheetViews>
  <sheetFormatPr defaultRowHeight="15" x14ac:dyDescent="0.25"/>
  <cols>
    <col min="1" max="1" width="14.42578125" bestFit="1" customWidth="1"/>
  </cols>
  <sheetData>
    <row r="2" spans="1:9" x14ac:dyDescent="0.25">
      <c r="B2" s="9" t="s">
        <v>8</v>
      </c>
      <c r="C2" s="9" t="s">
        <v>7</v>
      </c>
      <c r="F2" t="s">
        <v>21</v>
      </c>
    </row>
    <row r="3" spans="1:9" x14ac:dyDescent="0.25">
      <c r="A3" s="3" t="s">
        <v>5</v>
      </c>
      <c r="B3" s="8">
        <v>23.567593418557227</v>
      </c>
      <c r="C3" s="8">
        <v>15.566525181150055</v>
      </c>
    </row>
    <row r="4" spans="1:9" x14ac:dyDescent="0.25">
      <c r="B4" s="8">
        <v>14.740807881126416</v>
      </c>
      <c r="C4" s="8">
        <v>16.102284985500177</v>
      </c>
      <c r="F4" t="s">
        <v>22</v>
      </c>
      <c r="G4" t="s">
        <v>8</v>
      </c>
      <c r="H4" t="s">
        <v>7</v>
      </c>
      <c r="I4" t="s">
        <v>23</v>
      </c>
    </row>
    <row r="5" spans="1:9" ht="15.75" thickBot="1" x14ac:dyDescent="0.3">
      <c r="B5" s="8">
        <v>18.581663393428496</v>
      </c>
      <c r="C5" s="8">
        <v>19.514718259012533</v>
      </c>
      <c r="F5" s="22" t="s">
        <v>5</v>
      </c>
      <c r="G5" s="22"/>
      <c r="H5" s="22"/>
      <c r="I5" s="22"/>
    </row>
    <row r="6" spans="1:9" x14ac:dyDescent="0.25">
      <c r="B6" s="8">
        <v>19.175979674255917</v>
      </c>
      <c r="C6" s="8">
        <v>13.743881907430657</v>
      </c>
      <c r="F6" s="21" t="s">
        <v>24</v>
      </c>
      <c r="G6" s="21">
        <v>5</v>
      </c>
      <c r="H6" s="21">
        <v>5</v>
      </c>
      <c r="I6" s="21">
        <v>10</v>
      </c>
    </row>
    <row r="7" spans="1:9" x14ac:dyDescent="0.25">
      <c r="B7" s="8">
        <v>12.386455511455553</v>
      </c>
      <c r="C7" s="8">
        <v>17.760839755853205</v>
      </c>
      <c r="F7" s="21" t="s">
        <v>25</v>
      </c>
      <c r="G7" s="21">
        <v>88.452499878823602</v>
      </c>
      <c r="H7" s="21">
        <v>82.688250088946631</v>
      </c>
      <c r="I7" s="21">
        <v>171.14074996777023</v>
      </c>
    </row>
    <row r="8" spans="1:9" x14ac:dyDescent="0.25">
      <c r="A8" s="20" t="s">
        <v>6</v>
      </c>
      <c r="B8" s="8">
        <v>13.974823666194258</v>
      </c>
      <c r="C8" s="8">
        <v>14.646038859357802</v>
      </c>
      <c r="F8" s="21" t="s">
        <v>26</v>
      </c>
      <c r="G8" s="21">
        <v>17.69049997576472</v>
      </c>
      <c r="H8" s="21">
        <v>16.537650017789325</v>
      </c>
      <c r="I8" s="21">
        <v>17.114074996777024</v>
      </c>
    </row>
    <row r="9" spans="1:9" x14ac:dyDescent="0.25">
      <c r="B9" s="8">
        <v>15.300337886361181</v>
      </c>
      <c r="C9" s="8">
        <v>18.55175278090266</v>
      </c>
      <c r="F9" s="21" t="s">
        <v>27</v>
      </c>
      <c r="G9" s="21">
        <v>18.593655159866728</v>
      </c>
      <c r="H9" s="21">
        <v>4.8242237155848215</v>
      </c>
      <c r="I9" s="21">
        <v>10.777130340646181</v>
      </c>
    </row>
    <row r="10" spans="1:9" x14ac:dyDescent="0.25">
      <c r="B10" s="8">
        <v>17.676082322631892</v>
      </c>
      <c r="C10" s="8">
        <v>14.373877652611991</v>
      </c>
      <c r="F10" s="21"/>
      <c r="G10" s="21"/>
      <c r="H10" s="21"/>
      <c r="I10" s="21"/>
    </row>
    <row r="11" spans="1:9" ht="15.75" thickBot="1" x14ac:dyDescent="0.3">
      <c r="B11" s="8">
        <v>16.329299715825144</v>
      </c>
      <c r="C11" s="8">
        <v>14.042195939765739</v>
      </c>
      <c r="F11" s="22" t="s">
        <v>6</v>
      </c>
      <c r="G11" s="22"/>
      <c r="H11" s="22"/>
      <c r="I11" s="22"/>
    </row>
    <row r="12" spans="1:9" x14ac:dyDescent="0.25">
      <c r="B12" s="8">
        <v>14.690700046312031</v>
      </c>
      <c r="C12" s="8">
        <v>16.610650407412187</v>
      </c>
      <c r="F12" s="21" t="s">
        <v>24</v>
      </c>
      <c r="G12" s="21">
        <v>5</v>
      </c>
      <c r="H12" s="21">
        <v>5</v>
      </c>
      <c r="I12" s="21">
        <v>10</v>
      </c>
    </row>
    <row r="13" spans="1:9" x14ac:dyDescent="0.25">
      <c r="F13" s="21" t="s">
        <v>25</v>
      </c>
      <c r="G13" s="21">
        <v>77.971243637324505</v>
      </c>
      <c r="H13" s="21">
        <v>78.224515640050384</v>
      </c>
      <c r="I13" s="21">
        <v>156.19575927737489</v>
      </c>
    </row>
    <row r="14" spans="1:9" x14ac:dyDescent="0.25">
      <c r="F14" s="21" t="s">
        <v>26</v>
      </c>
      <c r="G14" s="21">
        <v>15.594248727464901</v>
      </c>
      <c r="H14" s="21">
        <v>15.644903128010077</v>
      </c>
      <c r="I14" s="21">
        <v>15.61957592773749</v>
      </c>
    </row>
    <row r="15" spans="1:9" x14ac:dyDescent="0.25">
      <c r="F15" s="21" t="s">
        <v>27</v>
      </c>
      <c r="G15" s="21">
        <v>2.0999131010645256</v>
      </c>
      <c r="H15" s="21">
        <v>3.6410871574363455</v>
      </c>
      <c r="I15" s="21">
        <v>2.5522684116377929</v>
      </c>
    </row>
    <row r="16" spans="1:9" x14ac:dyDescent="0.25">
      <c r="F16" s="21"/>
      <c r="G16" s="21"/>
      <c r="H16" s="21"/>
      <c r="I16" s="21"/>
    </row>
    <row r="17" spans="6:12" ht="15.75" thickBot="1" x14ac:dyDescent="0.3">
      <c r="F17" s="22" t="s">
        <v>23</v>
      </c>
      <c r="G17" s="22"/>
      <c r="H17" s="22"/>
      <c r="I17" s="22"/>
    </row>
    <row r="18" spans="6:12" x14ac:dyDescent="0.25">
      <c r="F18" s="21" t="s">
        <v>24</v>
      </c>
      <c r="G18" s="21">
        <v>10</v>
      </c>
      <c r="H18" s="21">
        <v>10</v>
      </c>
      <c r="I18" s="21"/>
    </row>
    <row r="19" spans="6:12" x14ac:dyDescent="0.25">
      <c r="F19" s="21" t="s">
        <v>25</v>
      </c>
      <c r="G19" s="21">
        <v>166.42374351614811</v>
      </c>
      <c r="H19" s="21">
        <v>160.91276572899702</v>
      </c>
      <c r="I19" s="21"/>
    </row>
    <row r="20" spans="6:12" x14ac:dyDescent="0.25">
      <c r="F20" s="21" t="s">
        <v>26</v>
      </c>
      <c r="G20" s="21">
        <v>16.642374351614809</v>
      </c>
      <c r="H20" s="21">
        <v>16.091276572899702</v>
      </c>
      <c r="I20" s="21"/>
    </row>
    <row r="21" spans="6:12" x14ac:dyDescent="0.25">
      <c r="F21" s="21" t="s">
        <v>27</v>
      </c>
      <c r="G21" s="21">
        <v>10.417771809302444</v>
      </c>
      <c r="H21" s="21">
        <v>3.9837484461234252</v>
      </c>
      <c r="I21" s="21"/>
    </row>
    <row r="22" spans="6:12" x14ac:dyDescent="0.25">
      <c r="F22" s="21"/>
      <c r="G22" s="21"/>
      <c r="H22" s="21"/>
      <c r="I22" s="21"/>
    </row>
    <row r="24" spans="6:12" ht="15.75" thickBot="1" x14ac:dyDescent="0.3">
      <c r="F24" t="s">
        <v>28</v>
      </c>
    </row>
    <row r="25" spans="6:12" x14ac:dyDescent="0.25">
      <c r="F25" s="24" t="s">
        <v>29</v>
      </c>
      <c r="G25" s="24" t="s">
        <v>30</v>
      </c>
      <c r="H25" s="24" t="s">
        <v>31</v>
      </c>
      <c r="I25" s="24" t="s">
        <v>32</v>
      </c>
      <c r="J25" s="24" t="s">
        <v>33</v>
      </c>
      <c r="K25" s="24" t="s">
        <v>34</v>
      </c>
      <c r="L25" s="24" t="s">
        <v>35</v>
      </c>
    </row>
    <row r="26" spans="6:12" x14ac:dyDescent="0.25">
      <c r="F26" s="21" t="s">
        <v>36</v>
      </c>
      <c r="G26" s="21">
        <v>11.167637336800212</v>
      </c>
      <c r="H26" s="21">
        <v>1</v>
      </c>
      <c r="I26" s="21">
        <v>11.167637336800212</v>
      </c>
      <c r="J26" s="21">
        <v>1.5319707298071914</v>
      </c>
      <c r="K26" s="21">
        <v>0.23367305962280563</v>
      </c>
      <c r="L26" s="21">
        <v>4.4939984776663584</v>
      </c>
    </row>
    <row r="27" spans="6:12" x14ac:dyDescent="0.25">
      <c r="F27" s="21" t="s">
        <v>37</v>
      </c>
      <c r="G27" s="21">
        <v>1.5185438085236456</v>
      </c>
      <c r="H27" s="21">
        <v>1</v>
      </c>
      <c r="I27" s="21">
        <v>1.5185438085236456</v>
      </c>
      <c r="J27" s="21">
        <v>0.20831305641724204</v>
      </c>
      <c r="K27" s="21">
        <v>0.65422738581994211</v>
      </c>
      <c r="L27" s="21">
        <v>4.4939984776663584</v>
      </c>
    </row>
    <row r="28" spans="6:12" x14ac:dyDescent="0.25">
      <c r="F28" s="21" t="s">
        <v>38</v>
      </c>
      <c r="G28" s="21">
        <v>1.8105284262225183</v>
      </c>
      <c r="H28" s="21">
        <v>1</v>
      </c>
      <c r="I28" s="21">
        <v>1.8105284262225183</v>
      </c>
      <c r="J28" s="21">
        <v>0.2483673556730577</v>
      </c>
      <c r="K28" s="21">
        <v>0.62500800756834973</v>
      </c>
      <c r="L28" s="21">
        <v>4.4939984776663584</v>
      </c>
    </row>
    <row r="29" spans="6:12" x14ac:dyDescent="0.25">
      <c r="F29" s="21" t="s">
        <v>39</v>
      </c>
      <c r="G29" s="21">
        <v>116.63551653580987</v>
      </c>
      <c r="H29" s="21">
        <v>16</v>
      </c>
      <c r="I29" s="21">
        <v>7.2897197834881169</v>
      </c>
      <c r="J29" s="21"/>
      <c r="K29" s="21"/>
      <c r="L29" s="21"/>
    </row>
    <row r="30" spans="6:12" x14ac:dyDescent="0.25">
      <c r="F30" s="21"/>
      <c r="G30" s="21"/>
      <c r="H30" s="21"/>
      <c r="I30" s="21"/>
      <c r="J30" s="21"/>
      <c r="K30" s="21"/>
      <c r="L30" s="21"/>
    </row>
    <row r="31" spans="6:12" ht="15.75" thickBot="1" x14ac:dyDescent="0.3">
      <c r="F31" s="23" t="s">
        <v>23</v>
      </c>
      <c r="G31" s="23">
        <v>131.13222610735625</v>
      </c>
      <c r="H31" s="23">
        <v>19</v>
      </c>
      <c r="I31" s="23"/>
      <c r="J31" s="23"/>
      <c r="K31" s="23"/>
      <c r="L31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workbookViewId="0">
      <selection activeCell="A8" sqref="A8:C12"/>
    </sheetView>
  </sheetViews>
  <sheetFormatPr defaultRowHeight="15" x14ac:dyDescent="0.25"/>
  <sheetData>
    <row r="2" spans="1:8" x14ac:dyDescent="0.25">
      <c r="B2" s="9" t="s">
        <v>8</v>
      </c>
      <c r="C2" s="9" t="s">
        <v>7</v>
      </c>
    </row>
    <row r="3" spans="1:8" x14ac:dyDescent="0.25">
      <c r="A3" s="3" t="s">
        <v>5</v>
      </c>
      <c r="B3" s="8">
        <v>13.846948047552221</v>
      </c>
      <c r="C3" s="8">
        <v>15.25841979515244</v>
      </c>
      <c r="E3" t="s">
        <v>21</v>
      </c>
    </row>
    <row r="4" spans="1:8" x14ac:dyDescent="0.25">
      <c r="B4" s="8">
        <v>15.591215127502144</v>
      </c>
      <c r="C4" s="8">
        <v>14.96500451021595</v>
      </c>
    </row>
    <row r="5" spans="1:8" x14ac:dyDescent="0.25">
      <c r="B5" s="8">
        <v>13.413314679984202</v>
      </c>
      <c r="C5" s="8">
        <v>16.147590744671014</v>
      </c>
      <c r="E5" t="s">
        <v>22</v>
      </c>
      <c r="F5" t="s">
        <v>8</v>
      </c>
      <c r="G5" t="s">
        <v>7</v>
      </c>
      <c r="H5" t="s">
        <v>23</v>
      </c>
    </row>
    <row r="6" spans="1:8" ht="15.75" thickBot="1" x14ac:dyDescent="0.3">
      <c r="B6" s="8">
        <v>14.359853512746838</v>
      </c>
      <c r="C6" s="8">
        <v>17.197937356207429</v>
      </c>
      <c r="E6" s="22" t="s">
        <v>5</v>
      </c>
      <c r="F6" s="22"/>
      <c r="G6" s="22"/>
      <c r="H6" s="22"/>
    </row>
    <row r="7" spans="1:8" x14ac:dyDescent="0.25">
      <c r="B7" s="8">
        <v>14.313086579706145</v>
      </c>
      <c r="C7" s="8">
        <v>14.34388697603392</v>
      </c>
      <c r="E7" s="21" t="s">
        <v>24</v>
      </c>
      <c r="F7" s="21">
        <v>5</v>
      </c>
      <c r="G7" s="21">
        <v>5</v>
      </c>
      <c r="H7" s="21">
        <v>10</v>
      </c>
    </row>
    <row r="8" spans="1:8" x14ac:dyDescent="0.25">
      <c r="A8" s="20" t="s">
        <v>6</v>
      </c>
      <c r="B8" s="13">
        <v>14.491881866765807</v>
      </c>
      <c r="C8" s="13">
        <v>14.808227835477842</v>
      </c>
      <c r="E8" s="21" t="s">
        <v>25</v>
      </c>
      <c r="F8" s="21">
        <v>71.524417947491543</v>
      </c>
      <c r="G8" s="21">
        <v>77.912839382280751</v>
      </c>
      <c r="H8" s="21">
        <v>149.43725732977231</v>
      </c>
    </row>
    <row r="9" spans="1:8" x14ac:dyDescent="0.25">
      <c r="B9" s="13">
        <v>10.319188643215483</v>
      </c>
      <c r="C9" s="13">
        <v>13.073729883852131</v>
      </c>
      <c r="E9" s="21" t="s">
        <v>26</v>
      </c>
      <c r="F9" s="21">
        <v>14.304883589498308</v>
      </c>
      <c r="G9" s="21">
        <v>15.582567876456149</v>
      </c>
      <c r="H9" s="21">
        <v>14.943725732977232</v>
      </c>
    </row>
    <row r="10" spans="1:8" x14ac:dyDescent="0.25">
      <c r="B10" s="13">
        <v>13.846084255219369</v>
      </c>
      <c r="C10" s="13">
        <v>13.729858090954302</v>
      </c>
      <c r="E10" s="21" t="s">
        <v>27</v>
      </c>
      <c r="F10" s="21">
        <v>0.66558447204081039</v>
      </c>
      <c r="G10" s="21">
        <v>1.2373640651808253</v>
      </c>
      <c r="H10" s="21">
        <v>1.2992207768593287</v>
      </c>
    </row>
    <row r="11" spans="1:8" x14ac:dyDescent="0.25">
      <c r="B11" s="13">
        <v>13.073149682922486</v>
      </c>
      <c r="C11" s="13">
        <v>13.374703154180009</v>
      </c>
      <c r="E11" s="21"/>
      <c r="F11" s="21"/>
      <c r="G11" s="21"/>
      <c r="H11" s="21"/>
    </row>
    <row r="12" spans="1:8" ht="15.75" thickBot="1" x14ac:dyDescent="0.3">
      <c r="B12" s="13">
        <v>14.684638472497863</v>
      </c>
      <c r="C12" s="13">
        <v>14.458835946180647</v>
      </c>
      <c r="E12" s="22" t="s">
        <v>6</v>
      </c>
      <c r="F12" s="22"/>
      <c r="G12" s="22"/>
      <c r="H12" s="22"/>
    </row>
    <row r="13" spans="1:8" x14ac:dyDescent="0.25">
      <c r="E13" s="21" t="s">
        <v>24</v>
      </c>
      <c r="F13" s="21">
        <v>5</v>
      </c>
      <c r="G13" s="21">
        <v>5</v>
      </c>
      <c r="H13" s="21">
        <v>10</v>
      </c>
    </row>
    <row r="14" spans="1:8" x14ac:dyDescent="0.25">
      <c r="E14" s="21" t="s">
        <v>25</v>
      </c>
      <c r="F14" s="21">
        <v>66.414942920621002</v>
      </c>
      <c r="G14" s="21">
        <v>69.445354910644937</v>
      </c>
      <c r="H14" s="21">
        <v>135.86029783126594</v>
      </c>
    </row>
    <row r="15" spans="1:8" x14ac:dyDescent="0.25">
      <c r="E15" s="21" t="s">
        <v>26</v>
      </c>
      <c r="F15" s="21">
        <v>13.282988584124201</v>
      </c>
      <c r="G15" s="21">
        <v>13.889070982128988</v>
      </c>
      <c r="H15" s="21">
        <v>13.586029783126595</v>
      </c>
    </row>
    <row r="16" spans="1:8" x14ac:dyDescent="0.25">
      <c r="E16" s="21" t="s">
        <v>27</v>
      </c>
      <c r="F16" s="21">
        <v>3.1428161418470211</v>
      </c>
      <c r="G16" s="21">
        <v>0.53104638725085473</v>
      </c>
      <c r="H16" s="21">
        <v>1.7348655332577303</v>
      </c>
    </row>
    <row r="17" spans="5:12" x14ac:dyDescent="0.25">
      <c r="E17" s="21"/>
      <c r="F17" s="21"/>
      <c r="G17" s="21"/>
      <c r="H17" s="21"/>
    </row>
    <row r="18" spans="5:12" ht="15.75" thickBot="1" x14ac:dyDescent="0.3">
      <c r="E18" s="22" t="s">
        <v>23</v>
      </c>
      <c r="F18" s="22"/>
      <c r="G18" s="22"/>
      <c r="H18" s="22"/>
    </row>
    <row r="19" spans="5:12" x14ac:dyDescent="0.25">
      <c r="E19" s="21" t="s">
        <v>24</v>
      </c>
      <c r="F19" s="21">
        <v>10</v>
      </c>
      <c r="G19" s="21">
        <v>10</v>
      </c>
      <c r="H19" s="21"/>
    </row>
    <row r="20" spans="5:12" x14ac:dyDescent="0.25">
      <c r="E20" s="21" t="s">
        <v>25</v>
      </c>
      <c r="F20" s="21">
        <v>137.93936086811254</v>
      </c>
      <c r="G20" s="21">
        <v>147.3581942929257</v>
      </c>
      <c r="H20" s="21"/>
    </row>
    <row r="21" spans="5:12" x14ac:dyDescent="0.25">
      <c r="E21" s="21" t="s">
        <v>26</v>
      </c>
      <c r="F21" s="21">
        <v>13.793936086811254</v>
      </c>
      <c r="G21" s="21">
        <v>14.735819429292567</v>
      </c>
      <c r="H21" s="21"/>
    </row>
    <row r="22" spans="5:12" x14ac:dyDescent="0.25">
      <c r="E22" s="21" t="s">
        <v>27</v>
      </c>
      <c r="F22" s="21">
        <v>1.9826973289525212</v>
      </c>
      <c r="G22" s="21">
        <v>1.5826079041628995</v>
      </c>
      <c r="H22" s="21"/>
    </row>
    <row r="23" spans="5:12" x14ac:dyDescent="0.25">
      <c r="E23" s="21"/>
      <c r="F23" s="21"/>
      <c r="G23" s="21"/>
      <c r="H23" s="21"/>
    </row>
    <row r="25" spans="5:12" ht="15.75" thickBot="1" x14ac:dyDescent="0.3">
      <c r="E25" t="s">
        <v>28</v>
      </c>
    </row>
    <row r="26" spans="5:12" x14ac:dyDescent="0.25">
      <c r="E26" s="24" t="s">
        <v>29</v>
      </c>
      <c r="F26" s="24" t="s">
        <v>30</v>
      </c>
      <c r="G26" s="24" t="s">
        <v>31</v>
      </c>
      <c r="H26" s="24" t="s">
        <v>32</v>
      </c>
      <c r="I26" s="24" t="s">
        <v>33</v>
      </c>
      <c r="J26" s="24" t="s">
        <v>34</v>
      </c>
      <c r="K26" s="24" t="s">
        <v>35</v>
      </c>
    </row>
    <row r="27" spans="5:12" x14ac:dyDescent="0.25">
      <c r="E27" s="21" t="s">
        <v>36</v>
      </c>
      <c r="F27" s="21">
        <v>9.216691461204114</v>
      </c>
      <c r="G27" s="21">
        <v>1</v>
      </c>
      <c r="H27" s="21">
        <v>9.216691461204114</v>
      </c>
      <c r="I27" s="21">
        <v>6.610725270480998</v>
      </c>
      <c r="J27" s="21">
        <v>2.0507151675553885E-2</v>
      </c>
      <c r="K27" s="21">
        <v>4.4939984776663584</v>
      </c>
      <c r="L27" t="s">
        <v>40</v>
      </c>
    </row>
    <row r="28" spans="5:12" x14ac:dyDescent="0.25">
      <c r="E28" s="21" t="s">
        <v>37</v>
      </c>
      <c r="F28" s="21">
        <v>4.4357211542188537</v>
      </c>
      <c r="G28" s="21">
        <v>1</v>
      </c>
      <c r="H28" s="21">
        <v>4.4357211542188537</v>
      </c>
      <c r="I28" s="21">
        <v>3.1815466591707708</v>
      </c>
      <c r="J28" s="21">
        <v>9.3450609134243828E-2</v>
      </c>
      <c r="K28" s="21">
        <v>4.4939984776663584</v>
      </c>
      <c r="L28" t="s">
        <v>41</v>
      </c>
    </row>
    <row r="29" spans="5:12" x14ac:dyDescent="0.25">
      <c r="E29" s="21" t="s">
        <v>38</v>
      </c>
      <c r="F29" s="21">
        <v>0.56381137155664263</v>
      </c>
      <c r="G29" s="21">
        <v>1</v>
      </c>
      <c r="H29" s="21">
        <v>0.56381137155664263</v>
      </c>
      <c r="I29" s="21">
        <v>0.40439696798173047</v>
      </c>
      <c r="J29" s="21">
        <v>0.53381855110758791</v>
      </c>
      <c r="K29" s="21">
        <v>4.4939984776663584</v>
      </c>
    </row>
    <row r="30" spans="5:12" x14ac:dyDescent="0.25">
      <c r="E30" s="21" t="s">
        <v>39</v>
      </c>
      <c r="F30" s="21">
        <v>22.307244265278033</v>
      </c>
      <c r="G30" s="21">
        <v>16</v>
      </c>
      <c r="H30" s="21">
        <v>1.3942027665798771</v>
      </c>
      <c r="I30" s="21"/>
      <c r="J30" s="21"/>
      <c r="K30" s="21"/>
    </row>
    <row r="31" spans="5:12" x14ac:dyDescent="0.25">
      <c r="E31" s="21"/>
      <c r="F31" s="21"/>
      <c r="G31" s="21"/>
      <c r="H31" s="21"/>
      <c r="I31" s="21"/>
      <c r="J31" s="21"/>
      <c r="K31" s="21"/>
    </row>
    <row r="32" spans="5:12" ht="15.75" thickBot="1" x14ac:dyDescent="0.3">
      <c r="E32" s="23" t="s">
        <v>23</v>
      </c>
      <c r="F32" s="23">
        <v>36.523468252257643</v>
      </c>
      <c r="G32" s="23">
        <v>19</v>
      </c>
      <c r="H32" s="23"/>
      <c r="I32" s="23"/>
      <c r="J32" s="23"/>
      <c r="K32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workbookViewId="0">
      <selection activeCell="C8" sqref="C8:C12"/>
    </sheetView>
  </sheetViews>
  <sheetFormatPr defaultRowHeight="15" x14ac:dyDescent="0.25"/>
  <sheetData>
    <row r="2" spans="1:8" x14ac:dyDescent="0.25">
      <c r="B2" s="9" t="s">
        <v>8</v>
      </c>
      <c r="C2" s="9" t="s">
        <v>7</v>
      </c>
    </row>
    <row r="3" spans="1:8" x14ac:dyDescent="0.25">
      <c r="A3" s="3" t="s">
        <v>5</v>
      </c>
      <c r="B3" s="13">
        <v>13.614613134245708</v>
      </c>
      <c r="C3" s="13">
        <v>17.341613467984949</v>
      </c>
      <c r="E3" t="s">
        <v>21</v>
      </c>
    </row>
    <row r="4" spans="1:8" x14ac:dyDescent="0.25">
      <c r="B4" s="13">
        <v>14.163473276376143</v>
      </c>
      <c r="C4" s="13">
        <v>14.89193422534764</v>
      </c>
    </row>
    <row r="5" spans="1:8" x14ac:dyDescent="0.25">
      <c r="B5" s="13">
        <v>10.639074256742733</v>
      </c>
      <c r="C5" s="13">
        <v>18.233140986193234</v>
      </c>
      <c r="E5" t="s">
        <v>22</v>
      </c>
      <c r="F5" t="s">
        <v>8</v>
      </c>
      <c r="G5" t="s">
        <v>7</v>
      </c>
      <c r="H5" t="s">
        <v>23</v>
      </c>
    </row>
    <row r="6" spans="1:8" ht="15.75" thickBot="1" x14ac:dyDescent="0.3">
      <c r="B6" s="13">
        <v>10.113867090127483</v>
      </c>
      <c r="C6" s="13">
        <v>13.092890760916054</v>
      </c>
      <c r="E6" s="22" t="s">
        <v>5</v>
      </c>
      <c r="F6" s="22"/>
      <c r="G6" s="22"/>
      <c r="H6" s="22"/>
    </row>
    <row r="7" spans="1:8" x14ac:dyDescent="0.25">
      <c r="B7" s="13">
        <v>13.119534337446703</v>
      </c>
      <c r="C7" s="13">
        <v>15.270411073093339</v>
      </c>
      <c r="E7" s="21" t="s">
        <v>24</v>
      </c>
      <c r="F7" s="21">
        <v>5</v>
      </c>
      <c r="G7" s="21">
        <v>5</v>
      </c>
      <c r="H7" s="21">
        <v>10</v>
      </c>
    </row>
    <row r="8" spans="1:8" x14ac:dyDescent="0.25">
      <c r="A8" s="20" t="s">
        <v>6</v>
      </c>
      <c r="B8" s="13">
        <v>11.572048620986898</v>
      </c>
      <c r="C8" s="13">
        <v>19.091524199927932</v>
      </c>
      <c r="E8" s="21" t="s">
        <v>25</v>
      </c>
      <c r="F8" s="21">
        <v>80.298939254590849</v>
      </c>
      <c r="G8" s="21">
        <v>78.829990513535222</v>
      </c>
      <c r="H8" s="21">
        <v>159.12892976812606</v>
      </c>
    </row>
    <row r="9" spans="1:8" x14ac:dyDescent="0.25">
      <c r="B9" s="13">
        <v>13.791230744758616</v>
      </c>
      <c r="C9" s="13">
        <v>14.866572874810009</v>
      </c>
      <c r="E9" s="21" t="s">
        <v>26</v>
      </c>
      <c r="F9" s="21">
        <v>16.05978785091817</v>
      </c>
      <c r="G9" s="21">
        <v>15.765998102707044</v>
      </c>
      <c r="H9" s="21">
        <v>15.912892976812605</v>
      </c>
    </row>
    <row r="10" spans="1:8" x14ac:dyDescent="0.25">
      <c r="B10" s="13">
        <v>11.456895694340787</v>
      </c>
      <c r="C10" s="13">
        <v>16.807063639953142</v>
      </c>
      <c r="E10" s="21" t="s">
        <v>27</v>
      </c>
      <c r="F10" s="21">
        <v>8.1474505599111353</v>
      </c>
      <c r="G10" s="21">
        <v>4.1811137032997294</v>
      </c>
      <c r="H10" s="21">
        <v>5.5033375659142827</v>
      </c>
    </row>
    <row r="11" spans="1:8" x14ac:dyDescent="0.25">
      <c r="B11" s="13">
        <v>12.141825384607005</v>
      </c>
      <c r="C11" s="13">
        <v>17.772968143192536</v>
      </c>
      <c r="E11" s="21"/>
      <c r="F11" s="21"/>
      <c r="G11" s="21"/>
      <c r="H11" s="21"/>
    </row>
    <row r="12" spans="1:8" ht="15.75" thickBot="1" x14ac:dyDescent="0.3">
      <c r="B12" s="13">
        <v>13.067304893263993</v>
      </c>
      <c r="C12" s="13">
        <v>11.760810396707223</v>
      </c>
      <c r="E12" s="22" t="s">
        <v>6</v>
      </c>
      <c r="F12" s="22"/>
      <c r="G12" s="22"/>
      <c r="H12" s="22"/>
    </row>
    <row r="13" spans="1:8" x14ac:dyDescent="0.25">
      <c r="E13" s="21" t="s">
        <v>24</v>
      </c>
      <c r="F13" s="21">
        <v>5</v>
      </c>
      <c r="G13" s="21">
        <v>5</v>
      </c>
      <c r="H13" s="21">
        <v>10</v>
      </c>
    </row>
    <row r="14" spans="1:8" x14ac:dyDescent="0.25">
      <c r="E14" s="21" t="s">
        <v>25</v>
      </c>
      <c r="F14" s="21">
        <v>62.029305337957297</v>
      </c>
      <c r="G14" s="21">
        <v>80.298939254590849</v>
      </c>
      <c r="H14" s="21">
        <v>142.32824459254815</v>
      </c>
    </row>
    <row r="15" spans="1:8" x14ac:dyDescent="0.25">
      <c r="E15" s="21" t="s">
        <v>26</v>
      </c>
      <c r="F15" s="21">
        <v>12.405861067591459</v>
      </c>
      <c r="G15" s="21">
        <v>16.05978785091817</v>
      </c>
      <c r="H15" s="21">
        <v>14.232824459254815</v>
      </c>
    </row>
    <row r="16" spans="1:8" x14ac:dyDescent="0.25">
      <c r="E16" s="21" t="s">
        <v>27</v>
      </c>
      <c r="F16" s="21">
        <v>1.0055625986412722</v>
      </c>
      <c r="G16" s="21">
        <v>8.1474505599111353</v>
      </c>
      <c r="H16" s="21">
        <v>7.7766672198878393</v>
      </c>
    </row>
    <row r="17" spans="5:11" x14ac:dyDescent="0.25">
      <c r="E17" s="21"/>
      <c r="F17" s="21"/>
      <c r="G17" s="21"/>
      <c r="H17" s="21"/>
    </row>
    <row r="18" spans="5:11" ht="15.75" thickBot="1" x14ac:dyDescent="0.3">
      <c r="E18" s="22" t="s">
        <v>23</v>
      </c>
      <c r="F18" s="22"/>
      <c r="G18" s="22"/>
      <c r="H18" s="22"/>
    </row>
    <row r="19" spans="5:11" x14ac:dyDescent="0.25">
      <c r="E19" s="21" t="s">
        <v>24</v>
      </c>
      <c r="F19" s="21">
        <v>10</v>
      </c>
      <c r="G19" s="21">
        <v>10</v>
      </c>
      <c r="H19" s="21"/>
    </row>
    <row r="20" spans="5:11" x14ac:dyDescent="0.25">
      <c r="E20" s="21" t="s">
        <v>25</v>
      </c>
      <c r="F20" s="21">
        <v>142.32824459254815</v>
      </c>
      <c r="G20" s="21">
        <v>159.12892976812606</v>
      </c>
      <c r="H20" s="21"/>
    </row>
    <row r="21" spans="5:11" x14ac:dyDescent="0.25">
      <c r="E21" s="21" t="s">
        <v>26</v>
      </c>
      <c r="F21" s="21">
        <v>14.232824459254815</v>
      </c>
      <c r="G21" s="21">
        <v>15.912892976812609</v>
      </c>
      <c r="H21" s="21"/>
    </row>
    <row r="22" spans="5:11" x14ac:dyDescent="0.25">
      <c r="E22" s="21" t="s">
        <v>27</v>
      </c>
      <c r="F22" s="21">
        <v>7.7766672198877886</v>
      </c>
      <c r="G22" s="21">
        <v>5.5033375659141814</v>
      </c>
      <c r="H22" s="21"/>
    </row>
    <row r="23" spans="5:11" x14ac:dyDescent="0.25">
      <c r="E23" s="21"/>
      <c r="F23" s="21"/>
      <c r="G23" s="21"/>
      <c r="H23" s="21"/>
    </row>
    <row r="25" spans="5:11" ht="15.75" thickBot="1" x14ac:dyDescent="0.3">
      <c r="E25" t="s">
        <v>28</v>
      </c>
    </row>
    <row r="26" spans="5:11" x14ac:dyDescent="0.25">
      <c r="E26" s="24" t="s">
        <v>29</v>
      </c>
      <c r="F26" s="24" t="s">
        <v>30</v>
      </c>
      <c r="G26" s="24" t="s">
        <v>31</v>
      </c>
      <c r="H26" s="24" t="s">
        <v>32</v>
      </c>
      <c r="I26" s="24" t="s">
        <v>33</v>
      </c>
      <c r="J26" s="24" t="s">
        <v>34</v>
      </c>
      <c r="K26" s="24" t="s">
        <v>35</v>
      </c>
    </row>
    <row r="27" spans="5:11" x14ac:dyDescent="0.25">
      <c r="E27" s="21" t="s">
        <v>36</v>
      </c>
      <c r="F27" s="21">
        <v>14.113151118444165</v>
      </c>
      <c r="G27" s="21">
        <v>1</v>
      </c>
      <c r="H27" s="21">
        <v>14.113151118444165</v>
      </c>
      <c r="I27" s="21">
        <v>2.6279543333993254</v>
      </c>
      <c r="J27" s="21">
        <v>0.12453472349271191</v>
      </c>
      <c r="K27" s="21">
        <v>4.4939984776663584</v>
      </c>
    </row>
    <row r="28" spans="5:11" x14ac:dyDescent="0.25">
      <c r="E28" s="21" t="s">
        <v>37</v>
      </c>
      <c r="F28" s="21">
        <v>14.113151118444165</v>
      </c>
      <c r="G28" s="21">
        <v>1</v>
      </c>
      <c r="H28" s="21">
        <v>14.113151118444165</v>
      </c>
      <c r="I28" s="21">
        <v>2.6279543333993254</v>
      </c>
      <c r="J28" s="21">
        <v>0.12453472349271191</v>
      </c>
      <c r="K28" s="21">
        <v>4.4939984776663584</v>
      </c>
    </row>
    <row r="29" spans="5:11" x14ac:dyDescent="0.25">
      <c r="E29" s="21" t="s">
        <v>38</v>
      </c>
      <c r="F29" s="21">
        <v>19.480582266721399</v>
      </c>
      <c r="G29" s="21">
        <v>1</v>
      </c>
      <c r="H29" s="21">
        <v>19.480582266721399</v>
      </c>
      <c r="I29" s="21">
        <v>3.6274025662538358</v>
      </c>
      <c r="J29" s="21">
        <v>7.4974113458878125E-2</v>
      </c>
      <c r="K29" s="21">
        <v>4.4939984776663584</v>
      </c>
    </row>
    <row r="30" spans="5:11" x14ac:dyDescent="0.25">
      <c r="E30" s="21" t="s">
        <v>39</v>
      </c>
      <c r="F30" s="21">
        <v>85.926309687054243</v>
      </c>
      <c r="G30" s="21">
        <v>16</v>
      </c>
      <c r="H30" s="21">
        <v>5.3703943554408902</v>
      </c>
      <c r="I30" s="21"/>
      <c r="J30" s="21"/>
      <c r="K30" s="21"/>
    </row>
    <row r="31" spans="5:11" x14ac:dyDescent="0.25">
      <c r="E31" s="21"/>
      <c r="F31" s="21"/>
      <c r="G31" s="21"/>
      <c r="H31" s="21"/>
      <c r="I31" s="21"/>
      <c r="J31" s="21"/>
      <c r="K31" s="21"/>
    </row>
    <row r="32" spans="5:11" ht="15.75" thickBot="1" x14ac:dyDescent="0.3">
      <c r="E32" s="23" t="s">
        <v>23</v>
      </c>
      <c r="F32" s="23">
        <v>133.63319419066397</v>
      </c>
      <c r="G32" s="23">
        <v>19</v>
      </c>
      <c r="H32" s="23"/>
      <c r="I32" s="23"/>
      <c r="J32" s="23"/>
      <c r="K32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opLeftCell="A29" workbookViewId="0">
      <selection activeCell="F43" sqref="F43"/>
    </sheetView>
  </sheetViews>
  <sheetFormatPr defaultRowHeight="15" x14ac:dyDescent="0.25"/>
  <cols>
    <col min="6" max="6" width="13.28515625" customWidth="1"/>
  </cols>
  <sheetData>
    <row r="1" spans="1:23" x14ac:dyDescent="0.25">
      <c r="A1" s="29" t="s">
        <v>48</v>
      </c>
    </row>
    <row r="2" spans="1:23" x14ac:dyDescent="0.25">
      <c r="B2" s="25" t="s">
        <v>8</v>
      </c>
      <c r="C2" s="25" t="s">
        <v>7</v>
      </c>
      <c r="D2" s="26"/>
      <c r="E2" s="26"/>
      <c r="F2" s="26"/>
      <c r="G2" s="26"/>
      <c r="H2" s="26"/>
      <c r="I2" s="26"/>
      <c r="J2" s="27" t="s">
        <v>6</v>
      </c>
      <c r="K2" s="25">
        <v>13.974823666194258</v>
      </c>
      <c r="L2" s="25">
        <v>14.646038859357802</v>
      </c>
      <c r="M2" s="26"/>
      <c r="N2" s="26" t="s">
        <v>42</v>
      </c>
      <c r="O2" t="s">
        <v>8</v>
      </c>
      <c r="P2" t="s">
        <v>7</v>
      </c>
    </row>
    <row r="3" spans="1:23" x14ac:dyDescent="0.25">
      <c r="A3" s="3" t="s">
        <v>5</v>
      </c>
      <c r="B3" s="25">
        <v>23.567593418557227</v>
      </c>
      <c r="C3" s="25">
        <v>15.566525181150055</v>
      </c>
      <c r="D3" s="26"/>
      <c r="E3" s="26"/>
      <c r="F3" s="26"/>
      <c r="G3" s="26"/>
      <c r="H3" s="26"/>
      <c r="I3" s="26"/>
      <c r="J3" s="26"/>
      <c r="K3" s="25">
        <v>15.300337886361181</v>
      </c>
      <c r="L3" s="25">
        <v>18.55175278090266</v>
      </c>
      <c r="M3" s="26"/>
      <c r="N3" s="3" t="s">
        <v>5</v>
      </c>
      <c r="O3">
        <f>AVERAGE(B3:B7)</f>
        <v>17.69049997576472</v>
      </c>
      <c r="P3">
        <f>AVERAGE(C3:C7)</f>
        <v>16.537650017789325</v>
      </c>
      <c r="Q3">
        <f>AVERAGE(O3:P3)</f>
        <v>17.11407499677702</v>
      </c>
    </row>
    <row r="4" spans="1:23" x14ac:dyDescent="0.25">
      <c r="B4" s="25">
        <v>14.740807881126416</v>
      </c>
      <c r="C4" s="25">
        <v>16.102284985500177</v>
      </c>
      <c r="D4" s="26"/>
      <c r="E4" s="26"/>
      <c r="F4" s="26"/>
      <c r="G4" s="26"/>
      <c r="H4" s="26"/>
      <c r="I4" s="26"/>
      <c r="J4" s="26"/>
      <c r="K4" s="25">
        <v>17.676082322631892</v>
      </c>
      <c r="L4" s="25">
        <v>14.373877652611991</v>
      </c>
      <c r="M4" s="26"/>
      <c r="N4" s="27" t="s">
        <v>6</v>
      </c>
      <c r="O4">
        <f>AVERAGE(K2:K6)</f>
        <v>15.594248727464901</v>
      </c>
      <c r="P4">
        <f>AVERAGE(L2:L6)</f>
        <v>15.644903128010077</v>
      </c>
      <c r="Q4">
        <f t="shared" ref="Q4:Q5" si="0">AVERAGE(O4:P4)</f>
        <v>15.61957592773749</v>
      </c>
    </row>
    <row r="5" spans="1:23" x14ac:dyDescent="0.25">
      <c r="B5" s="25">
        <v>18.581663393428496</v>
      </c>
      <c r="C5" s="25">
        <v>19.514718259012533</v>
      </c>
      <c r="D5" s="26"/>
      <c r="E5" s="26"/>
      <c r="F5" s="26"/>
      <c r="G5" s="26"/>
      <c r="H5" s="26"/>
      <c r="I5" s="26"/>
      <c r="J5" s="26"/>
      <c r="K5" s="25">
        <v>16.329299715825144</v>
      </c>
      <c r="L5" s="25">
        <v>14.042195939765739</v>
      </c>
      <c r="M5" s="26"/>
      <c r="N5" s="28" t="s">
        <v>45</v>
      </c>
      <c r="O5" s="26">
        <f>AVERAGE(O3:O4)</f>
        <v>16.642374351614812</v>
      </c>
      <c r="P5" s="26">
        <f>AVERAGE(P3:P4)</f>
        <v>16.091276572899702</v>
      </c>
      <c r="Q5">
        <f t="shared" si="0"/>
        <v>16.366825462257257</v>
      </c>
    </row>
    <row r="6" spans="1:23" x14ac:dyDescent="0.25">
      <c r="B6" s="25">
        <v>19.175979674255917</v>
      </c>
      <c r="C6" s="25">
        <v>13.743881907430657</v>
      </c>
      <c r="D6" s="26"/>
      <c r="E6" s="26"/>
      <c r="F6" s="26"/>
      <c r="G6" s="26"/>
      <c r="H6" s="26"/>
      <c r="I6" s="26"/>
      <c r="J6" s="26"/>
      <c r="K6" s="25">
        <v>14.690700046312031</v>
      </c>
      <c r="L6" s="25">
        <v>16.610650407412187</v>
      </c>
      <c r="M6" s="26"/>
      <c r="N6" s="26"/>
      <c r="O6" s="26"/>
      <c r="P6" s="26"/>
    </row>
    <row r="7" spans="1:23" x14ac:dyDescent="0.25">
      <c r="B7" s="25">
        <v>12.386455511455553</v>
      </c>
      <c r="C7" s="25">
        <v>17.760839755853205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</row>
    <row r="8" spans="1:23" x14ac:dyDescent="0.25"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23" x14ac:dyDescent="0.25">
      <c r="B9" s="26" t="s">
        <v>42</v>
      </c>
      <c r="C9" s="26"/>
      <c r="D9" s="26"/>
      <c r="E9" s="26"/>
      <c r="F9" s="26"/>
      <c r="G9" s="26"/>
      <c r="H9" s="26"/>
      <c r="I9" s="26"/>
      <c r="J9" s="26" t="s">
        <v>44</v>
      </c>
      <c r="K9" s="26"/>
      <c r="L9" s="26"/>
      <c r="M9" s="26"/>
      <c r="N9" s="26"/>
      <c r="O9" s="26"/>
      <c r="P9" s="26"/>
    </row>
    <row r="10" spans="1:23" x14ac:dyDescent="0.25">
      <c r="B10" t="s">
        <v>8</v>
      </c>
      <c r="C10">
        <f>AVERAGE(B3:B7)</f>
        <v>17.69049997576472</v>
      </c>
      <c r="J10" t="s">
        <v>8</v>
      </c>
    </row>
    <row r="11" spans="1:23" x14ac:dyDescent="0.25">
      <c r="B11" t="s">
        <v>43</v>
      </c>
      <c r="C11">
        <f>AVERAGE(B4:B8)</f>
        <v>16.221226615066595</v>
      </c>
      <c r="E11" s="29" t="s">
        <v>47</v>
      </c>
      <c r="J11" t="s">
        <v>7</v>
      </c>
      <c r="N11" s="29" t="s">
        <v>49</v>
      </c>
    </row>
    <row r="13" spans="1:23" x14ac:dyDescent="0.25">
      <c r="E13" s="25">
        <v>23.567593418557227</v>
      </c>
      <c r="F13">
        <f>$Q$3</f>
        <v>17.11407499677702</v>
      </c>
      <c r="G13">
        <f>$Q$5</f>
        <v>16.366825462257257</v>
      </c>
      <c r="H13">
        <f>(F13-G13)^2</f>
        <v>0.55838186684000335</v>
      </c>
      <c r="J13" s="25">
        <v>13.974823666194258</v>
      </c>
      <c r="K13">
        <f>$Q$4</f>
        <v>15.61957592773749</v>
      </c>
      <c r="L13">
        <f>$Q$5</f>
        <v>16.366825462257257</v>
      </c>
      <c r="M13">
        <f>(K13-L13)^2</f>
        <v>0.55838186684000868</v>
      </c>
      <c r="O13" s="25">
        <v>23.567593418557227</v>
      </c>
      <c r="P13">
        <f>$O$5</f>
        <v>16.642374351614812</v>
      </c>
      <c r="Q13">
        <f>$Q$5</f>
        <v>16.366825462257257</v>
      </c>
      <c r="R13">
        <f>(P13-Q13)^2</f>
        <v>7.5927190426182248E-2</v>
      </c>
      <c r="T13" s="25">
        <v>13.974823666194258</v>
      </c>
      <c r="U13">
        <f>$P$5</f>
        <v>16.091276572899702</v>
      </c>
      <c r="V13">
        <f>$Q$5</f>
        <v>16.366825462257257</v>
      </c>
      <c r="W13">
        <f>(U13-V13)^2</f>
        <v>7.5927190426182248E-2</v>
      </c>
    </row>
    <row r="14" spans="1:23" x14ac:dyDescent="0.25">
      <c r="E14" s="25">
        <v>14.740807881126416</v>
      </c>
      <c r="F14">
        <f t="shared" ref="F14:F22" si="1">$Q$3</f>
        <v>17.11407499677702</v>
      </c>
      <c r="G14">
        <f t="shared" ref="G14:G22" si="2">$Q$5</f>
        <v>16.366825462257257</v>
      </c>
      <c r="H14">
        <f t="shared" ref="H14:H22" si="3">(F14-G14)^2</f>
        <v>0.55838186684000335</v>
      </c>
      <c r="J14" s="25">
        <v>15.300337886361181</v>
      </c>
      <c r="K14">
        <f t="shared" ref="K14:K22" si="4">$Q$4</f>
        <v>15.61957592773749</v>
      </c>
      <c r="L14">
        <f t="shared" ref="L14:L22" si="5">$Q$5</f>
        <v>16.366825462257257</v>
      </c>
      <c r="M14">
        <f t="shared" ref="M14:M22" si="6">(K14-L14)^2</f>
        <v>0.55838186684000868</v>
      </c>
      <c r="O14" s="25">
        <v>14.740807881126416</v>
      </c>
      <c r="P14">
        <f t="shared" ref="P14:P22" si="7">$O$5</f>
        <v>16.642374351614812</v>
      </c>
      <c r="Q14">
        <f t="shared" ref="Q14:Q22" si="8">$Q$5</f>
        <v>16.366825462257257</v>
      </c>
      <c r="R14">
        <f t="shared" ref="R14:R22" si="9">(P14-Q14)^2</f>
        <v>7.5927190426182248E-2</v>
      </c>
      <c r="T14" s="25">
        <v>15.300337886361181</v>
      </c>
      <c r="U14">
        <f t="shared" ref="U14:U22" si="10">$P$5</f>
        <v>16.091276572899702</v>
      </c>
      <c r="V14">
        <f t="shared" ref="V14:V22" si="11">$Q$5</f>
        <v>16.366825462257257</v>
      </c>
      <c r="W14">
        <f t="shared" ref="W14:W22" si="12">(U14-V14)^2</f>
        <v>7.5927190426182248E-2</v>
      </c>
    </row>
    <row r="15" spans="1:23" x14ac:dyDescent="0.25">
      <c r="E15" s="25">
        <v>18.581663393428496</v>
      </c>
      <c r="F15">
        <f t="shared" si="1"/>
        <v>17.11407499677702</v>
      </c>
      <c r="G15">
        <f t="shared" si="2"/>
        <v>16.366825462257257</v>
      </c>
      <c r="H15">
        <f t="shared" si="3"/>
        <v>0.55838186684000335</v>
      </c>
      <c r="J15" s="25">
        <v>17.676082322631892</v>
      </c>
      <c r="K15">
        <f t="shared" si="4"/>
        <v>15.61957592773749</v>
      </c>
      <c r="L15">
        <f t="shared" si="5"/>
        <v>16.366825462257257</v>
      </c>
      <c r="M15">
        <f t="shared" si="6"/>
        <v>0.55838186684000868</v>
      </c>
      <c r="O15" s="25">
        <v>18.581663393428496</v>
      </c>
      <c r="P15">
        <f t="shared" si="7"/>
        <v>16.642374351614812</v>
      </c>
      <c r="Q15">
        <f t="shared" si="8"/>
        <v>16.366825462257257</v>
      </c>
      <c r="R15">
        <f t="shared" si="9"/>
        <v>7.5927190426182248E-2</v>
      </c>
      <c r="T15" s="25">
        <v>17.676082322631892</v>
      </c>
      <c r="U15">
        <f t="shared" si="10"/>
        <v>16.091276572899702</v>
      </c>
      <c r="V15">
        <f t="shared" si="11"/>
        <v>16.366825462257257</v>
      </c>
      <c r="W15">
        <f t="shared" si="12"/>
        <v>7.5927190426182248E-2</v>
      </c>
    </row>
    <row r="16" spans="1:23" x14ac:dyDescent="0.25">
      <c r="E16" s="25">
        <v>19.175979674255917</v>
      </c>
      <c r="F16">
        <f t="shared" si="1"/>
        <v>17.11407499677702</v>
      </c>
      <c r="G16">
        <f t="shared" si="2"/>
        <v>16.366825462257257</v>
      </c>
      <c r="H16">
        <f t="shared" si="3"/>
        <v>0.55838186684000335</v>
      </c>
      <c r="J16" s="25">
        <v>16.329299715825144</v>
      </c>
      <c r="K16">
        <f t="shared" si="4"/>
        <v>15.61957592773749</v>
      </c>
      <c r="L16">
        <f t="shared" si="5"/>
        <v>16.366825462257257</v>
      </c>
      <c r="M16">
        <f t="shared" si="6"/>
        <v>0.55838186684000868</v>
      </c>
      <c r="O16" s="25">
        <v>19.175979674255917</v>
      </c>
      <c r="P16">
        <f t="shared" si="7"/>
        <v>16.642374351614812</v>
      </c>
      <c r="Q16">
        <f t="shared" si="8"/>
        <v>16.366825462257257</v>
      </c>
      <c r="R16">
        <f t="shared" si="9"/>
        <v>7.5927190426182248E-2</v>
      </c>
      <c r="T16" s="25">
        <v>16.329299715825144</v>
      </c>
      <c r="U16">
        <f t="shared" si="10"/>
        <v>16.091276572899702</v>
      </c>
      <c r="V16">
        <f t="shared" si="11"/>
        <v>16.366825462257257</v>
      </c>
      <c r="W16">
        <f t="shared" si="12"/>
        <v>7.5927190426182248E-2</v>
      </c>
    </row>
    <row r="17" spans="5:23" x14ac:dyDescent="0.25">
      <c r="E17" s="25">
        <v>12.386455511455553</v>
      </c>
      <c r="F17">
        <f t="shared" si="1"/>
        <v>17.11407499677702</v>
      </c>
      <c r="G17">
        <f t="shared" si="2"/>
        <v>16.366825462257257</v>
      </c>
      <c r="H17">
        <f t="shared" si="3"/>
        <v>0.55838186684000335</v>
      </c>
      <c r="J17" s="25">
        <v>14.690700046312031</v>
      </c>
      <c r="K17">
        <f t="shared" si="4"/>
        <v>15.61957592773749</v>
      </c>
      <c r="L17">
        <f t="shared" si="5"/>
        <v>16.366825462257257</v>
      </c>
      <c r="M17">
        <f t="shared" si="6"/>
        <v>0.55838186684000868</v>
      </c>
      <c r="O17" s="25">
        <v>12.386455511455553</v>
      </c>
      <c r="P17">
        <f t="shared" si="7"/>
        <v>16.642374351614812</v>
      </c>
      <c r="Q17">
        <f t="shared" si="8"/>
        <v>16.366825462257257</v>
      </c>
      <c r="R17">
        <f t="shared" si="9"/>
        <v>7.5927190426182248E-2</v>
      </c>
      <c r="T17" s="25">
        <v>14.690700046312031</v>
      </c>
      <c r="U17">
        <f t="shared" si="10"/>
        <v>16.091276572899702</v>
      </c>
      <c r="V17">
        <f t="shared" si="11"/>
        <v>16.366825462257257</v>
      </c>
      <c r="W17">
        <f t="shared" si="12"/>
        <v>7.5927190426182248E-2</v>
      </c>
    </row>
    <row r="18" spans="5:23" x14ac:dyDescent="0.25">
      <c r="E18" s="25">
        <v>15.566525181150055</v>
      </c>
      <c r="F18">
        <f t="shared" si="1"/>
        <v>17.11407499677702</v>
      </c>
      <c r="G18">
        <f t="shared" si="2"/>
        <v>16.366825462257257</v>
      </c>
      <c r="H18">
        <f t="shared" si="3"/>
        <v>0.55838186684000335</v>
      </c>
      <c r="J18" s="25">
        <v>14.646038859357802</v>
      </c>
      <c r="K18">
        <f t="shared" si="4"/>
        <v>15.61957592773749</v>
      </c>
      <c r="L18">
        <f t="shared" si="5"/>
        <v>16.366825462257257</v>
      </c>
      <c r="M18">
        <f t="shared" si="6"/>
        <v>0.55838186684000868</v>
      </c>
      <c r="O18" s="25">
        <v>15.566525181150055</v>
      </c>
      <c r="P18">
        <f t="shared" si="7"/>
        <v>16.642374351614812</v>
      </c>
      <c r="Q18">
        <f t="shared" si="8"/>
        <v>16.366825462257257</v>
      </c>
      <c r="R18">
        <f t="shared" si="9"/>
        <v>7.5927190426182248E-2</v>
      </c>
      <c r="T18" s="25">
        <v>14.646038859357802</v>
      </c>
      <c r="U18">
        <f t="shared" si="10"/>
        <v>16.091276572899702</v>
      </c>
      <c r="V18">
        <f t="shared" si="11"/>
        <v>16.366825462257257</v>
      </c>
      <c r="W18">
        <f t="shared" si="12"/>
        <v>7.5927190426182248E-2</v>
      </c>
    </row>
    <row r="19" spans="5:23" x14ac:dyDescent="0.25">
      <c r="E19" s="25">
        <v>16.102284985500177</v>
      </c>
      <c r="F19">
        <f t="shared" si="1"/>
        <v>17.11407499677702</v>
      </c>
      <c r="G19">
        <f t="shared" si="2"/>
        <v>16.366825462257257</v>
      </c>
      <c r="H19">
        <f t="shared" si="3"/>
        <v>0.55838186684000335</v>
      </c>
      <c r="J19" s="25">
        <v>18.55175278090266</v>
      </c>
      <c r="K19">
        <f t="shared" si="4"/>
        <v>15.61957592773749</v>
      </c>
      <c r="L19">
        <f t="shared" si="5"/>
        <v>16.366825462257257</v>
      </c>
      <c r="M19">
        <f t="shared" si="6"/>
        <v>0.55838186684000868</v>
      </c>
      <c r="O19" s="25">
        <v>16.102284985500177</v>
      </c>
      <c r="P19">
        <f t="shared" si="7"/>
        <v>16.642374351614812</v>
      </c>
      <c r="Q19">
        <f t="shared" si="8"/>
        <v>16.366825462257257</v>
      </c>
      <c r="R19">
        <f t="shared" si="9"/>
        <v>7.5927190426182248E-2</v>
      </c>
      <c r="T19" s="25">
        <v>18.55175278090266</v>
      </c>
      <c r="U19">
        <f t="shared" si="10"/>
        <v>16.091276572899702</v>
      </c>
      <c r="V19">
        <f t="shared" si="11"/>
        <v>16.366825462257257</v>
      </c>
      <c r="W19">
        <f t="shared" si="12"/>
        <v>7.5927190426182248E-2</v>
      </c>
    </row>
    <row r="20" spans="5:23" x14ac:dyDescent="0.25">
      <c r="E20" s="25">
        <v>19.514718259012533</v>
      </c>
      <c r="F20">
        <f t="shared" si="1"/>
        <v>17.11407499677702</v>
      </c>
      <c r="G20">
        <f t="shared" si="2"/>
        <v>16.366825462257257</v>
      </c>
      <c r="H20">
        <f t="shared" si="3"/>
        <v>0.55838186684000335</v>
      </c>
      <c r="J20" s="25">
        <v>14.373877652611991</v>
      </c>
      <c r="K20">
        <f t="shared" si="4"/>
        <v>15.61957592773749</v>
      </c>
      <c r="L20">
        <f t="shared" si="5"/>
        <v>16.366825462257257</v>
      </c>
      <c r="M20">
        <f t="shared" si="6"/>
        <v>0.55838186684000868</v>
      </c>
      <c r="O20" s="25">
        <v>19.514718259012533</v>
      </c>
      <c r="P20">
        <f t="shared" si="7"/>
        <v>16.642374351614812</v>
      </c>
      <c r="Q20">
        <f t="shared" si="8"/>
        <v>16.366825462257257</v>
      </c>
      <c r="R20">
        <f t="shared" si="9"/>
        <v>7.5927190426182248E-2</v>
      </c>
      <c r="T20" s="25">
        <v>14.373877652611991</v>
      </c>
      <c r="U20">
        <f t="shared" si="10"/>
        <v>16.091276572899702</v>
      </c>
      <c r="V20">
        <f t="shared" si="11"/>
        <v>16.366825462257257</v>
      </c>
      <c r="W20">
        <f t="shared" si="12"/>
        <v>7.5927190426182248E-2</v>
      </c>
    </row>
    <row r="21" spans="5:23" x14ac:dyDescent="0.25">
      <c r="E21" s="25">
        <v>13.743881907430657</v>
      </c>
      <c r="F21">
        <f t="shared" si="1"/>
        <v>17.11407499677702</v>
      </c>
      <c r="G21">
        <f t="shared" si="2"/>
        <v>16.366825462257257</v>
      </c>
      <c r="H21">
        <f t="shared" si="3"/>
        <v>0.55838186684000335</v>
      </c>
      <c r="J21" s="25">
        <v>14.042195939765739</v>
      </c>
      <c r="K21">
        <f t="shared" si="4"/>
        <v>15.61957592773749</v>
      </c>
      <c r="L21">
        <f t="shared" si="5"/>
        <v>16.366825462257257</v>
      </c>
      <c r="M21">
        <f t="shared" si="6"/>
        <v>0.55838186684000868</v>
      </c>
      <c r="O21" s="25">
        <v>13.743881907430657</v>
      </c>
      <c r="P21">
        <f t="shared" si="7"/>
        <v>16.642374351614812</v>
      </c>
      <c r="Q21">
        <f t="shared" si="8"/>
        <v>16.366825462257257</v>
      </c>
      <c r="R21">
        <f t="shared" si="9"/>
        <v>7.5927190426182248E-2</v>
      </c>
      <c r="T21" s="25">
        <v>14.042195939765739</v>
      </c>
      <c r="U21">
        <f t="shared" si="10"/>
        <v>16.091276572899702</v>
      </c>
      <c r="V21">
        <f t="shared" si="11"/>
        <v>16.366825462257257</v>
      </c>
      <c r="W21">
        <f t="shared" si="12"/>
        <v>7.5927190426182248E-2</v>
      </c>
    </row>
    <row r="22" spans="5:23" x14ac:dyDescent="0.25">
      <c r="E22" s="25">
        <v>17.760839755853205</v>
      </c>
      <c r="F22">
        <f t="shared" si="1"/>
        <v>17.11407499677702</v>
      </c>
      <c r="G22">
        <f t="shared" si="2"/>
        <v>16.366825462257257</v>
      </c>
      <c r="H22">
        <f t="shared" si="3"/>
        <v>0.55838186684000335</v>
      </c>
      <c r="J22" s="25">
        <v>16.610650407412187</v>
      </c>
      <c r="K22">
        <f t="shared" si="4"/>
        <v>15.61957592773749</v>
      </c>
      <c r="L22">
        <f t="shared" si="5"/>
        <v>16.366825462257257</v>
      </c>
      <c r="M22">
        <f t="shared" si="6"/>
        <v>0.55838186684000868</v>
      </c>
      <c r="O22" s="25">
        <v>17.760839755853205</v>
      </c>
      <c r="P22">
        <f t="shared" si="7"/>
        <v>16.642374351614812</v>
      </c>
      <c r="Q22">
        <f t="shared" si="8"/>
        <v>16.366825462257257</v>
      </c>
      <c r="R22">
        <f t="shared" si="9"/>
        <v>7.5927190426182248E-2</v>
      </c>
      <c r="T22" s="25">
        <v>16.610650407412187</v>
      </c>
      <c r="U22">
        <f t="shared" si="10"/>
        <v>16.091276572899702</v>
      </c>
      <c r="V22">
        <f t="shared" si="11"/>
        <v>16.366825462257257</v>
      </c>
      <c r="W22">
        <f t="shared" si="12"/>
        <v>7.5927190426182248E-2</v>
      </c>
    </row>
    <row r="23" spans="5:23" x14ac:dyDescent="0.25">
      <c r="H23">
        <f>SUM(H13:H22)</f>
        <v>5.5838186684000322</v>
      </c>
      <c r="M23">
        <f>SUM(M13:M22)</f>
        <v>5.5838186684000854</v>
      </c>
      <c r="R23">
        <f>SUM(R13:R22)</f>
        <v>0.75927190426182245</v>
      </c>
      <c r="W23">
        <f>SUM(W13:W22)</f>
        <v>0.75927190426182245</v>
      </c>
    </row>
    <row r="24" spans="5:23" x14ac:dyDescent="0.25">
      <c r="E24" t="s">
        <v>46</v>
      </c>
      <c r="H24">
        <f>H23+M23</f>
        <v>11.167637336800118</v>
      </c>
      <c r="O24" t="s">
        <v>50</v>
      </c>
      <c r="R24">
        <f>R23+W23</f>
        <v>1.5185438085236449</v>
      </c>
    </row>
    <row r="26" spans="5:23" x14ac:dyDescent="0.25">
      <c r="E26" s="29" t="s">
        <v>51</v>
      </c>
      <c r="M26" s="29" t="s">
        <v>53</v>
      </c>
    </row>
    <row r="28" spans="5:23" x14ac:dyDescent="0.25">
      <c r="E28" s="25">
        <v>23.567593418557227</v>
      </c>
      <c r="F28">
        <f>$O$3</f>
        <v>17.69049997576472</v>
      </c>
      <c r="G28">
        <f>(E28-F28)^2</f>
        <v>34.540227335314682</v>
      </c>
      <c r="I28" s="25">
        <v>13.974823666194258</v>
      </c>
      <c r="J28">
        <f>$O$4</f>
        <v>15.594248727464901</v>
      </c>
      <c r="K28">
        <f>(I28-J28)^2</f>
        <v>2.622537529071427</v>
      </c>
      <c r="M28" s="25">
        <v>23.567593418557227</v>
      </c>
      <c r="N28">
        <f>$Q$5</f>
        <v>16.366825462257257</v>
      </c>
      <c r="O28">
        <f>(M28-N28)^2</f>
        <v>51.851059160476446</v>
      </c>
      <c r="Q28" s="25">
        <v>13.974823666194258</v>
      </c>
      <c r="R28">
        <f>$Q$5</f>
        <v>16.366825462257257</v>
      </c>
      <c r="S28">
        <f>(Q28-R28)^2</f>
        <v>5.7216725923686136</v>
      </c>
    </row>
    <row r="29" spans="5:23" x14ac:dyDescent="0.25">
      <c r="E29" s="25">
        <v>14.740807881126416</v>
      </c>
      <c r="F29">
        <f t="shared" ref="F29:F32" si="13">$O$3</f>
        <v>17.69049997576472</v>
      </c>
      <c r="G29">
        <f t="shared" ref="G29:G37" si="14">(E29-F29)^2</f>
        <v>8.7006834531717008</v>
      </c>
      <c r="I29" s="25">
        <v>15.300337886361181</v>
      </c>
      <c r="J29">
        <f t="shared" ref="J29:J32" si="15">$O$4</f>
        <v>15.594248727464901</v>
      </c>
      <c r="K29">
        <f t="shared" ref="K29:K37" si="16">(I29-J29)^2</f>
        <v>8.6383582518296351E-2</v>
      </c>
      <c r="M29" s="25">
        <v>14.740807881126416</v>
      </c>
      <c r="N29">
        <f t="shared" ref="N29:N37" si="17">$Q$5</f>
        <v>16.366825462257257</v>
      </c>
      <c r="O29">
        <f t="shared" ref="O29:O37" si="18">(M29-N29)^2</f>
        <v>2.6439331741465892</v>
      </c>
      <c r="Q29" s="25">
        <v>15.300337886361181</v>
      </c>
      <c r="R29">
        <f t="shared" ref="R29:R37" si="19">$Q$5</f>
        <v>16.366825462257257</v>
      </c>
      <c r="S29">
        <f t="shared" ref="S29:S37" si="20">(Q29-R29)^2</f>
        <v>1.1373957495406888</v>
      </c>
    </row>
    <row r="30" spans="5:23" x14ac:dyDescent="0.25">
      <c r="E30" s="25">
        <v>18.581663393428496</v>
      </c>
      <c r="F30">
        <f t="shared" si="13"/>
        <v>17.69049997576472</v>
      </c>
      <c r="G30">
        <f t="shared" si="14"/>
        <v>0.79417223698218198</v>
      </c>
      <c r="I30" s="25">
        <v>17.676082322631892</v>
      </c>
      <c r="J30">
        <f t="shared" si="15"/>
        <v>15.594248727464901</v>
      </c>
      <c r="K30">
        <f t="shared" si="16"/>
        <v>4.3340311179659183</v>
      </c>
      <c r="M30" s="25">
        <v>18.581663393428496</v>
      </c>
      <c r="N30">
        <f t="shared" si="17"/>
        <v>16.366825462257257</v>
      </c>
      <c r="O30">
        <f t="shared" si="18"/>
        <v>4.9055070613548937</v>
      </c>
      <c r="Q30" s="25">
        <v>17.676082322631892</v>
      </c>
      <c r="R30">
        <f t="shared" si="19"/>
        <v>16.366825462257257</v>
      </c>
      <c r="S30">
        <f t="shared" si="20"/>
        <v>1.7141535264380467</v>
      </c>
    </row>
    <row r="31" spans="5:23" x14ac:dyDescent="0.25">
      <c r="E31" s="25">
        <v>19.175979674255917</v>
      </c>
      <c r="F31">
        <f t="shared" si="13"/>
        <v>17.69049997576472</v>
      </c>
      <c r="G31">
        <f t="shared" si="14"/>
        <v>2.2066499346294979</v>
      </c>
      <c r="I31" s="25">
        <v>16.329299715825144</v>
      </c>
      <c r="J31">
        <f t="shared" si="15"/>
        <v>15.594248727464901</v>
      </c>
      <c r="K31">
        <f t="shared" si="16"/>
        <v>0.54029995548936971</v>
      </c>
      <c r="M31" s="25">
        <v>19.175979674255917</v>
      </c>
      <c r="N31">
        <f t="shared" si="17"/>
        <v>16.366825462257257</v>
      </c>
      <c r="O31">
        <f t="shared" si="18"/>
        <v>7.8913473867898114</v>
      </c>
      <c r="Q31" s="25">
        <v>16.329299715825144</v>
      </c>
      <c r="R31">
        <f t="shared" si="19"/>
        <v>16.366825462257257</v>
      </c>
      <c r="S31">
        <f t="shared" si="20"/>
        <v>1.4081816452872445E-3</v>
      </c>
    </row>
    <row r="32" spans="5:23" x14ac:dyDescent="0.25">
      <c r="E32" s="25">
        <v>12.386455511455553</v>
      </c>
      <c r="F32">
        <f t="shared" si="13"/>
        <v>17.69049997576472</v>
      </c>
      <c r="G32">
        <f t="shared" si="14"/>
        <v>28.132887679368711</v>
      </c>
      <c r="I32" s="25">
        <v>14.690700046312031</v>
      </c>
      <c r="J32">
        <f t="shared" si="15"/>
        <v>15.594248727464901</v>
      </c>
      <c r="K32">
        <f t="shared" si="16"/>
        <v>0.81640021921309058</v>
      </c>
      <c r="M32" s="25">
        <v>12.386455511455553</v>
      </c>
      <c r="N32">
        <f t="shared" si="17"/>
        <v>16.366825462257257</v>
      </c>
      <c r="O32">
        <f t="shared" si="18"/>
        <v>15.843344945245157</v>
      </c>
      <c r="Q32" s="25">
        <v>14.690700046312031</v>
      </c>
      <c r="R32">
        <f t="shared" si="19"/>
        <v>16.366825462257257</v>
      </c>
      <c r="S32">
        <f t="shared" si="20"/>
        <v>2.8093964099775559</v>
      </c>
    </row>
    <row r="33" spans="5:19" x14ac:dyDescent="0.25">
      <c r="E33" s="25">
        <v>15.566525181150055</v>
      </c>
      <c r="F33">
        <f>$P$3</f>
        <v>16.537650017789325</v>
      </c>
      <c r="G33">
        <f t="shared" si="14"/>
        <v>0.9430834483376479</v>
      </c>
      <c r="I33" s="25">
        <v>14.646038859357802</v>
      </c>
      <c r="J33">
        <f>$P$4</f>
        <v>15.644903128010077</v>
      </c>
      <c r="K33">
        <f t="shared" si="16"/>
        <v>0.99772982719024395</v>
      </c>
      <c r="M33" s="25">
        <v>15.566525181150055</v>
      </c>
      <c r="N33">
        <f t="shared" si="17"/>
        <v>16.366825462257257</v>
      </c>
      <c r="O33">
        <f t="shared" si="18"/>
        <v>0.64048053994026577</v>
      </c>
      <c r="Q33" s="25">
        <v>14.646038859357802</v>
      </c>
      <c r="R33">
        <f t="shared" si="19"/>
        <v>16.366825462257257</v>
      </c>
      <c r="S33">
        <f t="shared" si="20"/>
        <v>2.9611065327182473</v>
      </c>
    </row>
    <row r="34" spans="5:19" x14ac:dyDescent="0.25">
      <c r="E34" s="25">
        <v>16.102284985500177</v>
      </c>
      <c r="F34">
        <f t="shared" ref="F34:F37" si="21">$P$3</f>
        <v>16.537650017789325</v>
      </c>
      <c r="G34">
        <f t="shared" si="14"/>
        <v>0.18954271134013109</v>
      </c>
      <c r="I34" s="25">
        <v>18.55175278090266</v>
      </c>
      <c r="J34">
        <f t="shared" ref="J34:J37" si="22">$P$4</f>
        <v>15.644903128010077</v>
      </c>
      <c r="K34">
        <f t="shared" si="16"/>
        <v>8.4497749045217354</v>
      </c>
      <c r="M34" s="25">
        <v>16.102284985500177</v>
      </c>
      <c r="N34">
        <f t="shared" si="17"/>
        <v>16.366825462257257</v>
      </c>
      <c r="O34">
        <f t="shared" si="18"/>
        <v>6.998166384286332E-2</v>
      </c>
      <c r="Q34" s="25">
        <v>18.55175278090266</v>
      </c>
      <c r="R34">
        <f t="shared" si="19"/>
        <v>16.366825462257257</v>
      </c>
      <c r="S34">
        <f t="shared" si="20"/>
        <v>4.7739073877629927</v>
      </c>
    </row>
    <row r="35" spans="5:19" x14ac:dyDescent="0.25">
      <c r="E35" s="25">
        <v>19.514718259012533</v>
      </c>
      <c r="F35">
        <f t="shared" si="21"/>
        <v>16.537650017789325</v>
      </c>
      <c r="G35">
        <f t="shared" si="14"/>
        <v>8.8629353128998432</v>
      </c>
      <c r="I35" s="25">
        <v>14.373877652611991</v>
      </c>
      <c r="J35">
        <f t="shared" si="22"/>
        <v>15.644903128010077</v>
      </c>
      <c r="K35">
        <f t="shared" si="16"/>
        <v>1.6155057591109285</v>
      </c>
      <c r="M35" s="25">
        <v>19.514718259012533</v>
      </c>
      <c r="N35">
        <f t="shared" si="17"/>
        <v>16.366825462257257</v>
      </c>
      <c r="O35">
        <f t="shared" si="18"/>
        <v>9.9092290598637511</v>
      </c>
      <c r="Q35" s="25">
        <v>14.373877652611991</v>
      </c>
      <c r="R35">
        <f t="shared" si="19"/>
        <v>16.366825462257257</v>
      </c>
      <c r="S35">
        <f t="shared" si="20"/>
        <v>3.9718409719698613</v>
      </c>
    </row>
    <row r="36" spans="5:19" x14ac:dyDescent="0.25">
      <c r="E36" s="25">
        <v>13.743881907430657</v>
      </c>
      <c r="F36">
        <f t="shared" si="21"/>
        <v>16.537650017789325</v>
      </c>
      <c r="G36">
        <f t="shared" si="14"/>
        <v>7.8051402544570427</v>
      </c>
      <c r="I36" s="25">
        <v>14.042195939765739</v>
      </c>
      <c r="J36">
        <f t="shared" si="22"/>
        <v>15.644903128010077</v>
      </c>
      <c r="K36">
        <f t="shared" si="16"/>
        <v>2.5686703312500718</v>
      </c>
      <c r="M36" s="25">
        <v>13.743881907430657</v>
      </c>
      <c r="N36">
        <f t="shared" si="17"/>
        <v>16.366825462257257</v>
      </c>
      <c r="O36">
        <f t="shared" si="18"/>
        <v>6.8798328918064016</v>
      </c>
      <c r="Q36" s="25">
        <v>14.042195939765739</v>
      </c>
      <c r="R36">
        <f t="shared" si="19"/>
        <v>16.366825462257257</v>
      </c>
      <c r="S36">
        <f t="shared" si="20"/>
        <v>5.403902416839145</v>
      </c>
    </row>
    <row r="37" spans="5:19" x14ac:dyDescent="0.25">
      <c r="E37" s="25">
        <v>17.760839755853205</v>
      </c>
      <c r="F37">
        <f t="shared" si="21"/>
        <v>16.537650017789325</v>
      </c>
      <c r="G37">
        <f t="shared" si="14"/>
        <v>1.496193135304783</v>
      </c>
      <c r="I37" s="25">
        <v>16.610650407412187</v>
      </c>
      <c r="J37">
        <f t="shared" si="22"/>
        <v>15.644903128010077</v>
      </c>
      <c r="K37">
        <f t="shared" si="16"/>
        <v>0.93266780767257851</v>
      </c>
      <c r="M37" s="25">
        <v>17.760839755853205</v>
      </c>
      <c r="N37">
        <f t="shared" si="17"/>
        <v>16.366825462257257</v>
      </c>
      <c r="O37">
        <f t="shared" si="18"/>
        <v>1.9432758507498096</v>
      </c>
      <c r="Q37" s="25">
        <v>16.610650407412187</v>
      </c>
      <c r="R37">
        <f t="shared" si="19"/>
        <v>16.366825462257257</v>
      </c>
      <c r="S37">
        <f t="shared" si="20"/>
        <v>5.9450603879804796E-2</v>
      </c>
    </row>
    <row r="38" spans="5:19" x14ac:dyDescent="0.25">
      <c r="G38">
        <f>SUM(G28:G37)</f>
        <v>93.671515501806198</v>
      </c>
      <c r="K38">
        <f>SUM(K28:K37)</f>
        <v>22.964001034003662</v>
      </c>
      <c r="O38">
        <f>SUM(O28:O37)</f>
        <v>102.577991734216</v>
      </c>
      <c r="S38">
        <f>SUM(S28:S37)</f>
        <v>28.55423437314024</v>
      </c>
    </row>
    <row r="40" spans="5:19" x14ac:dyDescent="0.25">
      <c r="E40" t="s">
        <v>52</v>
      </c>
      <c r="H40">
        <f>G38+K38</f>
        <v>116.63551653580986</v>
      </c>
      <c r="M40" t="s">
        <v>54</v>
      </c>
      <c r="O40">
        <f>O38+S38</f>
        <v>131.13222610735625</v>
      </c>
    </row>
    <row r="41" spans="5:19" x14ac:dyDescent="0.25">
      <c r="E41" t="s">
        <v>55</v>
      </c>
      <c r="H41">
        <f>O40-(H40+H24+R24)</f>
        <v>1.8105284262226462</v>
      </c>
    </row>
    <row r="43" spans="5:19" x14ac:dyDescent="0.25">
      <c r="F43" s="29" t="s">
        <v>65</v>
      </c>
      <c r="G43" s="30"/>
      <c r="H43" s="30"/>
      <c r="I43" s="30" t="s">
        <v>56</v>
      </c>
      <c r="J43" s="30" t="s">
        <v>57</v>
      </c>
      <c r="K43" s="30" t="s">
        <v>58</v>
      </c>
      <c r="L43" s="30" t="s">
        <v>59</v>
      </c>
    </row>
    <row r="44" spans="5:19" x14ac:dyDescent="0.25">
      <c r="F44" s="32" t="s">
        <v>60</v>
      </c>
      <c r="G44" s="32"/>
      <c r="H44" s="32"/>
      <c r="I44">
        <v>11.167637336800118</v>
      </c>
      <c r="J44" s="30">
        <v>1</v>
      </c>
      <c r="K44">
        <f>I44/J44</f>
        <v>11.167637336800118</v>
      </c>
      <c r="L44">
        <f>K44/K46</f>
        <v>1.5319707298071787</v>
      </c>
    </row>
    <row r="45" spans="5:19" x14ac:dyDescent="0.25">
      <c r="F45" s="32" t="s">
        <v>61</v>
      </c>
      <c r="G45" s="32"/>
      <c r="H45" s="32"/>
      <c r="I45">
        <v>1.5185438085236449</v>
      </c>
      <c r="J45" s="30">
        <v>1</v>
      </c>
      <c r="K45">
        <f t="shared" ref="K45:K48" si="23">I45/J45</f>
        <v>1.5185438085236449</v>
      </c>
      <c r="L45">
        <f>K45/K46</f>
        <v>0.20831305641724199</v>
      </c>
    </row>
    <row r="46" spans="5:19" x14ac:dyDescent="0.25">
      <c r="F46" s="32" t="s">
        <v>62</v>
      </c>
      <c r="G46" s="32"/>
      <c r="H46" s="32"/>
      <c r="I46">
        <v>116.63551653580986</v>
      </c>
      <c r="J46" s="30">
        <v>16</v>
      </c>
      <c r="K46">
        <f t="shared" si="23"/>
        <v>7.289719783488116</v>
      </c>
    </row>
    <row r="47" spans="5:19" x14ac:dyDescent="0.25">
      <c r="F47" s="30" t="s">
        <v>63</v>
      </c>
      <c r="G47" s="30"/>
      <c r="H47" s="30"/>
      <c r="I47">
        <v>1.8105284262226462</v>
      </c>
      <c r="J47" s="30">
        <v>1</v>
      </c>
      <c r="K47">
        <f t="shared" si="23"/>
        <v>1.8105284262226462</v>
      </c>
      <c r="L47">
        <f>K47/K46</f>
        <v>0.24836735567307527</v>
      </c>
    </row>
    <row r="48" spans="5:19" x14ac:dyDescent="0.25">
      <c r="F48" s="32" t="s">
        <v>64</v>
      </c>
      <c r="G48" s="32"/>
      <c r="H48" s="32"/>
      <c r="I48">
        <v>131.13222610735625</v>
      </c>
      <c r="J48" s="30">
        <v>19</v>
      </c>
      <c r="K48">
        <f t="shared" si="23"/>
        <v>6.9016961109134867</v>
      </c>
    </row>
  </sheetData>
  <mergeCells count="4">
    <mergeCell ref="F44:H44"/>
    <mergeCell ref="F45:H45"/>
    <mergeCell ref="F46:H46"/>
    <mergeCell ref="F48:H4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opLeftCell="A34" workbookViewId="0">
      <selection activeCell="F43" sqref="F43"/>
    </sheetView>
  </sheetViews>
  <sheetFormatPr defaultRowHeight="15" x14ac:dyDescent="0.25"/>
  <cols>
    <col min="6" max="6" width="13.28515625" customWidth="1"/>
  </cols>
  <sheetData>
    <row r="1" spans="1:23" x14ac:dyDescent="0.25">
      <c r="A1" s="29" t="s">
        <v>48</v>
      </c>
    </row>
    <row r="2" spans="1:23" x14ac:dyDescent="0.25">
      <c r="A2" s="26"/>
      <c r="B2" s="25" t="s">
        <v>8</v>
      </c>
      <c r="C2" s="25" t="s">
        <v>7</v>
      </c>
      <c r="D2" s="26"/>
      <c r="E2" s="26"/>
      <c r="F2" s="26"/>
      <c r="G2" s="26"/>
      <c r="H2" s="26"/>
      <c r="I2" s="26"/>
      <c r="J2" s="27" t="s">
        <v>6</v>
      </c>
      <c r="K2" s="31">
        <v>14.491881866765807</v>
      </c>
      <c r="L2" s="31">
        <v>14.808227835477842</v>
      </c>
      <c r="M2" s="26"/>
      <c r="N2" s="26" t="s">
        <v>42</v>
      </c>
      <c r="O2" t="s">
        <v>8</v>
      </c>
      <c r="P2" t="s">
        <v>7</v>
      </c>
    </row>
    <row r="3" spans="1:23" x14ac:dyDescent="0.25">
      <c r="A3" s="25" t="s">
        <v>5</v>
      </c>
      <c r="B3" s="25">
        <v>13.846948047552221</v>
      </c>
      <c r="C3" s="25">
        <v>15.25841979515244</v>
      </c>
      <c r="D3" s="26"/>
      <c r="E3" s="26"/>
      <c r="F3" s="26"/>
      <c r="G3" s="26"/>
      <c r="H3" s="26"/>
      <c r="I3" s="26"/>
      <c r="J3" s="26"/>
      <c r="K3" s="31">
        <v>10.319188643215483</v>
      </c>
      <c r="L3" s="31">
        <v>13.073729883852131</v>
      </c>
      <c r="M3" s="26"/>
      <c r="N3" s="3" t="s">
        <v>5</v>
      </c>
      <c r="O3">
        <f>AVERAGE(B3:B7)</f>
        <v>14.304883589498308</v>
      </c>
      <c r="P3">
        <f>AVERAGE(C3:C7)</f>
        <v>15.582567876456149</v>
      </c>
      <c r="Q3">
        <f>AVERAGE(O3:P3)</f>
        <v>14.943725732977228</v>
      </c>
    </row>
    <row r="4" spans="1:23" x14ac:dyDescent="0.25">
      <c r="A4" s="26"/>
      <c r="B4" s="25">
        <v>15.591215127502144</v>
      </c>
      <c r="C4" s="25">
        <v>14.96500451021595</v>
      </c>
      <c r="D4" s="26"/>
      <c r="E4" s="26"/>
      <c r="F4" s="26"/>
      <c r="G4" s="26"/>
      <c r="H4" s="26"/>
      <c r="I4" s="26"/>
      <c r="J4" s="26"/>
      <c r="K4" s="31">
        <v>13.846084255219369</v>
      </c>
      <c r="L4" s="31">
        <v>13.729858090954302</v>
      </c>
      <c r="M4" s="26"/>
      <c r="N4" s="27" t="s">
        <v>6</v>
      </c>
      <c r="O4">
        <f>AVERAGE(K2:K6)</f>
        <v>13.282988584124201</v>
      </c>
      <c r="P4">
        <f>AVERAGE(L2:L6)</f>
        <v>13.889070982128988</v>
      </c>
      <c r="Q4">
        <f t="shared" ref="Q4:Q5" si="0">AVERAGE(O4:P4)</f>
        <v>13.586029783126595</v>
      </c>
    </row>
    <row r="5" spans="1:23" x14ac:dyDescent="0.25">
      <c r="A5" s="26"/>
      <c r="B5" s="25">
        <v>13.413314679984202</v>
      </c>
      <c r="C5" s="25">
        <v>16.147590744671014</v>
      </c>
      <c r="D5" s="26"/>
      <c r="E5" s="26"/>
      <c r="F5" s="26"/>
      <c r="G5" s="26"/>
      <c r="H5" s="26"/>
      <c r="I5" s="26"/>
      <c r="J5" s="26"/>
      <c r="K5" s="31">
        <v>13.073149682922486</v>
      </c>
      <c r="L5" s="31">
        <v>13.374703154180009</v>
      </c>
      <c r="M5" s="26"/>
      <c r="N5" s="28" t="s">
        <v>45</v>
      </c>
      <c r="O5" s="26">
        <f>AVERAGE(O3:O4)</f>
        <v>13.793936086811254</v>
      </c>
      <c r="P5" s="26">
        <f>AVERAGE(P3:P4)</f>
        <v>14.735819429292569</v>
      </c>
      <c r="Q5">
        <f t="shared" si="0"/>
        <v>14.264877758051911</v>
      </c>
    </row>
    <row r="6" spans="1:23" x14ac:dyDescent="0.25">
      <c r="A6" s="26"/>
      <c r="B6" s="25">
        <v>14.359853512746838</v>
      </c>
      <c r="C6" s="25">
        <v>17.197937356207429</v>
      </c>
      <c r="D6" s="26"/>
      <c r="E6" s="26"/>
      <c r="F6" s="26"/>
      <c r="G6" s="26"/>
      <c r="H6" s="26"/>
      <c r="I6" s="26"/>
      <c r="J6" s="26"/>
      <c r="K6" s="31">
        <v>14.684638472497863</v>
      </c>
      <c r="L6" s="31">
        <v>14.458835946180647</v>
      </c>
      <c r="M6" s="26"/>
      <c r="N6" s="26"/>
      <c r="O6" s="26"/>
      <c r="P6" s="26"/>
    </row>
    <row r="7" spans="1:23" x14ac:dyDescent="0.25">
      <c r="A7" s="26"/>
      <c r="B7" s="25">
        <v>14.313086579706145</v>
      </c>
      <c r="C7" s="25">
        <v>14.34388697603392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</row>
    <row r="8" spans="1:23" x14ac:dyDescent="0.25"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23" x14ac:dyDescent="0.25">
      <c r="B9" s="26" t="s">
        <v>42</v>
      </c>
      <c r="C9" s="26"/>
      <c r="D9" s="26"/>
      <c r="E9" s="26"/>
      <c r="F9" s="26"/>
      <c r="G9" s="26"/>
      <c r="H9" s="26"/>
      <c r="I9" s="26"/>
      <c r="J9" s="26" t="s">
        <v>44</v>
      </c>
      <c r="K9" s="26"/>
      <c r="L9" s="26"/>
      <c r="M9" s="26"/>
      <c r="N9" s="26"/>
      <c r="O9" s="26"/>
      <c r="P9" s="26"/>
    </row>
    <row r="10" spans="1:23" x14ac:dyDescent="0.25">
      <c r="B10" t="s">
        <v>8</v>
      </c>
      <c r="C10">
        <f>AVERAGE(B3:B7)</f>
        <v>14.304883589498308</v>
      </c>
      <c r="J10" t="s">
        <v>8</v>
      </c>
    </row>
    <row r="11" spans="1:23" x14ac:dyDescent="0.25">
      <c r="B11" t="s">
        <v>43</v>
      </c>
      <c r="C11">
        <f>AVERAGE(B4:B8)</f>
        <v>14.419367474984833</v>
      </c>
      <c r="E11" s="29" t="s">
        <v>47</v>
      </c>
      <c r="J11" t="s">
        <v>7</v>
      </c>
      <c r="N11" s="29" t="s">
        <v>49</v>
      </c>
    </row>
    <row r="13" spans="1:23" x14ac:dyDescent="0.25">
      <c r="E13" s="25">
        <v>13.846948047552221</v>
      </c>
      <c r="F13">
        <f>$Q$3</f>
        <v>14.943725732977228</v>
      </c>
      <c r="G13">
        <f>$Q$5</f>
        <v>14.264877758051911</v>
      </c>
      <c r="H13">
        <f>(F13-G13)^2</f>
        <v>0.46083457306020337</v>
      </c>
      <c r="J13" s="31">
        <v>14.491881866765807</v>
      </c>
      <c r="K13">
        <f>$Q$4</f>
        <v>13.586029783126595</v>
      </c>
      <c r="L13">
        <f>$Q$5</f>
        <v>14.264877758051911</v>
      </c>
      <c r="M13">
        <f>(K13-L13)^2</f>
        <v>0.46083457306020337</v>
      </c>
      <c r="O13" s="25">
        <v>13.846948047552221</v>
      </c>
      <c r="P13">
        <f>$O$5</f>
        <v>13.793936086811254</v>
      </c>
      <c r="Q13">
        <f>$Q$5</f>
        <v>14.264877758051911</v>
      </c>
      <c r="R13">
        <f>(P13-Q13)^2</f>
        <v>0.22178605771094359</v>
      </c>
      <c r="T13" s="31">
        <v>14.491881866765807</v>
      </c>
      <c r="U13">
        <f>$P$5</f>
        <v>14.735819429292569</v>
      </c>
      <c r="V13">
        <f>$Q$5</f>
        <v>14.264877758051911</v>
      </c>
      <c r="W13">
        <f>(U13-V13)^2</f>
        <v>0.22178605771094359</v>
      </c>
    </row>
    <row r="14" spans="1:23" x14ac:dyDescent="0.25">
      <c r="E14" s="25">
        <v>15.591215127502144</v>
      </c>
      <c r="F14">
        <f t="shared" ref="F14:F22" si="1">$Q$3</f>
        <v>14.943725732977228</v>
      </c>
      <c r="G14">
        <f t="shared" ref="G14:G22" si="2">$Q$5</f>
        <v>14.264877758051911</v>
      </c>
      <c r="H14">
        <f t="shared" ref="H14:H22" si="3">(F14-G14)^2</f>
        <v>0.46083457306020337</v>
      </c>
      <c r="J14" s="31">
        <v>10.319188643215483</v>
      </c>
      <c r="K14">
        <f t="shared" ref="K14:K22" si="4">$Q$4</f>
        <v>13.586029783126595</v>
      </c>
      <c r="L14">
        <f t="shared" ref="L14:L22" si="5">$Q$5</f>
        <v>14.264877758051911</v>
      </c>
      <c r="M14">
        <f t="shared" ref="M14:M22" si="6">(K14-L14)^2</f>
        <v>0.46083457306020337</v>
      </c>
      <c r="O14" s="25">
        <v>15.591215127502144</v>
      </c>
      <c r="P14">
        <f t="shared" ref="P14:P22" si="7">$O$5</f>
        <v>13.793936086811254</v>
      </c>
      <c r="Q14">
        <f t="shared" ref="Q14:Q22" si="8">$Q$5</f>
        <v>14.264877758051911</v>
      </c>
      <c r="R14">
        <f t="shared" ref="R14:R22" si="9">(P14-Q14)^2</f>
        <v>0.22178605771094359</v>
      </c>
      <c r="T14" s="31">
        <v>10.319188643215483</v>
      </c>
      <c r="U14">
        <f t="shared" ref="U14:U22" si="10">$P$5</f>
        <v>14.735819429292569</v>
      </c>
      <c r="V14">
        <f t="shared" ref="V14:V22" si="11">$Q$5</f>
        <v>14.264877758051911</v>
      </c>
      <c r="W14">
        <f t="shared" ref="W14:W22" si="12">(U14-V14)^2</f>
        <v>0.22178605771094359</v>
      </c>
    </row>
    <row r="15" spans="1:23" x14ac:dyDescent="0.25">
      <c r="E15" s="25">
        <v>13.413314679984202</v>
      </c>
      <c r="F15">
        <f t="shared" si="1"/>
        <v>14.943725732977228</v>
      </c>
      <c r="G15">
        <f t="shared" si="2"/>
        <v>14.264877758051911</v>
      </c>
      <c r="H15">
        <f t="shared" si="3"/>
        <v>0.46083457306020337</v>
      </c>
      <c r="J15" s="31">
        <v>13.846084255219369</v>
      </c>
      <c r="K15">
        <f t="shared" si="4"/>
        <v>13.586029783126595</v>
      </c>
      <c r="L15">
        <f t="shared" si="5"/>
        <v>14.264877758051911</v>
      </c>
      <c r="M15">
        <f t="shared" si="6"/>
        <v>0.46083457306020337</v>
      </c>
      <c r="O15" s="25">
        <v>13.413314679984202</v>
      </c>
      <c r="P15">
        <f t="shared" si="7"/>
        <v>13.793936086811254</v>
      </c>
      <c r="Q15">
        <f t="shared" si="8"/>
        <v>14.264877758051911</v>
      </c>
      <c r="R15">
        <f t="shared" si="9"/>
        <v>0.22178605771094359</v>
      </c>
      <c r="T15" s="31">
        <v>13.846084255219369</v>
      </c>
      <c r="U15">
        <f t="shared" si="10"/>
        <v>14.735819429292569</v>
      </c>
      <c r="V15">
        <f t="shared" si="11"/>
        <v>14.264877758051911</v>
      </c>
      <c r="W15">
        <f t="shared" si="12"/>
        <v>0.22178605771094359</v>
      </c>
    </row>
    <row r="16" spans="1:23" x14ac:dyDescent="0.25">
      <c r="E16" s="25">
        <v>14.359853512746838</v>
      </c>
      <c r="F16">
        <f t="shared" si="1"/>
        <v>14.943725732977228</v>
      </c>
      <c r="G16">
        <f t="shared" si="2"/>
        <v>14.264877758051911</v>
      </c>
      <c r="H16">
        <f t="shared" si="3"/>
        <v>0.46083457306020337</v>
      </c>
      <c r="J16" s="31">
        <v>13.073149682922486</v>
      </c>
      <c r="K16">
        <f t="shared" si="4"/>
        <v>13.586029783126595</v>
      </c>
      <c r="L16">
        <f t="shared" si="5"/>
        <v>14.264877758051911</v>
      </c>
      <c r="M16">
        <f t="shared" si="6"/>
        <v>0.46083457306020337</v>
      </c>
      <c r="O16" s="25">
        <v>14.359853512746838</v>
      </c>
      <c r="P16">
        <f t="shared" si="7"/>
        <v>13.793936086811254</v>
      </c>
      <c r="Q16">
        <f t="shared" si="8"/>
        <v>14.264877758051911</v>
      </c>
      <c r="R16">
        <f t="shared" si="9"/>
        <v>0.22178605771094359</v>
      </c>
      <c r="T16" s="31">
        <v>13.073149682922486</v>
      </c>
      <c r="U16">
        <f t="shared" si="10"/>
        <v>14.735819429292569</v>
      </c>
      <c r="V16">
        <f t="shared" si="11"/>
        <v>14.264877758051911</v>
      </c>
      <c r="W16">
        <f t="shared" si="12"/>
        <v>0.22178605771094359</v>
      </c>
    </row>
    <row r="17" spans="5:23" x14ac:dyDescent="0.25">
      <c r="E17" s="25">
        <v>14.313086579706145</v>
      </c>
      <c r="F17">
        <f t="shared" si="1"/>
        <v>14.943725732977228</v>
      </c>
      <c r="G17">
        <f t="shared" si="2"/>
        <v>14.264877758051911</v>
      </c>
      <c r="H17">
        <f t="shared" si="3"/>
        <v>0.46083457306020337</v>
      </c>
      <c r="J17" s="31">
        <v>14.684638472497863</v>
      </c>
      <c r="K17">
        <f t="shared" si="4"/>
        <v>13.586029783126595</v>
      </c>
      <c r="L17">
        <f t="shared" si="5"/>
        <v>14.264877758051911</v>
      </c>
      <c r="M17">
        <f t="shared" si="6"/>
        <v>0.46083457306020337</v>
      </c>
      <c r="O17" s="25">
        <v>14.313086579706145</v>
      </c>
      <c r="P17">
        <f t="shared" si="7"/>
        <v>13.793936086811254</v>
      </c>
      <c r="Q17">
        <f t="shared" si="8"/>
        <v>14.264877758051911</v>
      </c>
      <c r="R17">
        <f t="shared" si="9"/>
        <v>0.22178605771094359</v>
      </c>
      <c r="T17" s="31">
        <v>14.684638472497863</v>
      </c>
      <c r="U17">
        <f t="shared" si="10"/>
        <v>14.735819429292569</v>
      </c>
      <c r="V17">
        <f t="shared" si="11"/>
        <v>14.264877758051911</v>
      </c>
      <c r="W17">
        <f t="shared" si="12"/>
        <v>0.22178605771094359</v>
      </c>
    </row>
    <row r="18" spans="5:23" x14ac:dyDescent="0.25">
      <c r="E18" s="25">
        <v>15.25841979515244</v>
      </c>
      <c r="F18">
        <f t="shared" si="1"/>
        <v>14.943725732977228</v>
      </c>
      <c r="G18">
        <f t="shared" si="2"/>
        <v>14.264877758051911</v>
      </c>
      <c r="H18">
        <f t="shared" si="3"/>
        <v>0.46083457306020337</v>
      </c>
      <c r="J18" s="31">
        <v>14.808227835477842</v>
      </c>
      <c r="K18">
        <f t="shared" si="4"/>
        <v>13.586029783126595</v>
      </c>
      <c r="L18">
        <f t="shared" si="5"/>
        <v>14.264877758051911</v>
      </c>
      <c r="M18">
        <f t="shared" si="6"/>
        <v>0.46083457306020337</v>
      </c>
      <c r="O18" s="25">
        <v>15.25841979515244</v>
      </c>
      <c r="P18">
        <f t="shared" si="7"/>
        <v>13.793936086811254</v>
      </c>
      <c r="Q18">
        <f t="shared" si="8"/>
        <v>14.264877758051911</v>
      </c>
      <c r="R18">
        <f t="shared" si="9"/>
        <v>0.22178605771094359</v>
      </c>
      <c r="T18" s="31">
        <v>14.808227835477842</v>
      </c>
      <c r="U18">
        <f t="shared" si="10"/>
        <v>14.735819429292569</v>
      </c>
      <c r="V18">
        <f t="shared" si="11"/>
        <v>14.264877758051911</v>
      </c>
      <c r="W18">
        <f t="shared" si="12"/>
        <v>0.22178605771094359</v>
      </c>
    </row>
    <row r="19" spans="5:23" x14ac:dyDescent="0.25">
      <c r="E19" s="25">
        <v>14.96500451021595</v>
      </c>
      <c r="F19">
        <f t="shared" si="1"/>
        <v>14.943725732977228</v>
      </c>
      <c r="G19">
        <f t="shared" si="2"/>
        <v>14.264877758051911</v>
      </c>
      <c r="H19">
        <f t="shared" si="3"/>
        <v>0.46083457306020337</v>
      </c>
      <c r="J19" s="31">
        <v>13.073729883852131</v>
      </c>
      <c r="K19">
        <f t="shared" si="4"/>
        <v>13.586029783126595</v>
      </c>
      <c r="L19">
        <f t="shared" si="5"/>
        <v>14.264877758051911</v>
      </c>
      <c r="M19">
        <f t="shared" si="6"/>
        <v>0.46083457306020337</v>
      </c>
      <c r="O19" s="25">
        <v>14.96500451021595</v>
      </c>
      <c r="P19">
        <f t="shared" si="7"/>
        <v>13.793936086811254</v>
      </c>
      <c r="Q19">
        <f t="shared" si="8"/>
        <v>14.264877758051911</v>
      </c>
      <c r="R19">
        <f t="shared" si="9"/>
        <v>0.22178605771094359</v>
      </c>
      <c r="T19" s="31">
        <v>13.073729883852131</v>
      </c>
      <c r="U19">
        <f t="shared" si="10"/>
        <v>14.735819429292569</v>
      </c>
      <c r="V19">
        <f t="shared" si="11"/>
        <v>14.264877758051911</v>
      </c>
      <c r="W19">
        <f t="shared" si="12"/>
        <v>0.22178605771094359</v>
      </c>
    </row>
    <row r="20" spans="5:23" x14ac:dyDescent="0.25">
      <c r="E20" s="25">
        <v>16.147590744671014</v>
      </c>
      <c r="F20">
        <f t="shared" si="1"/>
        <v>14.943725732977228</v>
      </c>
      <c r="G20">
        <f t="shared" si="2"/>
        <v>14.264877758051911</v>
      </c>
      <c r="H20">
        <f t="shared" si="3"/>
        <v>0.46083457306020337</v>
      </c>
      <c r="J20" s="31">
        <v>13.729858090954302</v>
      </c>
      <c r="K20">
        <f t="shared" si="4"/>
        <v>13.586029783126595</v>
      </c>
      <c r="L20">
        <f t="shared" si="5"/>
        <v>14.264877758051911</v>
      </c>
      <c r="M20">
        <f t="shared" si="6"/>
        <v>0.46083457306020337</v>
      </c>
      <c r="O20" s="25">
        <v>16.147590744671014</v>
      </c>
      <c r="P20">
        <f t="shared" si="7"/>
        <v>13.793936086811254</v>
      </c>
      <c r="Q20">
        <f t="shared" si="8"/>
        <v>14.264877758051911</v>
      </c>
      <c r="R20">
        <f t="shared" si="9"/>
        <v>0.22178605771094359</v>
      </c>
      <c r="T20" s="31">
        <v>13.729858090954302</v>
      </c>
      <c r="U20">
        <f t="shared" si="10"/>
        <v>14.735819429292569</v>
      </c>
      <c r="V20">
        <f t="shared" si="11"/>
        <v>14.264877758051911</v>
      </c>
      <c r="W20">
        <f t="shared" si="12"/>
        <v>0.22178605771094359</v>
      </c>
    </row>
    <row r="21" spans="5:23" x14ac:dyDescent="0.25">
      <c r="E21" s="25">
        <v>17.197937356207429</v>
      </c>
      <c r="F21">
        <f t="shared" si="1"/>
        <v>14.943725732977228</v>
      </c>
      <c r="G21">
        <f t="shared" si="2"/>
        <v>14.264877758051911</v>
      </c>
      <c r="H21">
        <f t="shared" si="3"/>
        <v>0.46083457306020337</v>
      </c>
      <c r="J21" s="31">
        <v>13.374703154180009</v>
      </c>
      <c r="K21">
        <f t="shared" si="4"/>
        <v>13.586029783126595</v>
      </c>
      <c r="L21">
        <f t="shared" si="5"/>
        <v>14.264877758051911</v>
      </c>
      <c r="M21">
        <f t="shared" si="6"/>
        <v>0.46083457306020337</v>
      </c>
      <c r="O21" s="25">
        <v>17.197937356207429</v>
      </c>
      <c r="P21">
        <f t="shared" si="7"/>
        <v>13.793936086811254</v>
      </c>
      <c r="Q21">
        <f t="shared" si="8"/>
        <v>14.264877758051911</v>
      </c>
      <c r="R21">
        <f t="shared" si="9"/>
        <v>0.22178605771094359</v>
      </c>
      <c r="T21" s="31">
        <v>13.374703154180009</v>
      </c>
      <c r="U21">
        <f t="shared" si="10"/>
        <v>14.735819429292569</v>
      </c>
      <c r="V21">
        <f t="shared" si="11"/>
        <v>14.264877758051911</v>
      </c>
      <c r="W21">
        <f t="shared" si="12"/>
        <v>0.22178605771094359</v>
      </c>
    </row>
    <row r="22" spans="5:23" x14ac:dyDescent="0.25">
      <c r="E22" s="25">
        <v>14.34388697603392</v>
      </c>
      <c r="F22">
        <f t="shared" si="1"/>
        <v>14.943725732977228</v>
      </c>
      <c r="G22">
        <f t="shared" si="2"/>
        <v>14.264877758051911</v>
      </c>
      <c r="H22">
        <f t="shared" si="3"/>
        <v>0.46083457306020337</v>
      </c>
      <c r="J22" s="31">
        <v>14.458835946180647</v>
      </c>
      <c r="K22">
        <f t="shared" si="4"/>
        <v>13.586029783126595</v>
      </c>
      <c r="L22">
        <f t="shared" si="5"/>
        <v>14.264877758051911</v>
      </c>
      <c r="M22">
        <f t="shared" si="6"/>
        <v>0.46083457306020337</v>
      </c>
      <c r="O22" s="25">
        <v>14.34388697603392</v>
      </c>
      <c r="P22">
        <f t="shared" si="7"/>
        <v>13.793936086811254</v>
      </c>
      <c r="Q22">
        <f t="shared" si="8"/>
        <v>14.264877758051911</v>
      </c>
      <c r="R22">
        <f t="shared" si="9"/>
        <v>0.22178605771094359</v>
      </c>
      <c r="T22" s="31">
        <v>14.458835946180647</v>
      </c>
      <c r="U22">
        <f t="shared" si="10"/>
        <v>14.735819429292569</v>
      </c>
      <c r="V22">
        <f t="shared" si="11"/>
        <v>14.264877758051911</v>
      </c>
      <c r="W22">
        <f t="shared" si="12"/>
        <v>0.22178605771094359</v>
      </c>
    </row>
    <row r="23" spans="5:23" x14ac:dyDescent="0.25">
      <c r="H23">
        <f>SUM(H13:H22)</f>
        <v>4.6083457306020339</v>
      </c>
      <c r="M23">
        <f>SUM(M13:M22)</f>
        <v>4.6083457306020339</v>
      </c>
      <c r="R23">
        <f>SUM(R13:R22)</f>
        <v>2.2178605771094357</v>
      </c>
      <c r="W23">
        <f>SUM(W13:W22)</f>
        <v>2.2178605771094357</v>
      </c>
    </row>
    <row r="24" spans="5:23" x14ac:dyDescent="0.25">
      <c r="E24" t="s">
        <v>46</v>
      </c>
      <c r="H24">
        <f>H23+M23</f>
        <v>9.2166914612040678</v>
      </c>
      <c r="O24" t="s">
        <v>50</v>
      </c>
      <c r="R24">
        <f>R23+W23</f>
        <v>4.4357211542188715</v>
      </c>
    </row>
    <row r="26" spans="5:23" x14ac:dyDescent="0.25">
      <c r="E26" s="29" t="s">
        <v>51</v>
      </c>
      <c r="M26" s="29" t="s">
        <v>53</v>
      </c>
    </row>
    <row r="28" spans="5:23" x14ac:dyDescent="0.25">
      <c r="E28" s="25">
        <v>13.846948047552221</v>
      </c>
      <c r="F28">
        <f>$O$3</f>
        <v>14.304883589498308</v>
      </c>
      <c r="G28">
        <f>(E28-F28)^2</f>
        <v>0.2097049605774565</v>
      </c>
      <c r="I28" s="31">
        <v>14.491881866765807</v>
      </c>
      <c r="J28">
        <f>$O$4</f>
        <v>13.282988584124201</v>
      </c>
      <c r="K28">
        <f>(I28-J28)^2</f>
        <v>1.4614229688159976</v>
      </c>
      <c r="M28" s="25">
        <v>13.846948047552221</v>
      </c>
      <c r="N28">
        <f>$Q$5</f>
        <v>14.264877758051911</v>
      </c>
      <c r="O28">
        <f>(M28-N28)^2</f>
        <v>0.17466524291835486</v>
      </c>
      <c r="Q28" s="31">
        <v>14.491881866765807</v>
      </c>
      <c r="R28">
        <f>$Q$5</f>
        <v>14.264877758051911</v>
      </c>
      <c r="S28">
        <f>(Q28-R28)^2</f>
        <v>5.1530865372990155E-2</v>
      </c>
    </row>
    <row r="29" spans="5:23" x14ac:dyDescent="0.25">
      <c r="E29" s="25">
        <v>15.591215127502144</v>
      </c>
      <c r="F29">
        <f t="shared" ref="F29:F32" si="13">$O$3</f>
        <v>14.304883589498308</v>
      </c>
      <c r="G29">
        <f t="shared" ref="G29:G37" si="14">(E29-F29)^2</f>
        <v>1.6546488256633136</v>
      </c>
      <c r="I29" s="31">
        <v>10.319188643215483</v>
      </c>
      <c r="J29">
        <f t="shared" ref="J29:J32" si="15">$O$4</f>
        <v>13.282988584124201</v>
      </c>
      <c r="K29">
        <f t="shared" ref="K29:K37" si="16">(I29-J29)^2</f>
        <v>8.78411008973052</v>
      </c>
      <c r="M29" s="25">
        <v>15.591215127502144</v>
      </c>
      <c r="N29">
        <f t="shared" ref="N29:N37" si="17">$Q$5</f>
        <v>14.264877758051911</v>
      </c>
      <c r="O29">
        <f t="shared" ref="O29:O37" si="18">(M29-N29)^2</f>
        <v>1.7591708176001633</v>
      </c>
      <c r="Q29" s="31">
        <v>10.319188643215483</v>
      </c>
      <c r="R29">
        <f t="shared" ref="R29:R37" si="19">$Q$5</f>
        <v>14.264877758051911</v>
      </c>
      <c r="S29">
        <f t="shared" ref="S29:S37" si="20">(Q29-R29)^2</f>
        <v>15.568462590938676</v>
      </c>
    </row>
    <row r="30" spans="5:23" x14ac:dyDescent="0.25">
      <c r="E30" s="25">
        <v>13.413314679984202</v>
      </c>
      <c r="F30">
        <f t="shared" si="13"/>
        <v>14.304883589498308</v>
      </c>
      <c r="G30">
        <f t="shared" si="14"/>
        <v>0.79489512041217247</v>
      </c>
      <c r="I30" s="31">
        <v>13.846084255219369</v>
      </c>
      <c r="J30">
        <f t="shared" si="15"/>
        <v>13.282988584124201</v>
      </c>
      <c r="K30">
        <f t="shared" si="16"/>
        <v>0.31707673480611714</v>
      </c>
      <c r="M30" s="25">
        <v>13.413314679984202</v>
      </c>
      <c r="N30">
        <f t="shared" si="17"/>
        <v>14.264877758051911</v>
      </c>
      <c r="O30">
        <f t="shared" si="18"/>
        <v>0.72515967592815145</v>
      </c>
      <c r="Q30" s="31">
        <v>13.846084255219369</v>
      </c>
      <c r="R30">
        <f t="shared" si="19"/>
        <v>14.264877758051911</v>
      </c>
      <c r="S30">
        <f t="shared" si="20"/>
        <v>0.17538799801475094</v>
      </c>
    </row>
    <row r="31" spans="5:23" x14ac:dyDescent="0.25">
      <c r="E31" s="25">
        <v>14.359853512746838</v>
      </c>
      <c r="F31">
        <f t="shared" si="13"/>
        <v>14.304883589498308</v>
      </c>
      <c r="G31">
        <f t="shared" si="14"/>
        <v>3.0216924619492673E-3</v>
      </c>
      <c r="I31" s="31">
        <v>13.073149682922486</v>
      </c>
      <c r="J31">
        <f t="shared" si="15"/>
        <v>13.282988584124201</v>
      </c>
      <c r="K31">
        <f t="shared" si="16"/>
        <v>4.4032364457543292E-2</v>
      </c>
      <c r="M31" s="25">
        <v>14.359853512746838</v>
      </c>
      <c r="N31">
        <f t="shared" si="17"/>
        <v>14.264877758051911</v>
      </c>
      <c r="O31">
        <f t="shared" si="18"/>
        <v>9.0203939798709117E-3</v>
      </c>
      <c r="Q31" s="31">
        <v>13.073149682922486</v>
      </c>
      <c r="R31">
        <f t="shared" si="19"/>
        <v>14.264877758051911</v>
      </c>
      <c r="S31">
        <f t="shared" si="20"/>
        <v>1.420215805051686</v>
      </c>
    </row>
    <row r="32" spans="5:23" x14ac:dyDescent="0.25">
      <c r="E32" s="25">
        <v>14.313086579706145</v>
      </c>
      <c r="F32">
        <f t="shared" si="13"/>
        <v>14.304883589498308</v>
      </c>
      <c r="G32">
        <f t="shared" si="14"/>
        <v>6.7289048349860451E-5</v>
      </c>
      <c r="I32" s="31">
        <v>14.684638472497863</v>
      </c>
      <c r="J32">
        <f t="shared" si="15"/>
        <v>13.282988584124201</v>
      </c>
      <c r="K32">
        <f t="shared" si="16"/>
        <v>1.9646224095778981</v>
      </c>
      <c r="M32" s="25">
        <v>14.313086579706145</v>
      </c>
      <c r="N32">
        <f t="shared" si="17"/>
        <v>14.264877758051911</v>
      </c>
      <c r="O32">
        <f t="shared" si="18"/>
        <v>2.3240904852896782E-3</v>
      </c>
      <c r="Q32" s="31">
        <v>14.684638472497863</v>
      </c>
      <c r="R32">
        <f t="shared" si="19"/>
        <v>14.264877758051911</v>
      </c>
      <c r="S32">
        <f t="shared" si="20"/>
        <v>0.17619905739217556</v>
      </c>
    </row>
    <row r="33" spans="5:19" x14ac:dyDescent="0.25">
      <c r="E33" s="25">
        <v>15.25841979515244</v>
      </c>
      <c r="F33">
        <f>$P$3</f>
        <v>15.582567876456149</v>
      </c>
      <c r="G33">
        <f t="shared" si="14"/>
        <v>0.10507197861287636</v>
      </c>
      <c r="I33" s="31">
        <v>14.808227835477842</v>
      </c>
      <c r="J33">
        <f>$P$4</f>
        <v>13.889070982128988</v>
      </c>
      <c r="K33">
        <f t="shared" si="16"/>
        <v>0.84484932105816646</v>
      </c>
      <c r="M33" s="25">
        <v>15.25841979515244</v>
      </c>
      <c r="N33">
        <f t="shared" si="17"/>
        <v>14.264877758051911</v>
      </c>
      <c r="O33">
        <f t="shared" si="18"/>
        <v>0.9871257794858681</v>
      </c>
      <c r="Q33" s="31">
        <v>14.808227835477842</v>
      </c>
      <c r="R33">
        <f t="shared" si="19"/>
        <v>14.264877758051911</v>
      </c>
      <c r="S33">
        <f t="shared" si="20"/>
        <v>0.29522930663876495</v>
      </c>
    </row>
    <row r="34" spans="5:19" x14ac:dyDescent="0.25">
      <c r="E34" s="25">
        <v>14.96500451021595</v>
      </c>
      <c r="F34">
        <f t="shared" ref="F34:F37" si="21">$P$3</f>
        <v>15.582567876456149</v>
      </c>
      <c r="G34">
        <f t="shared" si="14"/>
        <v>0.38138451132192691</v>
      </c>
      <c r="I34" s="31">
        <v>13.073729883852131</v>
      </c>
      <c r="J34">
        <f t="shared" ref="J34:J37" si="22">$P$4</f>
        <v>13.889070982128988</v>
      </c>
      <c r="K34">
        <f t="shared" si="16"/>
        <v>0.66478110653931133</v>
      </c>
      <c r="M34" s="25">
        <v>14.96500451021595</v>
      </c>
      <c r="N34">
        <f t="shared" si="17"/>
        <v>14.264877758051911</v>
      </c>
      <c r="O34">
        <f t="shared" si="18"/>
        <v>0.49017746909576515</v>
      </c>
      <c r="Q34" s="31">
        <v>13.073729883852131</v>
      </c>
      <c r="R34">
        <f t="shared" si="19"/>
        <v>14.264877758051911</v>
      </c>
      <c r="S34">
        <f t="shared" si="20"/>
        <v>1.4188332582106551</v>
      </c>
    </row>
    <row r="35" spans="5:19" x14ac:dyDescent="0.25">
      <c r="E35" s="25">
        <v>16.147590744671014</v>
      </c>
      <c r="F35">
        <f t="shared" si="21"/>
        <v>15.582567876456149</v>
      </c>
      <c r="G35">
        <f t="shared" si="14"/>
        <v>0.31925084160575196</v>
      </c>
      <c r="I35" s="31">
        <v>13.729858090954302</v>
      </c>
      <c r="J35">
        <f t="shared" si="22"/>
        <v>13.889070982128988</v>
      </c>
      <c r="K35">
        <f t="shared" si="16"/>
        <v>2.5348744716202465E-2</v>
      </c>
      <c r="M35" s="25">
        <v>16.147590744671014</v>
      </c>
      <c r="N35">
        <f t="shared" si="17"/>
        <v>14.264877758051911</v>
      </c>
      <c r="O35">
        <f t="shared" si="18"/>
        <v>3.544608189984221</v>
      </c>
      <c r="Q35" s="31">
        <v>13.729858090954302</v>
      </c>
      <c r="R35">
        <f t="shared" si="19"/>
        <v>14.264877758051911</v>
      </c>
      <c r="S35">
        <f t="shared" si="20"/>
        <v>0.28624604418123667</v>
      </c>
    </row>
    <row r="36" spans="5:19" x14ac:dyDescent="0.25">
      <c r="E36" s="25">
        <v>17.197937356207429</v>
      </c>
      <c r="F36">
        <f t="shared" si="21"/>
        <v>15.582567876456149</v>
      </c>
      <c r="G36">
        <f t="shared" si="14"/>
        <v>2.6094185561119208</v>
      </c>
      <c r="I36" s="31">
        <v>13.374703154180009</v>
      </c>
      <c r="J36">
        <f t="shared" si="22"/>
        <v>13.889070982128988</v>
      </c>
      <c r="K36">
        <f t="shared" si="16"/>
        <v>0.26457426242895016</v>
      </c>
      <c r="M36" s="25">
        <v>17.197937356207429</v>
      </c>
      <c r="N36">
        <f t="shared" si="17"/>
        <v>14.264877758051911</v>
      </c>
      <c r="O36">
        <f t="shared" si="18"/>
        <v>8.6028386063322095</v>
      </c>
      <c r="Q36" s="31">
        <v>13.374703154180009</v>
      </c>
      <c r="R36">
        <f t="shared" si="19"/>
        <v>14.264877758051911</v>
      </c>
      <c r="S36">
        <f t="shared" si="20"/>
        <v>0.79241082537849739</v>
      </c>
    </row>
    <row r="37" spans="5:19" x14ac:dyDescent="0.25">
      <c r="E37" s="25">
        <v>14.34388697603392</v>
      </c>
      <c r="F37">
        <f t="shared" si="21"/>
        <v>15.582567876456149</v>
      </c>
      <c r="G37">
        <f t="shared" si="14"/>
        <v>1.5343303730708258</v>
      </c>
      <c r="I37" s="31">
        <v>14.458835946180647</v>
      </c>
      <c r="J37">
        <f t="shared" si="22"/>
        <v>13.889070982128988</v>
      </c>
      <c r="K37">
        <f t="shared" si="16"/>
        <v>0.32463211426078842</v>
      </c>
      <c r="M37" s="25">
        <v>14.34388697603392</v>
      </c>
      <c r="N37">
        <f t="shared" si="17"/>
        <v>14.264877758051911</v>
      </c>
      <c r="O37">
        <f t="shared" si="18"/>
        <v>6.242456526128543E-3</v>
      </c>
      <c r="Q37" s="31">
        <v>14.458835946180647</v>
      </c>
      <c r="R37">
        <f t="shared" si="19"/>
        <v>14.264877758051911</v>
      </c>
      <c r="S37">
        <f t="shared" si="20"/>
        <v>3.7619778742182149E-2</v>
      </c>
    </row>
    <row r="38" spans="5:19" x14ac:dyDescent="0.25">
      <c r="G38">
        <f>SUM(G28:G37)</f>
        <v>7.6117941488865428</v>
      </c>
      <c r="K38">
        <f>SUM(K28:K37)</f>
        <v>14.695450116391493</v>
      </c>
      <c r="O38">
        <f>SUM(O28:O37)</f>
        <v>16.301332722336021</v>
      </c>
      <c r="S38">
        <f>SUM(S28:S37)</f>
        <v>20.222135529921612</v>
      </c>
    </row>
    <row r="40" spans="5:19" x14ac:dyDescent="0.25">
      <c r="E40" t="s">
        <v>52</v>
      </c>
      <c r="H40">
        <f>G38+K38</f>
        <v>22.307244265278037</v>
      </c>
      <c r="M40" t="s">
        <v>54</v>
      </c>
      <c r="O40">
        <f>O38+S38</f>
        <v>36.523468252257629</v>
      </c>
    </row>
    <row r="41" spans="5:19" x14ac:dyDescent="0.25">
      <c r="E41" t="s">
        <v>55</v>
      </c>
      <c r="H41">
        <f>O40-(H40+H24+R24)</f>
        <v>0.56381137155665328</v>
      </c>
    </row>
    <row r="43" spans="5:19" x14ac:dyDescent="0.25">
      <c r="F43" s="29" t="s">
        <v>65</v>
      </c>
      <c r="G43" s="30"/>
      <c r="H43" s="30"/>
      <c r="I43" s="30" t="s">
        <v>56</v>
      </c>
      <c r="J43" s="30" t="s">
        <v>57</v>
      </c>
      <c r="K43" s="30" t="s">
        <v>58</v>
      </c>
      <c r="L43" s="30" t="s">
        <v>59</v>
      </c>
    </row>
    <row r="44" spans="5:19" x14ac:dyDescent="0.25">
      <c r="F44" s="32" t="s">
        <v>60</v>
      </c>
      <c r="G44" s="32"/>
      <c r="H44" s="32"/>
      <c r="I44">
        <f>H24</f>
        <v>9.2166914612040678</v>
      </c>
      <c r="J44" s="30">
        <v>1</v>
      </c>
      <c r="K44">
        <f>I44/J44</f>
        <v>9.2166914612040678</v>
      </c>
      <c r="L44">
        <f>K44/K46</f>
        <v>6.6107252704809643</v>
      </c>
    </row>
    <row r="45" spans="5:19" x14ac:dyDescent="0.25">
      <c r="F45" s="32" t="s">
        <v>61</v>
      </c>
      <c r="G45" s="32"/>
      <c r="H45" s="32"/>
      <c r="I45">
        <f>R24</f>
        <v>4.4357211542188715</v>
      </c>
      <c r="J45" s="30">
        <v>1</v>
      </c>
      <c r="K45">
        <f t="shared" ref="K45:K48" si="23">I45/J45</f>
        <v>4.4357211542188715</v>
      </c>
      <c r="L45">
        <f>K45/K46</f>
        <v>3.1815466591707828</v>
      </c>
    </row>
    <row r="46" spans="5:19" x14ac:dyDescent="0.25">
      <c r="F46" s="32" t="s">
        <v>62</v>
      </c>
      <c r="G46" s="32"/>
      <c r="H46" s="32"/>
      <c r="I46">
        <f>H40</f>
        <v>22.307244265278037</v>
      </c>
      <c r="J46" s="30">
        <v>16</v>
      </c>
      <c r="K46">
        <f t="shared" si="23"/>
        <v>1.3942027665798773</v>
      </c>
    </row>
    <row r="47" spans="5:19" x14ac:dyDescent="0.25">
      <c r="F47" s="30" t="s">
        <v>63</v>
      </c>
      <c r="G47" s="30"/>
      <c r="H47" s="30"/>
      <c r="I47">
        <f>H41</f>
        <v>0.56381137155665328</v>
      </c>
      <c r="J47" s="30">
        <v>1</v>
      </c>
      <c r="K47">
        <f t="shared" si="23"/>
        <v>0.56381137155665328</v>
      </c>
      <c r="L47">
        <f>K47/K46</f>
        <v>0.40439696798173808</v>
      </c>
    </row>
    <row r="48" spans="5:19" x14ac:dyDescent="0.25">
      <c r="F48" s="32" t="s">
        <v>64</v>
      </c>
      <c r="G48" s="32"/>
      <c r="H48" s="32"/>
      <c r="I48">
        <f>O40</f>
        <v>36.523468252257629</v>
      </c>
      <c r="J48" s="30">
        <v>19</v>
      </c>
      <c r="K48">
        <f t="shared" si="23"/>
        <v>1.9222878027504016</v>
      </c>
    </row>
  </sheetData>
  <mergeCells count="4">
    <mergeCell ref="F44:H44"/>
    <mergeCell ref="F45:H45"/>
    <mergeCell ref="F46:H46"/>
    <mergeCell ref="F48:H4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opLeftCell="A28" workbookViewId="0">
      <selection activeCell="F43" sqref="F43"/>
    </sheetView>
  </sheetViews>
  <sheetFormatPr defaultRowHeight="15" x14ac:dyDescent="0.25"/>
  <cols>
    <col min="6" max="6" width="13.28515625" customWidth="1"/>
  </cols>
  <sheetData>
    <row r="1" spans="1:23" x14ac:dyDescent="0.25">
      <c r="A1" s="29" t="s">
        <v>48</v>
      </c>
    </row>
    <row r="2" spans="1:23" x14ac:dyDescent="0.25">
      <c r="A2" s="26"/>
      <c r="B2" s="25" t="s">
        <v>8</v>
      </c>
      <c r="C2" s="25" t="s">
        <v>7</v>
      </c>
      <c r="D2" s="26"/>
      <c r="E2" s="26"/>
      <c r="F2" s="26"/>
      <c r="G2" s="26"/>
      <c r="H2" s="26"/>
      <c r="I2" s="26"/>
      <c r="J2" s="27" t="s">
        <v>6</v>
      </c>
      <c r="K2" s="31">
        <v>11.572048620986898</v>
      </c>
      <c r="L2" s="31">
        <v>19.091524199927932</v>
      </c>
      <c r="M2" s="26"/>
      <c r="N2" s="26" t="s">
        <v>42</v>
      </c>
      <c r="O2" t="s">
        <v>8</v>
      </c>
      <c r="P2" t="s">
        <v>7</v>
      </c>
    </row>
    <row r="3" spans="1:23" x14ac:dyDescent="0.25">
      <c r="A3" s="25" t="s">
        <v>5</v>
      </c>
      <c r="B3" s="31">
        <v>13.614613134245708</v>
      </c>
      <c r="C3" s="31">
        <v>17.341613467984949</v>
      </c>
      <c r="D3" s="26"/>
      <c r="E3" s="26"/>
      <c r="F3" s="26"/>
      <c r="G3" s="26"/>
      <c r="H3" s="26"/>
      <c r="I3" s="26"/>
      <c r="J3" s="26"/>
      <c r="K3" s="31">
        <v>13.791230744758616</v>
      </c>
      <c r="L3" s="31">
        <v>14.866572874810009</v>
      </c>
      <c r="M3" s="26"/>
      <c r="N3" s="3" t="s">
        <v>5</v>
      </c>
      <c r="O3">
        <f>AVERAGE(B3:B7)</f>
        <v>12.330112418987754</v>
      </c>
      <c r="P3">
        <f>AVERAGE(C3:C7)</f>
        <v>15.765998102707044</v>
      </c>
      <c r="Q3">
        <f>AVERAGE(O3:P3)</f>
        <v>14.048055260847399</v>
      </c>
    </row>
    <row r="4" spans="1:23" x14ac:dyDescent="0.25">
      <c r="A4" s="26"/>
      <c r="B4" s="31">
        <v>14.163473276376143</v>
      </c>
      <c r="C4" s="31">
        <v>14.89193422534764</v>
      </c>
      <c r="D4" s="26"/>
      <c r="E4" s="26"/>
      <c r="F4" s="26"/>
      <c r="G4" s="26"/>
      <c r="H4" s="26"/>
      <c r="I4" s="26"/>
      <c r="J4" s="26"/>
      <c r="K4" s="31">
        <v>11.456895694340787</v>
      </c>
      <c r="L4" s="31">
        <v>16.807063639953142</v>
      </c>
      <c r="M4" s="26"/>
      <c r="N4" s="27" t="s">
        <v>6</v>
      </c>
      <c r="O4">
        <f>AVERAGE(K2:K6)</f>
        <v>12.405861067591459</v>
      </c>
      <c r="P4">
        <f>AVERAGE(L2:L6)</f>
        <v>16.05978785091817</v>
      </c>
      <c r="Q4">
        <f t="shared" ref="Q4:Q5" si="0">AVERAGE(O4:P4)</f>
        <v>14.232824459254815</v>
      </c>
    </row>
    <row r="5" spans="1:23" x14ac:dyDescent="0.25">
      <c r="A5" s="26"/>
      <c r="B5" s="31">
        <v>10.639074256742733</v>
      </c>
      <c r="C5" s="31">
        <v>18.233140986193234</v>
      </c>
      <c r="D5" s="26"/>
      <c r="E5" s="26"/>
      <c r="F5" s="26"/>
      <c r="G5" s="26"/>
      <c r="H5" s="26"/>
      <c r="I5" s="26"/>
      <c r="J5" s="26"/>
      <c r="K5" s="31">
        <v>12.141825384607005</v>
      </c>
      <c r="L5" s="31">
        <v>17.772968143192536</v>
      </c>
      <c r="M5" s="26"/>
      <c r="N5" s="28" t="s">
        <v>45</v>
      </c>
      <c r="O5" s="26">
        <f>AVERAGE(O3:O4)</f>
        <v>12.367986743289606</v>
      </c>
      <c r="P5" s="26">
        <f>AVERAGE(P3:P4)</f>
        <v>15.912892976812607</v>
      </c>
      <c r="Q5">
        <f t="shared" si="0"/>
        <v>14.140439860051107</v>
      </c>
    </row>
    <row r="6" spans="1:23" x14ac:dyDescent="0.25">
      <c r="A6" s="26"/>
      <c r="B6" s="31">
        <v>10.113867090127483</v>
      </c>
      <c r="C6" s="31">
        <v>13.092890760916054</v>
      </c>
      <c r="D6" s="26"/>
      <c r="E6" s="26"/>
      <c r="F6" s="26"/>
      <c r="G6" s="26"/>
      <c r="H6" s="26"/>
      <c r="I6" s="26"/>
      <c r="J6" s="26"/>
      <c r="K6" s="31">
        <v>13.067304893263993</v>
      </c>
      <c r="L6" s="31">
        <v>11.760810396707223</v>
      </c>
      <c r="M6" s="26"/>
      <c r="N6" s="26"/>
      <c r="O6" s="26"/>
      <c r="P6" s="26"/>
    </row>
    <row r="7" spans="1:23" x14ac:dyDescent="0.25">
      <c r="A7" s="26"/>
      <c r="B7" s="31">
        <v>13.119534337446703</v>
      </c>
      <c r="C7" s="31">
        <v>15.270411073093339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</row>
    <row r="8" spans="1:23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23" x14ac:dyDescent="0.25"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1" spans="1:23" x14ac:dyDescent="0.25">
      <c r="E11" s="29" t="s">
        <v>47</v>
      </c>
      <c r="N11" s="29" t="s">
        <v>49</v>
      </c>
    </row>
    <row r="13" spans="1:23" x14ac:dyDescent="0.25">
      <c r="E13" s="31">
        <v>13.614613134245708</v>
      </c>
      <c r="F13">
        <f>$Q$3</f>
        <v>14.048055260847399</v>
      </c>
      <c r="G13">
        <f>$Q$5</f>
        <v>14.140439860051107</v>
      </c>
      <c r="H13">
        <f>(F13-G13)^2</f>
        <v>8.5349141700297657E-3</v>
      </c>
      <c r="J13" s="31">
        <v>11.572048620986898</v>
      </c>
      <c r="K13">
        <f>$Q$4</f>
        <v>14.232824459254815</v>
      </c>
      <c r="L13">
        <f>$Q$5</f>
        <v>14.140439860051107</v>
      </c>
      <c r="M13">
        <f>(K13-L13)^2</f>
        <v>8.5349141700297657E-3</v>
      </c>
      <c r="O13" s="31">
        <v>13.614613134245708</v>
      </c>
      <c r="P13">
        <f>$O$5</f>
        <v>12.367986743289606</v>
      </c>
      <c r="Q13">
        <f>$Q$5</f>
        <v>14.140439860051107</v>
      </c>
      <c r="R13">
        <f>(P13-Q13)^2</f>
        <v>3.1415900511175576</v>
      </c>
      <c r="T13" s="31">
        <v>14.491881866765807</v>
      </c>
      <c r="U13">
        <f>$P$5</f>
        <v>15.912892976812607</v>
      </c>
      <c r="V13">
        <f>$Q$5</f>
        <v>14.140439860051107</v>
      </c>
      <c r="W13">
        <f>(U13-V13)^2</f>
        <v>3.1415900511175576</v>
      </c>
    </row>
    <row r="14" spans="1:23" x14ac:dyDescent="0.25">
      <c r="E14" s="31">
        <v>14.163473276376143</v>
      </c>
      <c r="F14">
        <f t="shared" ref="F14:F22" si="1">$Q$3</f>
        <v>14.048055260847399</v>
      </c>
      <c r="G14">
        <f t="shared" ref="G14:G22" si="2">$Q$5</f>
        <v>14.140439860051107</v>
      </c>
      <c r="H14">
        <f t="shared" ref="H14:H22" si="3">(F14-G14)^2</f>
        <v>8.5349141700297657E-3</v>
      </c>
      <c r="J14" s="31">
        <v>13.791230744758616</v>
      </c>
      <c r="K14">
        <f t="shared" ref="K14:K22" si="4">$Q$4</f>
        <v>14.232824459254815</v>
      </c>
      <c r="L14">
        <f t="shared" ref="L14:L22" si="5">$Q$5</f>
        <v>14.140439860051107</v>
      </c>
      <c r="M14">
        <f t="shared" ref="M14:M22" si="6">(K14-L14)^2</f>
        <v>8.5349141700297657E-3</v>
      </c>
      <c r="O14" s="31">
        <v>14.163473276376143</v>
      </c>
      <c r="P14">
        <f t="shared" ref="P14:P22" si="7">$O$5</f>
        <v>12.367986743289606</v>
      </c>
      <c r="Q14">
        <f t="shared" ref="Q14:Q22" si="8">$Q$5</f>
        <v>14.140439860051107</v>
      </c>
      <c r="R14">
        <f t="shared" ref="R14:R22" si="9">(P14-Q14)^2</f>
        <v>3.1415900511175576</v>
      </c>
      <c r="T14" s="31">
        <v>10.319188643215483</v>
      </c>
      <c r="U14">
        <f t="shared" ref="U14:U22" si="10">$P$5</f>
        <v>15.912892976812607</v>
      </c>
      <c r="V14">
        <f t="shared" ref="V14:V22" si="11">$Q$5</f>
        <v>14.140439860051107</v>
      </c>
      <c r="W14">
        <f t="shared" ref="W14:W22" si="12">(U14-V14)^2</f>
        <v>3.1415900511175576</v>
      </c>
    </row>
    <row r="15" spans="1:23" x14ac:dyDescent="0.25">
      <c r="E15" s="31">
        <v>10.639074256742733</v>
      </c>
      <c r="F15">
        <f t="shared" si="1"/>
        <v>14.048055260847399</v>
      </c>
      <c r="G15">
        <f t="shared" si="2"/>
        <v>14.140439860051107</v>
      </c>
      <c r="H15">
        <f t="shared" si="3"/>
        <v>8.5349141700297657E-3</v>
      </c>
      <c r="J15" s="31">
        <v>11.456895694340787</v>
      </c>
      <c r="K15">
        <f t="shared" si="4"/>
        <v>14.232824459254815</v>
      </c>
      <c r="L15">
        <f t="shared" si="5"/>
        <v>14.140439860051107</v>
      </c>
      <c r="M15">
        <f t="shared" si="6"/>
        <v>8.5349141700297657E-3</v>
      </c>
      <c r="O15" s="31">
        <v>10.639074256742733</v>
      </c>
      <c r="P15">
        <f t="shared" si="7"/>
        <v>12.367986743289606</v>
      </c>
      <c r="Q15">
        <f t="shared" si="8"/>
        <v>14.140439860051107</v>
      </c>
      <c r="R15">
        <f t="shared" si="9"/>
        <v>3.1415900511175576</v>
      </c>
      <c r="T15" s="31">
        <v>13.846084255219369</v>
      </c>
      <c r="U15">
        <f t="shared" si="10"/>
        <v>15.912892976812607</v>
      </c>
      <c r="V15">
        <f t="shared" si="11"/>
        <v>14.140439860051107</v>
      </c>
      <c r="W15">
        <f t="shared" si="12"/>
        <v>3.1415900511175576</v>
      </c>
    </row>
    <row r="16" spans="1:23" x14ac:dyDescent="0.25">
      <c r="E16" s="31">
        <v>10.113867090127483</v>
      </c>
      <c r="F16">
        <f t="shared" si="1"/>
        <v>14.048055260847399</v>
      </c>
      <c r="G16">
        <f t="shared" si="2"/>
        <v>14.140439860051107</v>
      </c>
      <c r="H16">
        <f t="shared" si="3"/>
        <v>8.5349141700297657E-3</v>
      </c>
      <c r="J16" s="31">
        <v>12.141825384607005</v>
      </c>
      <c r="K16">
        <f t="shared" si="4"/>
        <v>14.232824459254815</v>
      </c>
      <c r="L16">
        <f t="shared" si="5"/>
        <v>14.140439860051107</v>
      </c>
      <c r="M16">
        <f t="shared" si="6"/>
        <v>8.5349141700297657E-3</v>
      </c>
      <c r="O16" s="31">
        <v>10.113867090127483</v>
      </c>
      <c r="P16">
        <f t="shared" si="7"/>
        <v>12.367986743289606</v>
      </c>
      <c r="Q16">
        <f t="shared" si="8"/>
        <v>14.140439860051107</v>
      </c>
      <c r="R16">
        <f t="shared" si="9"/>
        <v>3.1415900511175576</v>
      </c>
      <c r="T16" s="31">
        <v>13.073149682922486</v>
      </c>
      <c r="U16">
        <f t="shared" si="10"/>
        <v>15.912892976812607</v>
      </c>
      <c r="V16">
        <f t="shared" si="11"/>
        <v>14.140439860051107</v>
      </c>
      <c r="W16">
        <f t="shared" si="12"/>
        <v>3.1415900511175576</v>
      </c>
    </row>
    <row r="17" spans="5:23" x14ac:dyDescent="0.25">
      <c r="E17" s="31">
        <v>13.119534337446703</v>
      </c>
      <c r="F17">
        <f t="shared" si="1"/>
        <v>14.048055260847399</v>
      </c>
      <c r="G17">
        <f t="shared" si="2"/>
        <v>14.140439860051107</v>
      </c>
      <c r="H17">
        <f t="shared" si="3"/>
        <v>8.5349141700297657E-3</v>
      </c>
      <c r="J17" s="31">
        <v>13.067304893263993</v>
      </c>
      <c r="K17">
        <f t="shared" si="4"/>
        <v>14.232824459254815</v>
      </c>
      <c r="L17">
        <f t="shared" si="5"/>
        <v>14.140439860051107</v>
      </c>
      <c r="M17">
        <f t="shared" si="6"/>
        <v>8.5349141700297657E-3</v>
      </c>
      <c r="O17" s="31">
        <v>13.119534337446703</v>
      </c>
      <c r="P17">
        <f t="shared" si="7"/>
        <v>12.367986743289606</v>
      </c>
      <c r="Q17">
        <f t="shared" si="8"/>
        <v>14.140439860051107</v>
      </c>
      <c r="R17">
        <f t="shared" si="9"/>
        <v>3.1415900511175576</v>
      </c>
      <c r="T17" s="31">
        <v>14.684638472497863</v>
      </c>
      <c r="U17">
        <f t="shared" si="10"/>
        <v>15.912892976812607</v>
      </c>
      <c r="V17">
        <f t="shared" si="11"/>
        <v>14.140439860051107</v>
      </c>
      <c r="W17">
        <f t="shared" si="12"/>
        <v>3.1415900511175576</v>
      </c>
    </row>
    <row r="18" spans="5:23" x14ac:dyDescent="0.25">
      <c r="E18" s="31">
        <v>17.341613467984949</v>
      </c>
      <c r="F18">
        <f t="shared" si="1"/>
        <v>14.048055260847399</v>
      </c>
      <c r="G18">
        <f t="shared" si="2"/>
        <v>14.140439860051107</v>
      </c>
      <c r="H18">
        <f t="shared" si="3"/>
        <v>8.5349141700297657E-3</v>
      </c>
      <c r="J18" s="31">
        <v>19.091524199927932</v>
      </c>
      <c r="K18">
        <f t="shared" si="4"/>
        <v>14.232824459254815</v>
      </c>
      <c r="L18">
        <f t="shared" si="5"/>
        <v>14.140439860051107</v>
      </c>
      <c r="M18">
        <f t="shared" si="6"/>
        <v>8.5349141700297657E-3</v>
      </c>
      <c r="O18" s="31">
        <v>17.341613467984949</v>
      </c>
      <c r="P18">
        <f t="shared" si="7"/>
        <v>12.367986743289606</v>
      </c>
      <c r="Q18">
        <f t="shared" si="8"/>
        <v>14.140439860051107</v>
      </c>
      <c r="R18">
        <f t="shared" si="9"/>
        <v>3.1415900511175576</v>
      </c>
      <c r="T18" s="31">
        <v>14.808227835477842</v>
      </c>
      <c r="U18">
        <f t="shared" si="10"/>
        <v>15.912892976812607</v>
      </c>
      <c r="V18">
        <f t="shared" si="11"/>
        <v>14.140439860051107</v>
      </c>
      <c r="W18">
        <f t="shared" si="12"/>
        <v>3.1415900511175576</v>
      </c>
    </row>
    <row r="19" spans="5:23" x14ac:dyDescent="0.25">
      <c r="E19" s="31">
        <v>14.89193422534764</v>
      </c>
      <c r="F19">
        <f t="shared" si="1"/>
        <v>14.048055260847399</v>
      </c>
      <c r="G19">
        <f t="shared" si="2"/>
        <v>14.140439860051107</v>
      </c>
      <c r="H19">
        <f t="shared" si="3"/>
        <v>8.5349141700297657E-3</v>
      </c>
      <c r="J19" s="31">
        <v>14.866572874810009</v>
      </c>
      <c r="K19">
        <f t="shared" si="4"/>
        <v>14.232824459254815</v>
      </c>
      <c r="L19">
        <f t="shared" si="5"/>
        <v>14.140439860051107</v>
      </c>
      <c r="M19">
        <f t="shared" si="6"/>
        <v>8.5349141700297657E-3</v>
      </c>
      <c r="O19" s="31">
        <v>14.89193422534764</v>
      </c>
      <c r="P19">
        <f t="shared" si="7"/>
        <v>12.367986743289606</v>
      </c>
      <c r="Q19">
        <f t="shared" si="8"/>
        <v>14.140439860051107</v>
      </c>
      <c r="R19">
        <f t="shared" si="9"/>
        <v>3.1415900511175576</v>
      </c>
      <c r="T19" s="31">
        <v>13.073729883852131</v>
      </c>
      <c r="U19">
        <f t="shared" si="10"/>
        <v>15.912892976812607</v>
      </c>
      <c r="V19">
        <f t="shared" si="11"/>
        <v>14.140439860051107</v>
      </c>
      <c r="W19">
        <f t="shared" si="12"/>
        <v>3.1415900511175576</v>
      </c>
    </row>
    <row r="20" spans="5:23" x14ac:dyDescent="0.25">
      <c r="E20" s="31">
        <v>18.233140986193234</v>
      </c>
      <c r="F20">
        <f t="shared" si="1"/>
        <v>14.048055260847399</v>
      </c>
      <c r="G20">
        <f t="shared" si="2"/>
        <v>14.140439860051107</v>
      </c>
      <c r="H20">
        <f t="shared" si="3"/>
        <v>8.5349141700297657E-3</v>
      </c>
      <c r="J20" s="31">
        <v>16.807063639953142</v>
      </c>
      <c r="K20">
        <f t="shared" si="4"/>
        <v>14.232824459254815</v>
      </c>
      <c r="L20">
        <f t="shared" si="5"/>
        <v>14.140439860051107</v>
      </c>
      <c r="M20">
        <f t="shared" si="6"/>
        <v>8.5349141700297657E-3</v>
      </c>
      <c r="O20" s="31">
        <v>18.233140986193234</v>
      </c>
      <c r="P20">
        <f t="shared" si="7"/>
        <v>12.367986743289606</v>
      </c>
      <c r="Q20">
        <f t="shared" si="8"/>
        <v>14.140439860051107</v>
      </c>
      <c r="R20">
        <f t="shared" si="9"/>
        <v>3.1415900511175576</v>
      </c>
      <c r="T20" s="31">
        <v>13.729858090954302</v>
      </c>
      <c r="U20">
        <f t="shared" si="10"/>
        <v>15.912892976812607</v>
      </c>
      <c r="V20">
        <f t="shared" si="11"/>
        <v>14.140439860051107</v>
      </c>
      <c r="W20">
        <f t="shared" si="12"/>
        <v>3.1415900511175576</v>
      </c>
    </row>
    <row r="21" spans="5:23" x14ac:dyDescent="0.25">
      <c r="E21" s="31">
        <v>13.092890760916054</v>
      </c>
      <c r="F21">
        <f t="shared" si="1"/>
        <v>14.048055260847399</v>
      </c>
      <c r="G21">
        <f t="shared" si="2"/>
        <v>14.140439860051107</v>
      </c>
      <c r="H21">
        <f t="shared" si="3"/>
        <v>8.5349141700297657E-3</v>
      </c>
      <c r="J21" s="31">
        <v>17.772968143192536</v>
      </c>
      <c r="K21">
        <f t="shared" si="4"/>
        <v>14.232824459254815</v>
      </c>
      <c r="L21">
        <f t="shared" si="5"/>
        <v>14.140439860051107</v>
      </c>
      <c r="M21">
        <f t="shared" si="6"/>
        <v>8.5349141700297657E-3</v>
      </c>
      <c r="O21" s="31">
        <v>13.092890760916054</v>
      </c>
      <c r="P21">
        <f t="shared" si="7"/>
        <v>12.367986743289606</v>
      </c>
      <c r="Q21">
        <f t="shared" si="8"/>
        <v>14.140439860051107</v>
      </c>
      <c r="R21">
        <f t="shared" si="9"/>
        <v>3.1415900511175576</v>
      </c>
      <c r="T21" s="31">
        <v>13.374703154180009</v>
      </c>
      <c r="U21">
        <f t="shared" si="10"/>
        <v>15.912892976812607</v>
      </c>
      <c r="V21">
        <f t="shared" si="11"/>
        <v>14.140439860051107</v>
      </c>
      <c r="W21">
        <f t="shared" si="12"/>
        <v>3.1415900511175576</v>
      </c>
    </row>
    <row r="22" spans="5:23" x14ac:dyDescent="0.25">
      <c r="E22" s="31">
        <v>15.270411073093339</v>
      </c>
      <c r="F22">
        <f t="shared" si="1"/>
        <v>14.048055260847399</v>
      </c>
      <c r="G22">
        <f t="shared" si="2"/>
        <v>14.140439860051107</v>
      </c>
      <c r="H22">
        <f t="shared" si="3"/>
        <v>8.5349141700297657E-3</v>
      </c>
      <c r="J22" s="31">
        <v>11.760810396707223</v>
      </c>
      <c r="K22">
        <f t="shared" si="4"/>
        <v>14.232824459254815</v>
      </c>
      <c r="L22">
        <f t="shared" si="5"/>
        <v>14.140439860051107</v>
      </c>
      <c r="M22">
        <f t="shared" si="6"/>
        <v>8.5349141700297657E-3</v>
      </c>
      <c r="O22" s="31">
        <v>15.270411073093339</v>
      </c>
      <c r="P22">
        <f t="shared" si="7"/>
        <v>12.367986743289606</v>
      </c>
      <c r="Q22">
        <f t="shared" si="8"/>
        <v>14.140439860051107</v>
      </c>
      <c r="R22">
        <f t="shared" si="9"/>
        <v>3.1415900511175576</v>
      </c>
      <c r="T22" s="31">
        <v>14.458835946180647</v>
      </c>
      <c r="U22">
        <f t="shared" si="10"/>
        <v>15.912892976812607</v>
      </c>
      <c r="V22">
        <f t="shared" si="11"/>
        <v>14.140439860051107</v>
      </c>
      <c r="W22">
        <f t="shared" si="12"/>
        <v>3.1415900511175576</v>
      </c>
    </row>
    <row r="23" spans="5:23" x14ac:dyDescent="0.25">
      <c r="H23">
        <f>SUM(H13:H22)</f>
        <v>8.534914170029767E-2</v>
      </c>
      <c r="M23">
        <f>SUM(M13:M22)</f>
        <v>8.534914170029767E-2</v>
      </c>
      <c r="R23">
        <f>SUM(R13:R22)</f>
        <v>31.415900511175575</v>
      </c>
      <c r="W23">
        <f>SUM(W13:W22)</f>
        <v>31.415900511175575</v>
      </c>
    </row>
    <row r="24" spans="5:23" x14ac:dyDescent="0.25">
      <c r="E24" t="s">
        <v>46</v>
      </c>
      <c r="H24">
        <f>H23+M23</f>
        <v>0.17069828340059534</v>
      </c>
      <c r="O24" t="s">
        <v>50</v>
      </c>
      <c r="R24">
        <f>R23+W23</f>
        <v>62.831801022351151</v>
      </c>
    </row>
    <row r="26" spans="5:23" x14ac:dyDescent="0.25">
      <c r="E26" s="29" t="s">
        <v>51</v>
      </c>
      <c r="M26" s="29" t="s">
        <v>53</v>
      </c>
    </row>
    <row r="28" spans="5:23" x14ac:dyDescent="0.25">
      <c r="E28" s="31">
        <v>13.614613134245708</v>
      </c>
      <c r="F28">
        <f>$O$3</f>
        <v>12.330112418987754</v>
      </c>
      <c r="G28">
        <f>(E28-F28)^2</f>
        <v>1.6499420874981947</v>
      </c>
      <c r="I28" s="31">
        <v>11.572048620986898</v>
      </c>
      <c r="J28">
        <f>$O$4</f>
        <v>12.405861067591459</v>
      </c>
      <c r="K28">
        <f>(I28-J28)^2</f>
        <v>0.69524319611268448</v>
      </c>
      <c r="M28" s="31">
        <v>13.614613134245708</v>
      </c>
      <c r="N28">
        <f>$Q$5</f>
        <v>14.140439860051107</v>
      </c>
      <c r="O28">
        <f>(M28-N28)^2</f>
        <v>0.27649374557122558</v>
      </c>
      <c r="Q28" s="31">
        <v>11.572048620986898</v>
      </c>
      <c r="R28">
        <f>$Q$5</f>
        <v>14.140439860051107</v>
      </c>
      <c r="S28">
        <f>(Q28-R28)^2</f>
        <v>6.5966335569017804</v>
      </c>
    </row>
    <row r="29" spans="5:23" x14ac:dyDescent="0.25">
      <c r="E29" s="31">
        <v>14.163473276376143</v>
      </c>
      <c r="F29">
        <f t="shared" ref="F29:F32" si="13">$O$3</f>
        <v>12.330112418987754</v>
      </c>
      <c r="G29">
        <f t="shared" ref="G29:G37" si="14">(E29-F29)^2</f>
        <v>3.3612120334038873</v>
      </c>
      <c r="I29" s="31">
        <v>13.791230744758616</v>
      </c>
      <c r="J29">
        <f t="shared" ref="J29:J32" si="15">$O$4</f>
        <v>12.405861067591459</v>
      </c>
      <c r="K29">
        <f t="shared" ref="K29:K37" si="16">(I29-J29)^2</f>
        <v>1.9192491424142324</v>
      </c>
      <c r="M29" s="31">
        <v>14.163473276376143</v>
      </c>
      <c r="N29">
        <f t="shared" ref="N29:N37" si="17">$Q$5</f>
        <v>14.140439860051107</v>
      </c>
      <c r="O29">
        <f t="shared" ref="O29:O37" si="18">(M29-N29)^2</f>
        <v>5.3053826760245918E-4</v>
      </c>
      <c r="Q29" s="31">
        <v>13.791230744758616</v>
      </c>
      <c r="R29">
        <f t="shared" ref="R29:R37" si="19">$Q$5</f>
        <v>14.140439860051107</v>
      </c>
      <c r="S29">
        <f t="shared" ref="S29:S37" si="20">(Q29-R29)^2</f>
        <v>0.12194700620336379</v>
      </c>
    </row>
    <row r="30" spans="5:23" x14ac:dyDescent="0.25">
      <c r="E30" s="31">
        <v>10.639074256742733</v>
      </c>
      <c r="F30">
        <f t="shared" si="13"/>
        <v>12.330112418987754</v>
      </c>
      <c r="G30">
        <f t="shared" si="14"/>
        <v>2.8596100661690205</v>
      </c>
      <c r="I30" s="31">
        <v>11.456895694340787</v>
      </c>
      <c r="J30">
        <f t="shared" si="15"/>
        <v>12.405861067591459</v>
      </c>
      <c r="K30">
        <f t="shared" si="16"/>
        <v>0.90053527962878799</v>
      </c>
      <c r="M30" s="31">
        <v>10.639074256742733</v>
      </c>
      <c r="N30">
        <f t="shared" si="17"/>
        <v>14.140439860051107</v>
      </c>
      <c r="O30">
        <f t="shared" si="18"/>
        <v>12.259561088031012</v>
      </c>
      <c r="Q30" s="31">
        <v>11.456895694340787</v>
      </c>
      <c r="R30">
        <f t="shared" si="19"/>
        <v>14.140439860051107</v>
      </c>
      <c r="S30">
        <f t="shared" si="20"/>
        <v>7.2014092893178949</v>
      </c>
    </row>
    <row r="31" spans="5:23" x14ac:dyDescent="0.25">
      <c r="E31" s="31">
        <v>10.113867090127483</v>
      </c>
      <c r="F31">
        <f t="shared" si="13"/>
        <v>12.330112418987754</v>
      </c>
      <c r="G31">
        <f t="shared" si="14"/>
        <v>4.9117433576949718</v>
      </c>
      <c r="I31" s="31">
        <v>12.141825384607005</v>
      </c>
      <c r="J31">
        <f t="shared" si="15"/>
        <v>12.405861067591459</v>
      </c>
      <c r="K31">
        <f t="shared" si="16"/>
        <v>6.9714841889067389E-2</v>
      </c>
      <c r="M31" s="31">
        <v>10.113867090127483</v>
      </c>
      <c r="N31">
        <f t="shared" si="17"/>
        <v>14.140439860051107</v>
      </c>
      <c r="O31">
        <f t="shared" si="18"/>
        <v>16.213288271490402</v>
      </c>
      <c r="Q31" s="31">
        <v>12.141825384607005</v>
      </c>
      <c r="R31">
        <f t="shared" si="19"/>
        <v>14.140439860051107</v>
      </c>
      <c r="S31">
        <f t="shared" si="20"/>
        <v>3.994459821454702</v>
      </c>
    </row>
    <row r="32" spans="5:23" x14ac:dyDescent="0.25">
      <c r="E32" s="31">
        <v>13.119534337446703</v>
      </c>
      <c r="F32">
        <f t="shared" si="13"/>
        <v>12.330112418987754</v>
      </c>
      <c r="G32">
        <f t="shared" si="14"/>
        <v>0.62318696534340723</v>
      </c>
      <c r="I32" s="31">
        <v>13.067304893263993</v>
      </c>
      <c r="J32">
        <f t="shared" si="15"/>
        <v>12.405861067591459</v>
      </c>
      <c r="K32">
        <f t="shared" si="16"/>
        <v>0.43750793452031655</v>
      </c>
      <c r="M32" s="31">
        <v>13.119534337446703</v>
      </c>
      <c r="N32">
        <f t="shared" si="17"/>
        <v>14.140439860051107</v>
      </c>
      <c r="O32">
        <f t="shared" si="18"/>
        <v>1.0422480860841696</v>
      </c>
      <c r="Q32" s="31">
        <v>13.067304893263993</v>
      </c>
      <c r="R32">
        <f t="shared" si="19"/>
        <v>14.140439860051107</v>
      </c>
      <c r="S32">
        <f t="shared" si="20"/>
        <v>1.1516186569411802</v>
      </c>
    </row>
    <row r="33" spans="5:19" x14ac:dyDescent="0.25">
      <c r="E33" s="31">
        <v>17.341613467984949</v>
      </c>
      <c r="F33">
        <f>$P$3</f>
        <v>15.765998102707044</v>
      </c>
      <c r="G33">
        <f t="shared" si="14"/>
        <v>2.4825637792998254</v>
      </c>
      <c r="I33" s="31">
        <v>19.091524199927932</v>
      </c>
      <c r="J33">
        <f>$P$4</f>
        <v>16.05978785091817</v>
      </c>
      <c r="K33">
        <f t="shared" si="16"/>
        <v>9.1914252899070412</v>
      </c>
      <c r="M33" s="31">
        <v>17.341613467984949</v>
      </c>
      <c r="N33">
        <f t="shared" si="17"/>
        <v>14.140439860051107</v>
      </c>
      <c r="O33">
        <f t="shared" si="18"/>
        <v>10.247512468132175</v>
      </c>
      <c r="Q33" s="31">
        <v>19.091524199927932</v>
      </c>
      <c r="R33">
        <f t="shared" si="19"/>
        <v>14.140439860051107</v>
      </c>
      <c r="S33">
        <f t="shared" si="20"/>
        <v>24.513236140573536</v>
      </c>
    </row>
    <row r="34" spans="5:19" x14ac:dyDescent="0.25">
      <c r="E34" s="31">
        <v>14.89193422534764</v>
      </c>
      <c r="F34">
        <f t="shared" ref="F34:F37" si="21">$P$3</f>
        <v>15.765998102707044</v>
      </c>
      <c r="G34">
        <f t="shared" si="14"/>
        <v>0.76398766170455568</v>
      </c>
      <c r="I34" s="31">
        <v>14.866572874810009</v>
      </c>
      <c r="J34">
        <f t="shared" ref="J34:J37" si="22">$P$4</f>
        <v>16.05978785091817</v>
      </c>
      <c r="K34">
        <f t="shared" si="16"/>
        <v>1.4237619792087985</v>
      </c>
      <c r="M34" s="31">
        <v>14.89193422534764</v>
      </c>
      <c r="N34">
        <f t="shared" si="17"/>
        <v>14.140439860051107</v>
      </c>
      <c r="O34">
        <f t="shared" si="18"/>
        <v>0.56474378107243983</v>
      </c>
      <c r="Q34" s="31">
        <v>14.866572874810009</v>
      </c>
      <c r="R34">
        <f t="shared" si="19"/>
        <v>14.140439860051107</v>
      </c>
      <c r="S34">
        <f t="shared" si="20"/>
        <v>0.52726915512285244</v>
      </c>
    </row>
    <row r="35" spans="5:19" x14ac:dyDescent="0.25">
      <c r="E35" s="31">
        <v>18.233140986193234</v>
      </c>
      <c r="F35">
        <f t="shared" si="21"/>
        <v>15.765998102707044</v>
      </c>
      <c r="G35">
        <f t="shared" si="14"/>
        <v>6.0867940075365521</v>
      </c>
      <c r="I35" s="31">
        <v>16.807063639953142</v>
      </c>
      <c r="J35">
        <f t="shared" si="22"/>
        <v>16.05978785091817</v>
      </c>
      <c r="K35">
        <f t="shared" si="16"/>
        <v>0.55842110487784091</v>
      </c>
      <c r="M35" s="31">
        <v>18.233140986193234</v>
      </c>
      <c r="N35">
        <f t="shared" si="17"/>
        <v>14.140439860051107</v>
      </c>
      <c r="O35">
        <f t="shared" si="18"/>
        <v>16.750202507925042</v>
      </c>
      <c r="Q35" s="31">
        <v>16.807063639953142</v>
      </c>
      <c r="R35">
        <f t="shared" si="19"/>
        <v>14.140439860051107</v>
      </c>
      <c r="S35">
        <f t="shared" si="20"/>
        <v>7.1108823835390211</v>
      </c>
    </row>
    <row r="36" spans="5:19" x14ac:dyDescent="0.25">
      <c r="E36" s="31">
        <v>13.092890760916054</v>
      </c>
      <c r="F36">
        <f t="shared" si="21"/>
        <v>15.765998102707044</v>
      </c>
      <c r="G36">
        <f t="shared" si="14"/>
        <v>7.1455028607368929</v>
      </c>
      <c r="I36" s="31">
        <v>17.772968143192536</v>
      </c>
      <c r="J36">
        <f t="shared" si="22"/>
        <v>16.05978785091817</v>
      </c>
      <c r="K36">
        <f t="shared" si="16"/>
        <v>2.934986713837282</v>
      </c>
      <c r="M36" s="31">
        <v>13.092890760916054</v>
      </c>
      <c r="N36">
        <f t="shared" si="17"/>
        <v>14.140439860051107</v>
      </c>
      <c r="O36">
        <f t="shared" si="18"/>
        <v>1.0973591150986595</v>
      </c>
      <c r="Q36" s="31">
        <v>17.772968143192536</v>
      </c>
      <c r="R36">
        <f t="shared" si="19"/>
        <v>14.140439860051107</v>
      </c>
      <c r="S36">
        <f t="shared" si="20"/>
        <v>13.19526172782242</v>
      </c>
    </row>
    <row r="37" spans="5:19" x14ac:dyDescent="0.25">
      <c r="E37" s="31">
        <v>15.270411073093339</v>
      </c>
      <c r="F37">
        <f t="shared" si="21"/>
        <v>15.765998102707044</v>
      </c>
      <c r="G37">
        <f t="shared" si="14"/>
        <v>0.24560650392133601</v>
      </c>
      <c r="I37" s="31">
        <v>11.760810396707223</v>
      </c>
      <c r="J37">
        <f t="shared" si="22"/>
        <v>16.05978785091817</v>
      </c>
      <c r="K37">
        <f t="shared" si="16"/>
        <v>18.481207151814033</v>
      </c>
      <c r="M37" s="31">
        <v>15.270411073093339</v>
      </c>
      <c r="N37">
        <f t="shared" si="17"/>
        <v>14.140439860051107</v>
      </c>
      <c r="O37">
        <f t="shared" si="18"/>
        <v>1.2768349423041336</v>
      </c>
      <c r="Q37" s="31">
        <v>11.760810396707223</v>
      </c>
      <c r="R37">
        <f t="shared" si="19"/>
        <v>14.140439860051107</v>
      </c>
      <c r="S37">
        <f t="shared" si="20"/>
        <v>5.6626363828143003</v>
      </c>
    </row>
    <row r="38" spans="5:19" x14ac:dyDescent="0.25">
      <c r="G38">
        <f>SUM(G28:G37)</f>
        <v>30.130149323308647</v>
      </c>
      <c r="K38">
        <f>SUM(K28:K37)</f>
        <v>36.612052634210087</v>
      </c>
      <c r="O38">
        <f>SUM(O28:O37)</f>
        <v>59.728774543976861</v>
      </c>
      <c r="S38">
        <f>SUM(S28:S37)</f>
        <v>70.07535412069106</v>
      </c>
    </row>
    <row r="40" spans="5:19" x14ac:dyDescent="0.25">
      <c r="E40" t="s">
        <v>52</v>
      </c>
      <c r="H40">
        <f>G38+K38</f>
        <v>66.742201957518731</v>
      </c>
      <c r="M40" t="s">
        <v>54</v>
      </c>
      <c r="O40">
        <f>O38+S38</f>
        <v>129.80412866466793</v>
      </c>
    </row>
    <row r="41" spans="5:19" x14ac:dyDescent="0.25">
      <c r="E41" t="s">
        <v>55</v>
      </c>
      <c r="H41">
        <f>O40-(H40+H24+R24)</f>
        <v>5.9427401397442736E-2</v>
      </c>
    </row>
    <row r="43" spans="5:19" x14ac:dyDescent="0.25">
      <c r="F43" s="29" t="s">
        <v>65</v>
      </c>
      <c r="G43" s="30"/>
      <c r="H43" s="30"/>
      <c r="I43" s="30" t="s">
        <v>56</v>
      </c>
      <c r="J43" s="30" t="s">
        <v>57</v>
      </c>
      <c r="K43" s="30" t="s">
        <v>58</v>
      </c>
      <c r="L43" s="30" t="s">
        <v>59</v>
      </c>
    </row>
    <row r="44" spans="5:19" x14ac:dyDescent="0.25">
      <c r="F44" s="32" t="s">
        <v>60</v>
      </c>
      <c r="G44" s="32"/>
      <c r="H44" s="32"/>
      <c r="I44">
        <f>H24</f>
        <v>0.17069828340059534</v>
      </c>
      <c r="J44" s="30">
        <v>1</v>
      </c>
      <c r="K44">
        <f>I44/J44</f>
        <v>0.17069828340059534</v>
      </c>
      <c r="L44">
        <f>K44/K46</f>
        <v>4.0921223068844971E-2</v>
      </c>
    </row>
    <row r="45" spans="5:19" x14ac:dyDescent="0.25">
      <c r="F45" s="32" t="s">
        <v>61</v>
      </c>
      <c r="G45" s="32"/>
      <c r="H45" s="32"/>
      <c r="I45">
        <f>R24</f>
        <v>62.831801022351151</v>
      </c>
      <c r="J45" s="30">
        <v>1</v>
      </c>
      <c r="K45">
        <f t="shared" ref="K45:K48" si="23">I45/J45</f>
        <v>62.831801022351151</v>
      </c>
      <c r="L45">
        <f>K45/K46</f>
        <v>15.062565915902734</v>
      </c>
    </row>
    <row r="46" spans="5:19" x14ac:dyDescent="0.25">
      <c r="F46" s="32" t="s">
        <v>62</v>
      </c>
      <c r="G46" s="32"/>
      <c r="H46" s="32"/>
      <c r="I46">
        <f>H40</f>
        <v>66.742201957518731</v>
      </c>
      <c r="J46" s="30">
        <v>16</v>
      </c>
      <c r="K46">
        <f t="shared" si="23"/>
        <v>4.1713876223449207</v>
      </c>
    </row>
    <row r="47" spans="5:19" x14ac:dyDescent="0.25">
      <c r="F47" s="30" t="s">
        <v>63</v>
      </c>
      <c r="G47" s="30"/>
      <c r="H47" s="30"/>
      <c r="I47">
        <f>H41</f>
        <v>5.9427401397442736E-2</v>
      </c>
      <c r="J47" s="30">
        <v>1</v>
      </c>
      <c r="K47">
        <f t="shared" si="23"/>
        <v>5.9427401397442736E-2</v>
      </c>
      <c r="L47">
        <f>K47/K46</f>
        <v>1.4246434706548796E-2</v>
      </c>
    </row>
    <row r="48" spans="5:19" x14ac:dyDescent="0.25">
      <c r="F48" s="32" t="s">
        <v>64</v>
      </c>
      <c r="G48" s="32"/>
      <c r="H48" s="32"/>
      <c r="I48">
        <f>O40</f>
        <v>129.80412866466793</v>
      </c>
      <c r="J48" s="30">
        <v>19</v>
      </c>
      <c r="K48">
        <f t="shared" si="23"/>
        <v>6.8317962455088379</v>
      </c>
    </row>
  </sheetData>
  <mergeCells count="4">
    <mergeCell ref="F44:H44"/>
    <mergeCell ref="F45:H45"/>
    <mergeCell ref="F46:H46"/>
    <mergeCell ref="F48:H4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7" workbookViewId="0">
      <selection activeCell="D22" sqref="D22"/>
    </sheetView>
  </sheetViews>
  <sheetFormatPr defaultRowHeight="15" x14ac:dyDescent="0.25"/>
  <sheetData>
    <row r="1" spans="1:4" x14ac:dyDescent="0.25">
      <c r="A1" s="34" t="s">
        <v>12</v>
      </c>
      <c r="B1" s="35" t="s">
        <v>9</v>
      </c>
      <c r="C1" s="35" t="s">
        <v>10</v>
      </c>
      <c r="D1" s="35" t="s">
        <v>11</v>
      </c>
    </row>
    <row r="2" spans="1:4" x14ac:dyDescent="0.25">
      <c r="A2" s="34">
        <v>1</v>
      </c>
      <c r="B2" s="37" t="s">
        <v>8</v>
      </c>
      <c r="C2" s="33" t="s">
        <v>5</v>
      </c>
      <c r="D2" s="36">
        <v>23.567593418557227</v>
      </c>
    </row>
    <row r="3" spans="1:4" x14ac:dyDescent="0.25">
      <c r="A3" s="34">
        <v>2</v>
      </c>
      <c r="B3" s="37" t="s">
        <v>7</v>
      </c>
      <c r="C3" s="33" t="s">
        <v>5</v>
      </c>
      <c r="D3" s="36">
        <v>15.566525181150055</v>
      </c>
    </row>
    <row r="4" spans="1:4" x14ac:dyDescent="0.25">
      <c r="A4" s="34">
        <v>3</v>
      </c>
      <c r="B4" s="37" t="s">
        <v>8</v>
      </c>
      <c r="C4" s="33" t="s">
        <v>6</v>
      </c>
      <c r="D4" s="36">
        <v>13.974823666194258</v>
      </c>
    </row>
    <row r="5" spans="1:4" x14ac:dyDescent="0.25">
      <c r="A5" s="34">
        <v>4</v>
      </c>
      <c r="B5" s="37" t="s">
        <v>7</v>
      </c>
      <c r="C5" s="33" t="s">
        <v>5</v>
      </c>
      <c r="D5" s="36">
        <v>16.102284985500177</v>
      </c>
    </row>
    <row r="6" spans="1:4" x14ac:dyDescent="0.25">
      <c r="A6" s="34">
        <v>5</v>
      </c>
      <c r="B6" s="37" t="s">
        <v>8</v>
      </c>
      <c r="C6" s="33" t="s">
        <v>5</v>
      </c>
      <c r="D6" s="36">
        <v>14.740807881126416</v>
      </c>
    </row>
    <row r="7" spans="1:4" x14ac:dyDescent="0.25">
      <c r="A7" s="34">
        <v>6</v>
      </c>
      <c r="B7" s="37" t="s">
        <v>7</v>
      </c>
      <c r="C7" s="33" t="s">
        <v>6</v>
      </c>
      <c r="D7" s="36">
        <v>14.646038859357802</v>
      </c>
    </row>
    <row r="8" spans="1:4" x14ac:dyDescent="0.25">
      <c r="A8" s="34">
        <v>7</v>
      </c>
      <c r="B8" s="37" t="s">
        <v>7</v>
      </c>
      <c r="C8" s="33" t="s">
        <v>5</v>
      </c>
      <c r="D8" s="36">
        <v>19.514718259012533</v>
      </c>
    </row>
    <row r="9" spans="1:4" x14ac:dyDescent="0.25">
      <c r="A9" s="34">
        <v>8</v>
      </c>
      <c r="B9" s="37" t="s">
        <v>7</v>
      </c>
      <c r="C9" s="33" t="s">
        <v>6</v>
      </c>
      <c r="D9" s="36">
        <v>18.55175278090266</v>
      </c>
    </row>
    <row r="10" spans="1:4" x14ac:dyDescent="0.25">
      <c r="A10" s="34">
        <v>9</v>
      </c>
      <c r="B10" s="37" t="s">
        <v>8</v>
      </c>
      <c r="C10" s="33" t="s">
        <v>5</v>
      </c>
      <c r="D10" s="36">
        <v>18.581663393428496</v>
      </c>
    </row>
    <row r="11" spans="1:4" x14ac:dyDescent="0.25">
      <c r="A11" s="34">
        <v>10</v>
      </c>
      <c r="B11" s="37" t="s">
        <v>8</v>
      </c>
      <c r="C11" s="33" t="s">
        <v>6</v>
      </c>
      <c r="D11" s="36">
        <v>15.300337886361181</v>
      </c>
    </row>
    <row r="12" spans="1:4" x14ac:dyDescent="0.25">
      <c r="A12" s="34">
        <v>11</v>
      </c>
      <c r="B12" s="37" t="s">
        <v>7</v>
      </c>
      <c r="C12" s="33" t="s">
        <v>6</v>
      </c>
      <c r="D12" s="36">
        <v>14.373877652611991</v>
      </c>
    </row>
    <row r="13" spans="1:4" x14ac:dyDescent="0.25">
      <c r="A13" s="34">
        <v>12</v>
      </c>
      <c r="B13" s="37" t="s">
        <v>7</v>
      </c>
      <c r="C13" s="33" t="s">
        <v>5</v>
      </c>
      <c r="D13" s="36">
        <v>13.743881907430657</v>
      </c>
    </row>
    <row r="14" spans="1:4" x14ac:dyDescent="0.25">
      <c r="A14" s="34">
        <v>13</v>
      </c>
      <c r="B14" s="37" t="s">
        <v>8</v>
      </c>
      <c r="C14" s="33" t="s">
        <v>5</v>
      </c>
      <c r="D14" s="36">
        <v>19.175979674255917</v>
      </c>
    </row>
    <row r="15" spans="1:4" x14ac:dyDescent="0.25">
      <c r="A15" s="34">
        <v>14</v>
      </c>
      <c r="B15" s="37" t="s">
        <v>8</v>
      </c>
      <c r="C15" s="33" t="s">
        <v>6</v>
      </c>
      <c r="D15" s="36">
        <v>17.676082322631892</v>
      </c>
    </row>
    <row r="16" spans="1:4" x14ac:dyDescent="0.25">
      <c r="A16" s="34">
        <v>15</v>
      </c>
      <c r="B16" s="37" t="s">
        <v>8</v>
      </c>
      <c r="C16" s="33" t="s">
        <v>6</v>
      </c>
      <c r="D16" s="36">
        <v>16.329299715825144</v>
      </c>
    </row>
    <row r="17" spans="1:4" x14ac:dyDescent="0.25">
      <c r="A17" s="34">
        <v>16</v>
      </c>
      <c r="B17" s="37" t="s">
        <v>8</v>
      </c>
      <c r="C17" s="33" t="s">
        <v>5</v>
      </c>
      <c r="D17" s="36">
        <v>12.386455511455553</v>
      </c>
    </row>
    <row r="18" spans="1:4" x14ac:dyDescent="0.25">
      <c r="A18" s="34">
        <v>17</v>
      </c>
      <c r="B18" s="37" t="s">
        <v>7</v>
      </c>
      <c r="C18" s="33" t="s">
        <v>5</v>
      </c>
      <c r="D18" s="36">
        <v>17.760839755853205</v>
      </c>
    </row>
    <row r="19" spans="1:4" x14ac:dyDescent="0.25">
      <c r="A19" s="34">
        <v>18</v>
      </c>
      <c r="B19" s="37" t="s">
        <v>7</v>
      </c>
      <c r="C19" s="33" t="s">
        <v>6</v>
      </c>
      <c r="D19" s="36">
        <v>14.042195939765739</v>
      </c>
    </row>
    <row r="20" spans="1:4" x14ac:dyDescent="0.25">
      <c r="A20" s="34">
        <v>19</v>
      </c>
      <c r="B20" s="37" t="s">
        <v>8</v>
      </c>
      <c r="C20" s="33" t="s">
        <v>6</v>
      </c>
      <c r="D20" s="36">
        <v>14.690700046312031</v>
      </c>
    </row>
    <row r="21" spans="1:4" x14ac:dyDescent="0.25">
      <c r="A21" s="34">
        <v>20</v>
      </c>
      <c r="B21" s="37" t="s">
        <v>7</v>
      </c>
      <c r="C21" s="33" t="s">
        <v>6</v>
      </c>
      <c r="D21" s="36">
        <v>16.610650407412187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1" sqref="B1:D1"/>
    </sheetView>
  </sheetViews>
  <sheetFormatPr defaultRowHeight="15" x14ac:dyDescent="0.25"/>
  <sheetData>
    <row r="1" spans="1:4" x14ac:dyDescent="0.25">
      <c r="A1" s="39" t="s">
        <v>12</v>
      </c>
      <c r="B1" s="40" t="s">
        <v>9</v>
      </c>
      <c r="C1" s="40" t="s">
        <v>10</v>
      </c>
      <c r="D1" s="40" t="s">
        <v>11</v>
      </c>
    </row>
    <row r="2" spans="1:4" x14ac:dyDescent="0.25">
      <c r="A2" s="39">
        <v>1</v>
      </c>
      <c r="B2" s="42" t="s">
        <v>8</v>
      </c>
      <c r="C2" s="38" t="s">
        <v>5</v>
      </c>
      <c r="D2" s="41">
        <v>13.846948047552221</v>
      </c>
    </row>
    <row r="3" spans="1:4" x14ac:dyDescent="0.25">
      <c r="A3" s="39">
        <v>2</v>
      </c>
      <c r="B3" s="42" t="s">
        <v>7</v>
      </c>
      <c r="C3" s="38" t="s">
        <v>5</v>
      </c>
      <c r="D3" s="41">
        <v>15.25841979515244</v>
      </c>
    </row>
    <row r="4" spans="1:4" x14ac:dyDescent="0.25">
      <c r="A4" s="39">
        <v>3</v>
      </c>
      <c r="B4" s="42" t="s">
        <v>8</v>
      </c>
      <c r="C4" s="38" t="s">
        <v>6</v>
      </c>
      <c r="D4" s="43">
        <v>14.491881866765807</v>
      </c>
    </row>
    <row r="5" spans="1:4" x14ac:dyDescent="0.25">
      <c r="A5" s="39">
        <v>4</v>
      </c>
      <c r="B5" s="42" t="s">
        <v>7</v>
      </c>
      <c r="C5" s="38" t="s">
        <v>5</v>
      </c>
      <c r="D5" s="41">
        <v>14.96500451021595</v>
      </c>
    </row>
    <row r="6" spans="1:4" x14ac:dyDescent="0.25">
      <c r="A6" s="39">
        <v>5</v>
      </c>
      <c r="B6" s="42" t="s">
        <v>8</v>
      </c>
      <c r="C6" s="38" t="s">
        <v>5</v>
      </c>
      <c r="D6" s="41">
        <v>15.591215127502144</v>
      </c>
    </row>
    <row r="7" spans="1:4" x14ac:dyDescent="0.25">
      <c r="A7" s="39">
        <v>6</v>
      </c>
      <c r="B7" s="42" t="s">
        <v>7</v>
      </c>
      <c r="C7" s="38" t="s">
        <v>6</v>
      </c>
      <c r="D7" s="43">
        <v>14.808227835477842</v>
      </c>
    </row>
    <row r="8" spans="1:4" x14ac:dyDescent="0.25">
      <c r="A8" s="39">
        <v>7</v>
      </c>
      <c r="B8" s="42" t="s">
        <v>7</v>
      </c>
      <c r="C8" s="38" t="s">
        <v>5</v>
      </c>
      <c r="D8" s="41">
        <v>16.147590744671014</v>
      </c>
    </row>
    <row r="9" spans="1:4" x14ac:dyDescent="0.25">
      <c r="A9" s="39">
        <v>8</v>
      </c>
      <c r="B9" s="42" t="s">
        <v>7</v>
      </c>
      <c r="C9" s="38" t="s">
        <v>6</v>
      </c>
      <c r="D9" s="43">
        <v>13.073729883852131</v>
      </c>
    </row>
    <row r="10" spans="1:4" x14ac:dyDescent="0.25">
      <c r="A10" s="39">
        <v>9</v>
      </c>
      <c r="B10" s="42" t="s">
        <v>8</v>
      </c>
      <c r="C10" s="38" t="s">
        <v>5</v>
      </c>
      <c r="D10" s="41">
        <v>13.413314679984202</v>
      </c>
    </row>
    <row r="11" spans="1:4" x14ac:dyDescent="0.25">
      <c r="A11" s="39">
        <v>10</v>
      </c>
      <c r="B11" s="42" t="s">
        <v>8</v>
      </c>
      <c r="C11" s="38" t="s">
        <v>6</v>
      </c>
      <c r="D11" s="43">
        <v>10.319188643215483</v>
      </c>
    </row>
    <row r="12" spans="1:4" x14ac:dyDescent="0.25">
      <c r="A12" s="39">
        <v>11</v>
      </c>
      <c r="B12" s="42" t="s">
        <v>7</v>
      </c>
      <c r="C12" s="38" t="s">
        <v>6</v>
      </c>
      <c r="D12" s="43">
        <v>13.729858090954302</v>
      </c>
    </row>
    <row r="13" spans="1:4" x14ac:dyDescent="0.25">
      <c r="A13" s="39">
        <v>12</v>
      </c>
      <c r="B13" s="42" t="s">
        <v>7</v>
      </c>
      <c r="C13" s="38" t="s">
        <v>5</v>
      </c>
      <c r="D13" s="41">
        <v>17.197937356207429</v>
      </c>
    </row>
    <row r="14" spans="1:4" x14ac:dyDescent="0.25">
      <c r="A14" s="39">
        <v>13</v>
      </c>
      <c r="B14" s="42" t="s">
        <v>8</v>
      </c>
      <c r="C14" s="38" t="s">
        <v>5</v>
      </c>
      <c r="D14" s="41">
        <v>14.359853512746838</v>
      </c>
    </row>
    <row r="15" spans="1:4" x14ac:dyDescent="0.25">
      <c r="A15" s="39">
        <v>14</v>
      </c>
      <c r="B15" s="42" t="s">
        <v>8</v>
      </c>
      <c r="C15" s="38" t="s">
        <v>6</v>
      </c>
      <c r="D15" s="43">
        <v>13.846084255219369</v>
      </c>
    </row>
    <row r="16" spans="1:4" x14ac:dyDescent="0.25">
      <c r="A16" s="39">
        <v>15</v>
      </c>
      <c r="B16" s="42" t="s">
        <v>8</v>
      </c>
      <c r="C16" s="38" t="s">
        <v>6</v>
      </c>
      <c r="D16" s="43">
        <v>13.073149682922486</v>
      </c>
    </row>
    <row r="17" spans="1:4" x14ac:dyDescent="0.25">
      <c r="A17" s="39">
        <v>16</v>
      </c>
      <c r="B17" s="42" t="s">
        <v>8</v>
      </c>
      <c r="C17" s="38" t="s">
        <v>5</v>
      </c>
      <c r="D17" s="41">
        <v>14.313086579706145</v>
      </c>
    </row>
    <row r="18" spans="1:4" x14ac:dyDescent="0.25">
      <c r="A18" s="39">
        <v>17</v>
      </c>
      <c r="B18" s="42" t="s">
        <v>7</v>
      </c>
      <c r="C18" s="38" t="s">
        <v>5</v>
      </c>
      <c r="D18" s="41">
        <v>14.34388697603392</v>
      </c>
    </row>
    <row r="19" spans="1:4" x14ac:dyDescent="0.25">
      <c r="A19" s="39">
        <v>18</v>
      </c>
      <c r="B19" s="42" t="s">
        <v>7</v>
      </c>
      <c r="C19" s="38" t="s">
        <v>6</v>
      </c>
      <c r="D19" s="43">
        <v>13.374703154180009</v>
      </c>
    </row>
    <row r="20" spans="1:4" x14ac:dyDescent="0.25">
      <c r="A20" s="39">
        <v>19</v>
      </c>
      <c r="B20" s="42" t="s">
        <v>8</v>
      </c>
      <c r="C20" s="38" t="s">
        <v>6</v>
      </c>
      <c r="D20" s="43">
        <v>14.684638472497863</v>
      </c>
    </row>
    <row r="21" spans="1:4" x14ac:dyDescent="0.25">
      <c r="A21" s="39">
        <v>20</v>
      </c>
      <c r="B21" s="42" t="s">
        <v>7</v>
      </c>
      <c r="C21" s="38" t="s">
        <v>6</v>
      </c>
      <c r="D21" s="43">
        <v>14.458835946180647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11" sqref="A11"/>
    </sheetView>
  </sheetViews>
  <sheetFormatPr defaultRowHeight="15" x14ac:dyDescent="0.25"/>
  <sheetData>
    <row r="1" spans="1:4" x14ac:dyDescent="0.25">
      <c r="A1" t="s">
        <v>12</v>
      </c>
      <c r="B1" s="40" t="s">
        <v>9</v>
      </c>
      <c r="C1" s="40" t="s">
        <v>10</v>
      </c>
      <c r="D1" s="40" t="s">
        <v>11</v>
      </c>
    </row>
    <row r="2" spans="1:4" x14ac:dyDescent="0.25">
      <c r="A2">
        <v>1</v>
      </c>
      <c r="B2" t="s">
        <v>8</v>
      </c>
      <c r="C2" t="s">
        <v>5</v>
      </c>
      <c r="D2">
        <v>13.6</v>
      </c>
    </row>
    <row r="3" spans="1:4" x14ac:dyDescent="0.25">
      <c r="A3">
        <v>2</v>
      </c>
      <c r="B3" t="s">
        <v>7</v>
      </c>
      <c r="C3" t="s">
        <v>5</v>
      </c>
      <c r="D3">
        <v>17.3</v>
      </c>
    </row>
    <row r="4" spans="1:4" x14ac:dyDescent="0.25">
      <c r="A4">
        <v>3</v>
      </c>
      <c r="B4" t="s">
        <v>8</v>
      </c>
      <c r="C4" t="s">
        <v>6</v>
      </c>
      <c r="D4">
        <v>11.6</v>
      </c>
    </row>
    <row r="5" spans="1:4" x14ac:dyDescent="0.25">
      <c r="A5">
        <v>4</v>
      </c>
      <c r="B5" t="s">
        <v>7</v>
      </c>
      <c r="C5" t="s">
        <v>5</v>
      </c>
      <c r="D5">
        <v>14.9</v>
      </c>
    </row>
    <row r="6" spans="1:4" x14ac:dyDescent="0.25">
      <c r="A6">
        <v>5</v>
      </c>
      <c r="B6" t="s">
        <v>8</v>
      </c>
      <c r="C6" t="s">
        <v>5</v>
      </c>
      <c r="D6">
        <v>14.2</v>
      </c>
    </row>
    <row r="7" spans="1:4" x14ac:dyDescent="0.25">
      <c r="A7">
        <v>6</v>
      </c>
      <c r="B7" t="s">
        <v>7</v>
      </c>
      <c r="C7" t="s">
        <v>6</v>
      </c>
      <c r="D7">
        <v>19.100000000000001</v>
      </c>
    </row>
    <row r="8" spans="1:4" x14ac:dyDescent="0.25">
      <c r="A8">
        <v>7</v>
      </c>
      <c r="B8" t="s">
        <v>7</v>
      </c>
      <c r="C8" t="s">
        <v>5</v>
      </c>
      <c r="D8">
        <v>18.2</v>
      </c>
    </row>
    <row r="9" spans="1:4" x14ac:dyDescent="0.25">
      <c r="A9">
        <v>8</v>
      </c>
      <c r="B9" t="s">
        <v>7</v>
      </c>
      <c r="C9" t="s">
        <v>6</v>
      </c>
      <c r="D9">
        <v>14.9</v>
      </c>
    </row>
    <row r="10" spans="1:4" x14ac:dyDescent="0.25">
      <c r="A10">
        <v>9</v>
      </c>
      <c r="B10" t="s">
        <v>8</v>
      </c>
      <c r="C10" t="s">
        <v>5</v>
      </c>
      <c r="D10">
        <v>10.6</v>
      </c>
    </row>
    <row r="11" spans="1:4" x14ac:dyDescent="0.25">
      <c r="A11">
        <v>10</v>
      </c>
      <c r="B11" t="s">
        <v>8</v>
      </c>
      <c r="C11" t="s">
        <v>6</v>
      </c>
      <c r="D11">
        <v>13.8</v>
      </c>
    </row>
    <row r="12" spans="1:4" x14ac:dyDescent="0.25">
      <c r="A12">
        <v>11</v>
      </c>
      <c r="B12" t="s">
        <v>7</v>
      </c>
      <c r="C12" t="s">
        <v>6</v>
      </c>
      <c r="D12">
        <v>16.8</v>
      </c>
    </row>
    <row r="13" spans="1:4" x14ac:dyDescent="0.25">
      <c r="A13">
        <v>12</v>
      </c>
      <c r="B13" t="s">
        <v>7</v>
      </c>
      <c r="C13" t="s">
        <v>5</v>
      </c>
      <c r="D13">
        <v>13.1</v>
      </c>
    </row>
    <row r="14" spans="1:4" x14ac:dyDescent="0.25">
      <c r="A14">
        <v>13</v>
      </c>
      <c r="B14" t="s">
        <v>8</v>
      </c>
      <c r="C14" t="s">
        <v>5</v>
      </c>
      <c r="D14">
        <v>10.1</v>
      </c>
    </row>
    <row r="15" spans="1:4" x14ac:dyDescent="0.25">
      <c r="A15">
        <v>14</v>
      </c>
      <c r="B15" t="s">
        <v>8</v>
      </c>
      <c r="C15" t="s">
        <v>6</v>
      </c>
      <c r="D15">
        <v>11.5</v>
      </c>
    </row>
    <row r="16" spans="1:4" x14ac:dyDescent="0.25">
      <c r="A16">
        <v>15</v>
      </c>
      <c r="B16" t="s">
        <v>8</v>
      </c>
      <c r="C16" t="s">
        <v>6</v>
      </c>
      <c r="D16">
        <v>12.1</v>
      </c>
    </row>
    <row r="17" spans="1:4" x14ac:dyDescent="0.25">
      <c r="A17">
        <v>16</v>
      </c>
      <c r="B17" t="s">
        <v>8</v>
      </c>
      <c r="C17" t="s">
        <v>5</v>
      </c>
      <c r="D17">
        <v>13.1</v>
      </c>
    </row>
    <row r="18" spans="1:4" x14ac:dyDescent="0.25">
      <c r="A18">
        <v>17</v>
      </c>
      <c r="B18" t="s">
        <v>7</v>
      </c>
      <c r="C18" t="s">
        <v>5</v>
      </c>
      <c r="D18">
        <v>15.3</v>
      </c>
    </row>
    <row r="19" spans="1:4" x14ac:dyDescent="0.25">
      <c r="A19">
        <v>18</v>
      </c>
      <c r="B19" t="s">
        <v>7</v>
      </c>
      <c r="C19" t="s">
        <v>6</v>
      </c>
      <c r="D19">
        <v>17.8</v>
      </c>
    </row>
    <row r="20" spans="1:4" x14ac:dyDescent="0.25">
      <c r="A20">
        <v>19</v>
      </c>
      <c r="B20" t="s">
        <v>8</v>
      </c>
      <c r="C20" t="s">
        <v>6</v>
      </c>
      <c r="D20">
        <v>13.1</v>
      </c>
    </row>
    <row r="21" spans="1:4" x14ac:dyDescent="0.25">
      <c r="A21">
        <v>20</v>
      </c>
      <c r="B21" t="s">
        <v>7</v>
      </c>
      <c r="C21" t="s">
        <v>6</v>
      </c>
      <c r="D21">
        <v>11.8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K16"/>
  <sheetViews>
    <sheetView workbookViewId="0">
      <selection activeCell="C18" sqref="C18"/>
    </sheetView>
  </sheetViews>
  <sheetFormatPr defaultRowHeight="15" x14ac:dyDescent="0.25"/>
  <cols>
    <col min="1" max="1" width="16.42578125" customWidth="1"/>
    <col min="2" max="2" width="18.85546875" customWidth="1"/>
    <col min="3" max="3" width="16.85546875" customWidth="1"/>
    <col min="4" max="4" width="11.85546875" bestFit="1" customWidth="1"/>
    <col min="5" max="5" width="16.5703125" customWidth="1"/>
    <col min="6" max="6" width="12.42578125" customWidth="1"/>
    <col min="7" max="7" width="12.5703125" customWidth="1"/>
    <col min="9" max="9" width="17.140625" customWidth="1"/>
  </cols>
  <sheetData>
    <row r="2" spans="1:11" ht="31.5" x14ac:dyDescent="0.5">
      <c r="A2" s="1" t="s">
        <v>14</v>
      </c>
    </row>
    <row r="4" spans="1:11" ht="26.25" x14ac:dyDescent="0.25">
      <c r="A4" s="7" t="s">
        <v>2</v>
      </c>
      <c r="E4" s="7" t="s">
        <v>3</v>
      </c>
      <c r="I4" s="7" t="s">
        <v>16</v>
      </c>
    </row>
    <row r="5" spans="1:11" x14ac:dyDescent="0.25">
      <c r="A5" t="s">
        <v>15</v>
      </c>
      <c r="E5" t="s">
        <v>15</v>
      </c>
      <c r="I5" t="s">
        <v>15</v>
      </c>
    </row>
    <row r="6" spans="1:11" x14ac:dyDescent="0.25">
      <c r="A6" s="10" t="s">
        <v>10</v>
      </c>
      <c r="B6" s="11" t="s">
        <v>8</v>
      </c>
      <c r="C6" s="11" t="s">
        <v>7</v>
      </c>
      <c r="E6" s="10" t="s">
        <v>10</v>
      </c>
      <c r="F6" s="11" t="s">
        <v>8</v>
      </c>
      <c r="G6" s="11" t="s">
        <v>7</v>
      </c>
      <c r="I6" s="10" t="s">
        <v>10</v>
      </c>
      <c r="J6" s="11" t="s">
        <v>8</v>
      </c>
      <c r="K6" s="11" t="s">
        <v>7</v>
      </c>
    </row>
    <row r="7" spans="1:11" x14ac:dyDescent="0.25">
      <c r="A7" s="3" t="s">
        <v>5</v>
      </c>
      <c r="B7" s="8">
        <v>23.567593418557227</v>
      </c>
      <c r="C7" s="8">
        <v>15.566525181150055</v>
      </c>
      <c r="E7" s="3" t="s">
        <v>5</v>
      </c>
      <c r="F7" s="8">
        <v>13.846948047552221</v>
      </c>
      <c r="G7" s="8">
        <v>15.25841979515244</v>
      </c>
      <c r="I7" s="3" t="s">
        <v>5</v>
      </c>
      <c r="J7" s="8">
        <v>13.614613134245708</v>
      </c>
      <c r="K7" s="8">
        <v>17.341613467984949</v>
      </c>
    </row>
    <row r="8" spans="1:11" x14ac:dyDescent="0.25">
      <c r="A8" s="4"/>
      <c r="B8" s="8">
        <v>14.740807881126416</v>
      </c>
      <c r="C8" s="8">
        <v>16.102284985500177</v>
      </c>
      <c r="E8" s="4"/>
      <c r="F8" s="8">
        <v>15.591215127502144</v>
      </c>
      <c r="G8" s="8">
        <v>14.96500451021595</v>
      </c>
      <c r="I8" s="4"/>
      <c r="J8" s="8">
        <v>14.163473276376143</v>
      </c>
      <c r="K8" s="8">
        <v>14.89193422534764</v>
      </c>
    </row>
    <row r="9" spans="1:11" x14ac:dyDescent="0.25">
      <c r="A9" s="4"/>
      <c r="B9" s="8">
        <v>18.581663393428496</v>
      </c>
      <c r="C9" s="8">
        <v>19.514718259012533</v>
      </c>
      <c r="E9" s="4"/>
      <c r="F9" s="8">
        <v>13.413314679984202</v>
      </c>
      <c r="G9" s="8">
        <v>16.147590744671014</v>
      </c>
      <c r="I9" s="4"/>
      <c r="J9" s="8">
        <v>10.639074256742733</v>
      </c>
      <c r="K9" s="8">
        <v>18.233140986193234</v>
      </c>
    </row>
    <row r="10" spans="1:11" x14ac:dyDescent="0.25">
      <c r="A10" s="4"/>
      <c r="B10" s="8">
        <v>19.175979674255917</v>
      </c>
      <c r="C10" s="8">
        <v>13.743881907430657</v>
      </c>
      <c r="E10" s="4"/>
      <c r="F10" s="8">
        <v>14.359853512746838</v>
      </c>
      <c r="G10" s="8">
        <v>17.197937356207429</v>
      </c>
      <c r="I10" s="4"/>
      <c r="J10" s="8">
        <v>10.113867090127483</v>
      </c>
      <c r="K10" s="8">
        <v>13.092890760916054</v>
      </c>
    </row>
    <row r="11" spans="1:11" x14ac:dyDescent="0.25">
      <c r="A11" s="4"/>
      <c r="B11" s="8">
        <v>12.386455511455553</v>
      </c>
      <c r="C11" s="8">
        <v>17.760839755853205</v>
      </c>
      <c r="E11" s="4"/>
      <c r="F11" s="8">
        <v>14.313086579706145</v>
      </c>
      <c r="G11" s="8">
        <v>14.34388697603392</v>
      </c>
      <c r="I11" s="4"/>
      <c r="J11" s="8">
        <v>13.119534337446703</v>
      </c>
      <c r="K11" s="8">
        <v>15.270411073093339</v>
      </c>
    </row>
    <row r="12" spans="1:11" x14ac:dyDescent="0.25">
      <c r="A12" s="3" t="s">
        <v>6</v>
      </c>
      <c r="B12" s="8">
        <v>13.974823666194258</v>
      </c>
      <c r="C12" s="9">
        <v>16.610650407412187</v>
      </c>
      <c r="E12" s="3" t="s">
        <v>6</v>
      </c>
      <c r="F12" s="8">
        <v>14.491881866765807</v>
      </c>
      <c r="G12" s="9">
        <v>14.808227835477842</v>
      </c>
      <c r="I12" s="3" t="s">
        <v>6</v>
      </c>
      <c r="J12" s="8">
        <v>11.572048620986898</v>
      </c>
      <c r="K12" s="9">
        <v>19.091524199927932</v>
      </c>
    </row>
    <row r="13" spans="1:11" x14ac:dyDescent="0.25">
      <c r="A13" s="4"/>
      <c r="B13" s="8">
        <v>15.300337886361181</v>
      </c>
      <c r="C13" s="9">
        <v>14.646038859357802</v>
      </c>
      <c r="E13" s="4"/>
      <c r="F13" s="8">
        <v>10.319188643215483</v>
      </c>
      <c r="G13" s="9">
        <v>13.073729883852131</v>
      </c>
      <c r="I13" s="4"/>
      <c r="J13" s="8">
        <v>13.791230744758616</v>
      </c>
      <c r="K13" s="9">
        <v>14.866572874810009</v>
      </c>
    </row>
    <row r="14" spans="1:11" x14ac:dyDescent="0.25">
      <c r="A14" s="4"/>
      <c r="B14" s="8">
        <v>17.676082322631892</v>
      </c>
      <c r="C14" s="9">
        <v>18.55175278090266</v>
      </c>
      <c r="E14" s="4"/>
      <c r="F14" s="8">
        <v>13.846084255219369</v>
      </c>
      <c r="G14" s="9">
        <v>13.729858090954302</v>
      </c>
      <c r="I14" s="4"/>
      <c r="J14" s="8">
        <v>11.456895694340787</v>
      </c>
      <c r="K14" s="9">
        <v>16.807063639953142</v>
      </c>
    </row>
    <row r="15" spans="1:11" x14ac:dyDescent="0.25">
      <c r="A15" s="4"/>
      <c r="B15" s="8">
        <v>16.329299715825144</v>
      </c>
      <c r="C15" s="9">
        <v>14.373877652611991</v>
      </c>
      <c r="E15" s="4"/>
      <c r="F15" s="8">
        <v>13.073149682922486</v>
      </c>
      <c r="G15" s="9">
        <v>13.374703154180009</v>
      </c>
      <c r="I15" s="4"/>
      <c r="J15" s="8">
        <v>12.141825384607005</v>
      </c>
      <c r="K15" s="9">
        <v>17.772968143192536</v>
      </c>
    </row>
    <row r="16" spans="1:11" x14ac:dyDescent="0.25">
      <c r="A16" s="4"/>
      <c r="B16" s="8">
        <v>14.690700046312031</v>
      </c>
      <c r="C16" s="9">
        <v>14.042195939765739</v>
      </c>
      <c r="E16" s="4"/>
      <c r="F16" s="8">
        <v>14.684638472497863</v>
      </c>
      <c r="G16" s="9">
        <v>14.458835946180647</v>
      </c>
      <c r="I16" s="4"/>
      <c r="J16" s="8">
        <v>13.067304893263993</v>
      </c>
      <c r="K16" s="9">
        <v>11.760810396707223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Problem</vt:lpstr>
      <vt:lpstr>tool-1</vt:lpstr>
      <vt:lpstr>tool-2</vt:lpstr>
      <vt:lpstr>toold 3</vt:lpstr>
      <vt:lpstr>sol 1</vt:lpstr>
      <vt:lpstr>sol 2</vt:lpstr>
      <vt:lpstr>Sol 3</vt:lpstr>
      <vt:lpstr>Sheet1</vt:lpstr>
      <vt:lpstr>Sheet2</vt:lpstr>
      <vt:lpstr>Sheet3</vt:lpstr>
      <vt:lpstr>Problem in Excel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Mittal</dc:creator>
  <cp:lastModifiedBy>manoj kumar katta</cp:lastModifiedBy>
  <dcterms:created xsi:type="dcterms:W3CDTF">2018-06-25T09:23:20Z</dcterms:created>
  <dcterms:modified xsi:type="dcterms:W3CDTF">2018-07-07T11:28:41Z</dcterms:modified>
</cp:coreProperties>
</file>