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4240" windowHeight="12630"/>
  </bookViews>
  <sheets>
    <sheet name="Sector View 2" sheetId="1" r:id="rId1"/>
    <sheet name="Search Parameters" sheetId="2" r:id="rId2"/>
  </sheets>
  <calcPr calcId="152511"/>
</workbook>
</file>

<file path=xl/calcChain.xml><?xml version="1.0" encoding="utf-8"?>
<calcChain xmlns="http://schemas.openxmlformats.org/spreadsheetml/2006/main">
  <c r="I21" i="1" l="1"/>
  <c r="H21" i="1"/>
  <c r="G21" i="1"/>
  <c r="I16" i="1"/>
  <c r="H16" i="1"/>
  <c r="G16" i="1"/>
  <c r="I15" i="1"/>
  <c r="H15" i="1"/>
  <c r="G15" i="1"/>
  <c r="I13" i="1"/>
  <c r="H13" i="1"/>
  <c r="G13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<sst xmlns="http://schemas.openxmlformats.org/spreadsheetml/2006/main" count="277" uniqueCount="92">
  <si>
    <t/>
  </si>
  <si>
    <t>MOD_AHPNAF</t>
  </si>
  <si>
    <t>Header 1</t>
  </si>
  <si>
    <t>Header 2</t>
  </si>
  <si>
    <t>Header 3</t>
  </si>
  <si>
    <t>Header 4</t>
  </si>
  <si>
    <t>Header 5</t>
  </si>
  <si>
    <t>Header 6</t>
  </si>
  <si>
    <t>Asset ID</t>
  </si>
  <si>
    <t>Sec Group</t>
  </si>
  <si>
    <t>Sec Type</t>
  </si>
  <si>
    <t>Price</t>
  </si>
  <si>
    <t>%Exp (Portfolio)</t>
  </si>
  <si>
    <t>%Exp (New) (Portfolio)</t>
  </si>
  <si>
    <t>Cash Securities</t>
  </si>
  <si>
    <t>Cash Equivalents</t>
  </si>
  <si>
    <t>HKD</t>
  </si>
  <si>
    <t>FWRD USD/HKD USD 11-DEC-2017</t>
  </si>
  <si>
    <t>HKD 0.12832248552124137</t>
  </si>
  <si>
    <t>USD</t>
  </si>
  <si>
    <t>USD 0.12832248552124137</t>
  </si>
  <si>
    <t>TUZ7</t>
  </si>
  <si>
    <t>Notional Cash Offset (TUZ7 FIN)</t>
  </si>
  <si>
    <t>USD 100</t>
  </si>
  <si>
    <t>WNZ7</t>
  </si>
  <si>
    <t>Notional Cash Offset (WNZ7 FIN)</t>
  </si>
  <si>
    <t>Fixed Income</t>
  </si>
  <si>
    <t>North America</t>
  </si>
  <si>
    <t>United States</t>
  </si>
  <si>
    <t>Credit IG</t>
  </si>
  <si>
    <t>BES0PMHW5</t>
  </si>
  <si>
    <t>AA - BAML Q696 EB</t>
  </si>
  <si>
    <t>USD 130.00300000000000</t>
  </si>
  <si>
    <t>Duration Overlay</t>
  </si>
  <si>
    <t>US 2YR NOTE DEC 17 TU 29-DEC-2017</t>
  </si>
  <si>
    <t>USD 107.765625</t>
  </si>
  <si>
    <t>US ULTRA T-BOND DEC 17 WN 19-DEC-2017</t>
  </si>
  <si>
    <t>USD 165.3125</t>
  </si>
  <si>
    <t>Equity</t>
  </si>
  <si>
    <t>APXJ</t>
  </si>
  <si>
    <t>Hong Kong</t>
  </si>
  <si>
    <t>Market Cap</t>
  </si>
  <si>
    <t>BES0JNBP1</t>
  </si>
  <si>
    <t>AA - MSCI HK NET IN USD IEH</t>
  </si>
  <si>
    <t>USD 63,909.82029400000</t>
  </si>
  <si>
    <t>Totals</t>
  </si>
  <si>
    <t>Grand Totals</t>
  </si>
  <si>
    <t>Search Parameters</t>
  </si>
  <si>
    <t>use_gp_nav</t>
  </si>
  <si>
    <t>false</t>
  </si>
  <si>
    <t>show_benchmark_projections</t>
  </si>
  <si>
    <t>load_restricted_shares</t>
  </si>
  <si>
    <t>true</t>
  </si>
  <si>
    <t>calendar</t>
  </si>
  <si>
    <t>GP_PPMG_STD</t>
  </si>
  <si>
    <t>posDate</t>
  </si>
  <si>
    <t>12-OCT-2017</t>
  </si>
  <si>
    <t>show_ext_book_values</t>
  </si>
  <si>
    <t>Position Date</t>
  </si>
  <si>
    <t>10/13/2017</t>
  </si>
  <si>
    <t>use_grserver_intraday</t>
  </si>
  <si>
    <t>use_grserver</t>
  </si>
  <si>
    <t>scale_bench</t>
  </si>
  <si>
    <t>bench_type</t>
  </si>
  <si>
    <t>_NO_BENCH_</t>
  </si>
  <si>
    <t>show_unearned_cash</t>
  </si>
  <si>
    <t>load_new_cash</t>
  </si>
  <si>
    <t>date_mode</t>
  </si>
  <si>
    <t>load_trade_calendars</t>
  </si>
  <si>
    <t>load_asset_restrictions</t>
  </si>
  <si>
    <t>Issuer (family)</t>
  </si>
  <si>
    <t>*</t>
  </si>
  <si>
    <t>use_gr_composites</t>
  </si>
  <si>
    <t>sec_grouptype</t>
  </si>
  <si>
    <t>{INS={SPDA=NULL, FPDA=NULL}, CDI={WHOLE=NULL, GENERIC=NULL, AGENCY=NULL, RES=NULL}, EQUITY={PFD=NULL, PRIVATE=NULL, COMMITMENT=NULL, WARRANT=NULL, NOTE=NULL, EQUITY=NULL}, ABS={AGENCY=NULL, ABS=NULL, OPICTBA=NULL}, RE={PROP=NULL}, FUTURE={GENERIC=NULL, COM=NULL, CFD=NULL, FIN=NULL, INDEX=NULL, CUR=NULL}, CMBS={SUB=NULL, LOAN=NULL, SENIOR=NULL}, CASH={FEDF=NULL, EUROF=NULL, BB=NULL, CP=NULL, BA=NULL, FXSPOT=NULL, PHYSICALCP=NULL, AGENCY=NULL, TFN=NULL, MVRDN=NULL, CASH=NULL, APS=NULL, CD=NULL, FXFWRD=NULL, COLLATERAL=NULL, MUNICP=NULL, FXCUROTC=NULL, MUNI=NULL, SWAP=NULL, TPREPO=NULL, ECN=NULL, REP=NULL, FXFUTURE=NULL, FXCSWAP=NULL, CPLG=NULL, GENERIC=NULL, TBILL=NULL, CDSWAP=NULL, TD=NULL, RRP=NULL, TRSWAP=NULL, FXHEDGE=NULL, FUTURE=NULL, SAVR=NULL}, SWAP={CMOSWAP=NULL, VSWAP=NULL, IAS=NULL, TRSWAP=NULL, MSW=NULL, FRA=NULL, CSWAP=NULL, INDEXSWAP=NULL, ASWAP=NULL, SWAP=NULL, CDSWAP=NULL}, CMDTY={PLATINUM=NULL, SILVER=NULL, OIL=NULL, GOLD=NULL, CMDTY=NULL}, PORT={FUND=NULL, COMPOSITE=NULL}, IBND={AGENCY=NULL, CORP=NULL, GOVT=NULL}, COMMIT={COMMITMENT=NULL}, BND={PERP=NULL, GENERIC=NULL, AGENCY=NULL, CBO=NULL, MUNITAX=NULL, LOCAL=NULL, RES=NULL, CORP=NULL, GOVT=NULL, MUNI=NULL}, CRE={SERV=NULL, DEBT=NULL}, INDEX={GENERIC=NULL, INDEX=NULL}, SYNTH={SWAPTION=NULL, FWD=NULL, CAP=NULL, VOLLOCK=NULL, INDEX=NULL, OTC=NULL, FLOOR=NULL, AGG=NULL}, FX={CSWAP=NULL, SPOT=NULL, HEDGE=NULL, FWRD=NULL}, CMO={GENERIC=NULL, RES=NULL, WHOLE=NULL, DEAL=NULL, CDI=NULL, AGENCY=NULL}, ARM={POOL=NULL, GENERIC=NULL, TBA=NULL, SERV=NULL, NFLOAT=NULL}, OPTION={GENERIC=NULL, FUTURE=NULL, CUROTC=NULL, OTC=NULL, EQUITY=NULL}, LOAN={BANK=NULL, AMORT=NULL, COMFEE=NULL, REVOLVE=NULL, TERM=NULL, LEVPRIN=NULL}, FUND={RES=NULL, REIT=NULL, OPEN_END=NULL, INDEX=NULL, LP=NULL, STIF=NULL, CLOSED_END=NULL, PRIVATE=NULL}, MBS={AGGREGATE=NULL, SERV=NULL, CLC=NULL, CPOOL=NULL, CLCTBA=NULL, MULTI=NULL, AGG=NULL, POOL=NULL, MEGA=NULL, PROJ=NULL, PRIVATE=NULL, GENERIC=NULL, BOX=NULL, APROJ=NULL, TBA=NULL, NFLOAT=NULL}, CLC={LOAN=NULL, TRANCHE=NULL}}</t>
  </si>
  <si>
    <t>is_pfc_request</t>
  </si>
  <si>
    <t>excl_temp_key</t>
  </si>
  <si>
    <t>Credit Type</t>
  </si>
  <si>
    <t>Issuers Only</t>
  </si>
  <si>
    <t>exclude_interim_bench_pos</t>
  </si>
  <si>
    <t>exclude_unconfirmed_new_cash</t>
  </si>
  <si>
    <t>IncludeMoneyMarketCash</t>
  </si>
  <si>
    <t>include_coact</t>
  </si>
  <si>
    <t>filter_incl_c_eq</t>
  </si>
  <si>
    <t>enable_substitutions</t>
  </si>
  <si>
    <t>show_benchmark_orders</t>
  </si>
  <si>
    <t>selectedDealerRegions</t>
  </si>
  <si>
    <t>{}</t>
  </si>
  <si>
    <t>Port Groups</t>
  </si>
  <si>
    <t>exclude_trade_date_dividends</t>
  </si>
  <si>
    <t>Order Status</t>
  </si>
  <si>
    <t>Included (w/Proposed)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</si>
</sst>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######%"/>
  </numFmts>
  <fonts count="5" x14ac:knownFonts="1"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FDABD"/>
      </patternFill>
    </fill>
    <fill>
      <patternFill patternType="solid">
        <fgColor rgb="FFFFFFFF"/>
      </patternFill>
    </fill>
    <fill>
      <patternFill patternType="solid">
        <fgColor rgb="FFEBEBEB"/>
      </patternFill>
    </fill>
    <fill>
      <patternFill patternType="solid">
        <fgColor rgb="FFC8C5B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164" fontId="2" fillId="3" borderId="2" xfId="0" applyNumberFormat="1" applyFont="1" applyFill="1" applyBorder="1"/>
    <xf numFmtId="164" fontId="2" fillId="4" borderId="2" xfId="0" applyNumberFormat="1" applyFont="1" applyFill="1" applyBorder="1"/>
    <xf numFmtId="164" fontId="2" fillId="5" borderId="2" xfId="0" applyNumberFormat="1" applyFont="1" applyFill="1" applyBorder="1"/>
    <xf numFmtId="0" fontId="4" fillId="4" borderId="2" xfId="0" applyFont="1" applyFill="1" applyBorder="1"/>
    <xf numFmtId="0" fontId="4" fillId="3" borderId="2" xfId="0" applyFont="1" applyFill="1" applyBorder="1"/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abSelected="1" workbookViewId="0">
      <selection activeCell="L22" sqref="L22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2.28515625" bestFit="1" customWidth="1"/>
    <col min="4" max="4" width="14.7109375" bestFit="1" customWidth="1"/>
    <col min="5" max="5" width="12.85546875" bestFit="1" customWidth="1"/>
    <col min="6" max="6" width="40.7109375" bestFit="1" customWidth="1"/>
    <col min="7" max="7" width="12.85546875" bestFit="1" customWidth="1"/>
    <col min="8" max="8" width="10.5703125" bestFit="1" customWidth="1"/>
    <col min="9" max="9" width="11.140625" bestFit="1" customWidth="1"/>
    <col min="10" max="10" width="24.42578125" bestFit="1" customWidth="1"/>
    <col min="11" max="11" width="15.42578125" bestFit="1" customWidth="1"/>
    <col min="12" max="12" width="21.42578125" bestFit="1" customWidth="1"/>
  </cols>
  <sheetData>
    <row r="1" spans="1:1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1</v>
      </c>
      <c r="L1" s="1" t="s">
        <v>0</v>
      </c>
    </row>
    <row r="2" spans="1:12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2" x14ac:dyDescent="0.25">
      <c r="A3" s="2" t="s">
        <v>14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6">
        <v>-1.9E-3</v>
      </c>
      <c r="L3" s="6">
        <v>-1.9E-3</v>
      </c>
    </row>
    <row r="4" spans="1:12" x14ac:dyDescent="0.25">
      <c r="A4" s="3" t="s">
        <v>14</v>
      </c>
      <c r="B4" s="3" t="s">
        <v>15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5">
        <v>-1.9E-3</v>
      </c>
      <c r="L4" s="5">
        <v>-1.9E-3</v>
      </c>
    </row>
    <row r="5" spans="1:12" x14ac:dyDescent="0.25">
      <c r="A5" s="2" t="s">
        <v>14</v>
      </c>
      <c r="B5" s="2" t="s">
        <v>15</v>
      </c>
      <c r="C5" s="2" t="s">
        <v>0</v>
      </c>
      <c r="D5" s="2" t="s">
        <v>0</v>
      </c>
      <c r="E5" s="2" t="s">
        <v>16</v>
      </c>
      <c r="F5" s="2" t="s">
        <v>17</v>
      </c>
      <c r="G5" s="2" t="str">
        <f>CONCATENATE("BPM0Y1QTR")</f>
        <v>BPM0Y1QTR</v>
      </c>
      <c r="H5" s="2" t="str">
        <f>CONCATENATE("CASH")</f>
        <v>CASH</v>
      </c>
      <c r="I5" s="2" t="str">
        <f>CONCATENATE("FXFWRD")</f>
        <v>FXFWRD</v>
      </c>
      <c r="J5" s="2" t="s">
        <v>18</v>
      </c>
      <c r="K5" s="6">
        <v>0.91159999999999997</v>
      </c>
      <c r="L5" s="6">
        <v>0.91159999999999997</v>
      </c>
    </row>
    <row r="6" spans="1:12" x14ac:dyDescent="0.25">
      <c r="A6" s="3" t="s">
        <v>14</v>
      </c>
      <c r="B6" s="3" t="s">
        <v>15</v>
      </c>
      <c r="C6" s="3" t="s">
        <v>0</v>
      </c>
      <c r="D6" s="3" t="s">
        <v>0</v>
      </c>
      <c r="E6" s="3" t="s">
        <v>19</v>
      </c>
      <c r="F6" s="3" t="s">
        <v>17</v>
      </c>
      <c r="G6" s="3" t="str">
        <f>CONCATENATE("BPM0Y1QTP")</f>
        <v>BPM0Y1QTP</v>
      </c>
      <c r="H6" s="3" t="str">
        <f>CONCATENATE("CASH")</f>
        <v>CASH</v>
      </c>
      <c r="I6" s="3" t="str">
        <f>CONCATENATE("FXFWRD")</f>
        <v>FXFWRD</v>
      </c>
      <c r="J6" s="3" t="s">
        <v>20</v>
      </c>
      <c r="K6" s="5">
        <v>-0.90939999999999999</v>
      </c>
      <c r="L6" s="5">
        <v>-0.90939999999999999</v>
      </c>
    </row>
    <row r="7" spans="1:12" x14ac:dyDescent="0.25">
      <c r="A7" s="2" t="s">
        <v>14</v>
      </c>
      <c r="B7" s="2" t="s">
        <v>15</v>
      </c>
      <c r="C7" s="2" t="s">
        <v>0</v>
      </c>
      <c r="D7" s="2" t="s">
        <v>0</v>
      </c>
      <c r="E7" s="2" t="s">
        <v>21</v>
      </c>
      <c r="F7" s="2" t="s">
        <v>22</v>
      </c>
      <c r="G7" s="2" t="str">
        <f>CONCATENATE("TUZ72017F")</f>
        <v>TUZ72017F</v>
      </c>
      <c r="H7" s="2" t="str">
        <f>CONCATENATE("CASH")</f>
        <v>CASH</v>
      </c>
      <c r="I7" s="2" t="str">
        <f>CONCATENATE("FUTURE")</f>
        <v>FUTURE</v>
      </c>
      <c r="J7" s="2" t="s">
        <v>23</v>
      </c>
      <c r="K7" s="6">
        <v>-0.1426</v>
      </c>
      <c r="L7" s="6">
        <v>-0.1426</v>
      </c>
    </row>
    <row r="8" spans="1:12" x14ac:dyDescent="0.25">
      <c r="A8" s="3" t="s">
        <v>14</v>
      </c>
      <c r="B8" s="3" t="s">
        <v>15</v>
      </c>
      <c r="C8" s="3" t="s">
        <v>0</v>
      </c>
      <c r="D8" s="3" t="s">
        <v>0</v>
      </c>
      <c r="E8" s="3" t="s">
        <v>24</v>
      </c>
      <c r="F8" s="3" t="s">
        <v>25</v>
      </c>
      <c r="G8" s="3" t="str">
        <f>CONCATENATE("WNZ72017F")</f>
        <v>WNZ72017F</v>
      </c>
      <c r="H8" s="3" t="str">
        <f>CONCATENATE("CASH")</f>
        <v>CASH</v>
      </c>
      <c r="I8" s="3" t="str">
        <f>CONCATENATE("FUTURE")</f>
        <v>FUTURE</v>
      </c>
      <c r="J8" s="3" t="s">
        <v>23</v>
      </c>
      <c r="K8" s="5">
        <v>0.13849999999999998</v>
      </c>
      <c r="L8" s="5">
        <v>0.13849999999999998</v>
      </c>
    </row>
    <row r="9" spans="1:12" x14ac:dyDescent="0.25">
      <c r="A9" s="2" t="s">
        <v>26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6">
        <v>0.91060000000000008</v>
      </c>
      <c r="L9" s="6">
        <v>0.91060000000000008</v>
      </c>
    </row>
    <row r="10" spans="1:12" x14ac:dyDescent="0.25">
      <c r="A10" s="3" t="s">
        <v>26</v>
      </c>
      <c r="B10" s="3" t="s">
        <v>27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5">
        <v>0.91060000000000008</v>
      </c>
      <c r="L10" s="5">
        <v>0.91060000000000008</v>
      </c>
    </row>
    <row r="11" spans="1:12" x14ac:dyDescent="0.25">
      <c r="A11" s="2" t="s">
        <v>26</v>
      </c>
      <c r="B11" s="2" t="s">
        <v>27</v>
      </c>
      <c r="C11" s="2" t="s">
        <v>28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6">
        <v>0.91060000000000008</v>
      </c>
      <c r="L11" s="6">
        <v>0.91060000000000008</v>
      </c>
    </row>
    <row r="12" spans="1:12" x14ac:dyDescent="0.25">
      <c r="A12" s="3" t="s">
        <v>26</v>
      </c>
      <c r="B12" s="3" t="s">
        <v>27</v>
      </c>
      <c r="C12" s="3" t="s">
        <v>28</v>
      </c>
      <c r="D12" s="3" t="s">
        <v>29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5">
        <v>0.90650000000000008</v>
      </c>
      <c r="L12" s="5">
        <v>0.90650000000000008</v>
      </c>
    </row>
    <row r="13" spans="1:12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2" t="s">
        <v>31</v>
      </c>
      <c r="G13" s="2" t="str">
        <f>CONCATENATE("BES0PMHW5")</f>
        <v>BES0PMHW5</v>
      </c>
      <c r="H13" s="2" t="str">
        <f>CONCATENATE("FUND")</f>
        <v>FUND</v>
      </c>
      <c r="I13" s="2" t="str">
        <f>CONCATENATE("OPEN_END")</f>
        <v>OPEN_END</v>
      </c>
      <c r="J13" s="2" t="s">
        <v>32</v>
      </c>
      <c r="K13" s="6">
        <v>0.90650000000000008</v>
      </c>
      <c r="L13" s="6">
        <v>0.90650000000000008</v>
      </c>
    </row>
    <row r="14" spans="1:12" x14ac:dyDescent="0.25">
      <c r="A14" s="3" t="s">
        <v>26</v>
      </c>
      <c r="B14" s="3" t="s">
        <v>27</v>
      </c>
      <c r="C14" s="3" t="s">
        <v>28</v>
      </c>
      <c r="D14" s="3" t="s">
        <v>33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5">
        <v>4.0999999999999995E-3</v>
      </c>
      <c r="L14" s="5">
        <v>4.0999999999999995E-3</v>
      </c>
    </row>
    <row r="15" spans="1:12" x14ac:dyDescent="0.25">
      <c r="A15" s="2" t="s">
        <v>26</v>
      </c>
      <c r="B15" s="2" t="s">
        <v>27</v>
      </c>
      <c r="C15" s="2" t="s">
        <v>28</v>
      </c>
      <c r="D15" s="2" t="s">
        <v>33</v>
      </c>
      <c r="E15" s="2" t="s">
        <v>21</v>
      </c>
      <c r="F15" s="2" t="s">
        <v>34</v>
      </c>
      <c r="G15" s="2" t="str">
        <f>CONCATENATE("TUZ720172")</f>
        <v>TUZ720172</v>
      </c>
      <c r="H15" s="2" t="str">
        <f>CONCATENATE("FUTURE")</f>
        <v>FUTURE</v>
      </c>
      <c r="I15" s="2" t="str">
        <f>CONCATENATE("FIN")</f>
        <v>FIN</v>
      </c>
      <c r="J15" s="2" t="s">
        <v>35</v>
      </c>
      <c r="K15" s="6">
        <v>0.1426</v>
      </c>
      <c r="L15" s="6">
        <v>0.1426</v>
      </c>
    </row>
    <row r="16" spans="1:12" x14ac:dyDescent="0.25">
      <c r="A16" s="3" t="s">
        <v>26</v>
      </c>
      <c r="B16" s="3" t="s">
        <v>27</v>
      </c>
      <c r="C16" s="3" t="s">
        <v>28</v>
      </c>
      <c r="D16" s="3" t="s">
        <v>33</v>
      </c>
      <c r="E16" s="3" t="s">
        <v>24</v>
      </c>
      <c r="F16" s="3" t="s">
        <v>36</v>
      </c>
      <c r="G16" s="3" t="str">
        <f>CONCATENATE("WNZ720174")</f>
        <v>WNZ720174</v>
      </c>
      <c r="H16" s="3" t="str">
        <f>CONCATENATE("FUTURE")</f>
        <v>FUTURE</v>
      </c>
      <c r="I16" s="3" t="str">
        <f>CONCATENATE("FIN")</f>
        <v>FIN</v>
      </c>
      <c r="J16" s="3" t="s">
        <v>37</v>
      </c>
      <c r="K16" s="5">
        <v>-0.13849999999999998</v>
      </c>
      <c r="L16" s="5">
        <v>-0.13849999999999998</v>
      </c>
    </row>
    <row r="17" spans="1:12" x14ac:dyDescent="0.25">
      <c r="A17" s="2" t="s">
        <v>38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6">
        <v>9.1300000000000006E-2</v>
      </c>
      <c r="L17" s="6">
        <v>9.1300000000000006E-2</v>
      </c>
    </row>
    <row r="18" spans="1:12" x14ac:dyDescent="0.25">
      <c r="A18" s="3" t="s">
        <v>38</v>
      </c>
      <c r="B18" s="3" t="s">
        <v>39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5">
        <v>9.1300000000000006E-2</v>
      </c>
      <c r="L18" s="5">
        <v>9.1300000000000006E-2</v>
      </c>
    </row>
    <row r="19" spans="1:12" x14ac:dyDescent="0.25">
      <c r="A19" s="2" t="s">
        <v>38</v>
      </c>
      <c r="B19" s="2" t="s">
        <v>39</v>
      </c>
      <c r="C19" s="2" t="s">
        <v>40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6">
        <v>9.1300000000000006E-2</v>
      </c>
      <c r="L19" s="6">
        <v>9.1300000000000006E-2</v>
      </c>
    </row>
    <row r="20" spans="1:12" x14ac:dyDescent="0.25">
      <c r="A20" s="3" t="s">
        <v>38</v>
      </c>
      <c r="B20" s="3" t="s">
        <v>39</v>
      </c>
      <c r="C20" s="3" t="s">
        <v>40</v>
      </c>
      <c r="D20" s="3" t="s">
        <v>41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5">
        <v>9.1300000000000006E-2</v>
      </c>
      <c r="L20" s="5">
        <v>9.1300000000000006E-2</v>
      </c>
    </row>
    <row r="21" spans="1:12" x14ac:dyDescent="0.25">
      <c r="A21" s="2" t="s">
        <v>38</v>
      </c>
      <c r="B21" s="2" t="s">
        <v>39</v>
      </c>
      <c r="C21" s="2" t="s">
        <v>40</v>
      </c>
      <c r="D21" s="2" t="s">
        <v>41</v>
      </c>
      <c r="E21" s="2" t="s">
        <v>42</v>
      </c>
      <c r="F21" s="2" t="s">
        <v>43</v>
      </c>
      <c r="G21" s="2" t="str">
        <f>CONCATENATE("BES0JNBP1")</f>
        <v>BES0JNBP1</v>
      </c>
      <c r="H21" s="2" t="str">
        <f>CONCATENATE("FUND")</f>
        <v>FUND</v>
      </c>
      <c r="I21" s="2" t="str">
        <f>CONCATENATE("OPEN_END")</f>
        <v>OPEN_END</v>
      </c>
      <c r="J21" s="2" t="s">
        <v>44</v>
      </c>
      <c r="K21" s="6">
        <v>9.1300000000000006E-2</v>
      </c>
      <c r="L21" s="6">
        <v>9.1300000000000006E-2</v>
      </c>
    </row>
    <row r="22" spans="1:12" x14ac:dyDescent="0.25">
      <c r="A22" s="4" t="s">
        <v>0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45</v>
      </c>
      <c r="G22" s="4" t="s">
        <v>0</v>
      </c>
      <c r="H22" s="4" t="s">
        <v>0</v>
      </c>
      <c r="I22" s="4" t="s">
        <v>0</v>
      </c>
      <c r="J22" s="4" t="s">
        <v>0</v>
      </c>
      <c r="K22" s="7">
        <v>1</v>
      </c>
      <c r="L22" s="7">
        <v>1</v>
      </c>
    </row>
    <row r="23" spans="1:12" x14ac:dyDescent="0.2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46</v>
      </c>
      <c r="G23" s="4" t="s">
        <v>0</v>
      </c>
      <c r="H23" s="4" t="s">
        <v>0</v>
      </c>
      <c r="I23" s="4" t="s">
        <v>0</v>
      </c>
      <c r="J23" s="4" t="s">
        <v>0</v>
      </c>
      <c r="K23" s="7">
        <v>1</v>
      </c>
      <c r="L23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showGridLines="0" workbookViewId="0"/>
  </sheetViews>
  <sheetFormatPr defaultRowHeight="15" x14ac:dyDescent="0.25"/>
  <cols>
    <col min="1" max="1" width="30.140625" customWidth="1"/>
    <col min="2" max="2" width="255" customWidth="1"/>
  </cols>
  <sheetData>
    <row r="2" spans="1:2" x14ac:dyDescent="0.25">
      <c r="A2" s="10" t="s">
        <v>47</v>
      </c>
      <c r="B2" s="10"/>
    </row>
    <row r="3" spans="1:2" x14ac:dyDescent="0.25">
      <c r="A3" s="9" t="s">
        <v>48</v>
      </c>
      <c r="B3" s="8" t="s">
        <v>49</v>
      </c>
    </row>
    <row r="4" spans="1:2" x14ac:dyDescent="0.25">
      <c r="A4" s="9" t="s">
        <v>50</v>
      </c>
      <c r="B4" s="8" t="s">
        <v>49</v>
      </c>
    </row>
    <row r="5" spans="1:2" x14ac:dyDescent="0.25">
      <c r="A5" s="9" t="s">
        <v>51</v>
      </c>
      <c r="B5" s="8" t="s">
        <v>52</v>
      </c>
    </row>
    <row r="6" spans="1:2" x14ac:dyDescent="0.25">
      <c r="A6" s="9" t="s">
        <v>53</v>
      </c>
      <c r="B6" s="8" t="s">
        <v>54</v>
      </c>
    </row>
    <row r="7" spans="1:2" x14ac:dyDescent="0.25">
      <c r="A7" s="9" t="s">
        <v>55</v>
      </c>
      <c r="B7" s="8" t="s">
        <v>56</v>
      </c>
    </row>
    <row r="8" spans="1:2" x14ac:dyDescent="0.25">
      <c r="A8" s="9" t="s">
        <v>57</v>
      </c>
      <c r="B8" s="8" t="s">
        <v>52</v>
      </c>
    </row>
    <row r="9" spans="1:2" x14ac:dyDescent="0.25">
      <c r="A9" s="9" t="s">
        <v>58</v>
      </c>
      <c r="B9" s="8" t="s">
        <v>59</v>
      </c>
    </row>
    <row r="10" spans="1:2" x14ac:dyDescent="0.25">
      <c r="A10" s="9" t="s">
        <v>60</v>
      </c>
      <c r="B10" s="8" t="s">
        <v>49</v>
      </c>
    </row>
    <row r="11" spans="1:2" x14ac:dyDescent="0.25">
      <c r="A11" s="9" t="s">
        <v>61</v>
      </c>
      <c r="B11" s="8" t="s">
        <v>52</v>
      </c>
    </row>
    <row r="12" spans="1:2" x14ac:dyDescent="0.25">
      <c r="A12" s="9" t="s">
        <v>62</v>
      </c>
      <c r="B12" s="8" t="s">
        <v>52</v>
      </c>
    </row>
    <row r="13" spans="1:2" x14ac:dyDescent="0.25">
      <c r="A13" s="9" t="s">
        <v>63</v>
      </c>
      <c r="B13" s="8" t="s">
        <v>64</v>
      </c>
    </row>
    <row r="14" spans="1:2" x14ac:dyDescent="0.25">
      <c r="A14" s="9" t="s">
        <v>65</v>
      </c>
      <c r="B14" s="8" t="s">
        <v>52</v>
      </c>
    </row>
    <row r="15" spans="1:2" x14ac:dyDescent="0.25">
      <c r="A15" s="9" t="s">
        <v>66</v>
      </c>
      <c r="B15" s="8" t="s">
        <v>52</v>
      </c>
    </row>
    <row r="16" spans="1:2" x14ac:dyDescent="0.25">
      <c r="A16" s="9" t="s">
        <v>67</v>
      </c>
      <c r="B16" s="8" t="s">
        <v>0</v>
      </c>
    </row>
    <row r="17" spans="1:2" x14ac:dyDescent="0.25">
      <c r="A17" s="9" t="s">
        <v>68</v>
      </c>
      <c r="B17" s="8" t="s">
        <v>49</v>
      </c>
    </row>
    <row r="18" spans="1:2" x14ac:dyDescent="0.25">
      <c r="A18" s="9" t="s">
        <v>69</v>
      </c>
      <c r="B18" s="8" t="s">
        <v>52</v>
      </c>
    </row>
    <row r="19" spans="1:2" x14ac:dyDescent="0.25">
      <c r="A19" s="9" t="s">
        <v>70</v>
      </c>
      <c r="B19" s="8" t="s">
        <v>71</v>
      </c>
    </row>
    <row r="20" spans="1:2" x14ac:dyDescent="0.25">
      <c r="A20" s="9" t="s">
        <v>72</v>
      </c>
      <c r="B20" s="8" t="s">
        <v>52</v>
      </c>
    </row>
    <row r="21" spans="1:2" x14ac:dyDescent="0.25">
      <c r="A21" s="9" t="s">
        <v>73</v>
      </c>
      <c r="B21" s="8" t="s">
        <v>74</v>
      </c>
    </row>
    <row r="22" spans="1:2" x14ac:dyDescent="0.25">
      <c r="A22" s="9" t="s">
        <v>75</v>
      </c>
      <c r="B22" s="8" t="s">
        <v>52</v>
      </c>
    </row>
    <row r="23" spans="1:2" x14ac:dyDescent="0.25">
      <c r="A23" s="9" t="s">
        <v>76</v>
      </c>
      <c r="B23" s="8" t="s">
        <v>49</v>
      </c>
    </row>
    <row r="24" spans="1:2" x14ac:dyDescent="0.25">
      <c r="A24" s="9" t="s">
        <v>77</v>
      </c>
      <c r="B24" s="8" t="s">
        <v>78</v>
      </c>
    </row>
    <row r="25" spans="1:2" x14ac:dyDescent="0.25">
      <c r="A25" s="9" t="s">
        <v>79</v>
      </c>
      <c r="B25" s="8" t="s">
        <v>49</v>
      </c>
    </row>
    <row r="26" spans="1:2" x14ac:dyDescent="0.25">
      <c r="A26" s="9" t="s">
        <v>80</v>
      </c>
      <c r="B26" s="8" t="s">
        <v>49</v>
      </c>
    </row>
    <row r="27" spans="1:2" x14ac:dyDescent="0.25">
      <c r="A27" s="9" t="s">
        <v>81</v>
      </c>
      <c r="B27" s="8" t="s">
        <v>49</v>
      </c>
    </row>
    <row r="28" spans="1:2" x14ac:dyDescent="0.25">
      <c r="A28" s="9" t="s">
        <v>82</v>
      </c>
      <c r="B28" s="8" t="s">
        <v>52</v>
      </c>
    </row>
    <row r="29" spans="1:2" x14ac:dyDescent="0.25">
      <c r="A29" s="9" t="s">
        <v>83</v>
      </c>
      <c r="B29" s="8" t="s">
        <v>49</v>
      </c>
    </row>
    <row r="30" spans="1:2" x14ac:dyDescent="0.25">
      <c r="A30" s="9" t="s">
        <v>84</v>
      </c>
      <c r="B30" s="8" t="s">
        <v>49</v>
      </c>
    </row>
    <row r="31" spans="1:2" x14ac:dyDescent="0.25">
      <c r="A31" s="9" t="s">
        <v>85</v>
      </c>
      <c r="B31" s="8" t="s">
        <v>49</v>
      </c>
    </row>
    <row r="32" spans="1:2" x14ac:dyDescent="0.25">
      <c r="A32" s="9" t="s">
        <v>86</v>
      </c>
      <c r="B32" s="8" t="s">
        <v>87</v>
      </c>
    </row>
    <row r="33" spans="1:2" x14ac:dyDescent="0.25">
      <c r="A33" s="9" t="s">
        <v>88</v>
      </c>
      <c r="B33" s="8" t="s">
        <v>1</v>
      </c>
    </row>
    <row r="34" spans="1:2" x14ac:dyDescent="0.25">
      <c r="A34" s="9" t="s">
        <v>89</v>
      </c>
      <c r="B34" s="8" t="s">
        <v>49</v>
      </c>
    </row>
    <row r="35" spans="1:2" x14ac:dyDescent="0.25">
      <c r="A35" s="9" t="s">
        <v>90</v>
      </c>
      <c r="B35" s="8" t="s">
        <v>91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 View 2</vt:lpstr>
      <vt:lpstr>Search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2017-10-13T10:26:57Z</dcterms:created>
  <dcterms:modified xsi:type="dcterms:W3CDTF">2017-12-22T06:26:16Z</dcterms:modified>
</cp:coreProperties>
</file>